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730"/>
  <workbookPr codeName="ThisWorkbook"/>
  <mc:AlternateContent xmlns:mc="http://schemas.openxmlformats.org/markup-compatibility/2006">
    <mc:Choice Requires="x15">
      <x15ac:absPath xmlns:x15ac="http://schemas.microsoft.com/office/spreadsheetml/2010/11/ac" url="A:\E_2019-04-22\Ciclul II\_ASEM 2013 Securitate Inf\LMPI\M2 Auditul sec_inf-ale Bragaru\Plasat pe Moodle\Planific Audit\"/>
    </mc:Choice>
  </mc:AlternateContent>
  <xr:revisionPtr revIDLastSave="0" documentId="8_{BFB585D0-977B-4D38-B7B6-EEB2EC06D446}" xr6:coauthVersionLast="36" xr6:coauthVersionMax="36" xr10:uidLastSave="{00000000-0000-0000-0000-000000000000}"/>
  <bookViews>
    <workbookView xWindow="0" yWindow="0" windowWidth="19200" windowHeight="6930" tabRatio="795"/>
  </bookViews>
  <sheets>
    <sheet name="01 Org" sheetId="28" r:id="rId1"/>
    <sheet name="02 Sit" sheetId="29" r:id="rId2"/>
    <sheet name="03 Pre" sheetId="30" r:id="rId3"/>
    <sheet name="04 Wan" sheetId="31" r:id="rId4"/>
    <sheet name="05 Lan" sheetId="32" r:id="rId5"/>
    <sheet name="06 Nop" sheetId="33" r:id="rId6"/>
    <sheet name="07 Sys" sheetId="34" r:id="rId7"/>
    <sheet name="08 Sop" sheetId="35" r:id="rId8"/>
    <sheet name="09 App" sheetId="36" r:id="rId9"/>
    <sheet name="10 Dev" sheetId="37" r:id="rId10"/>
    <sheet name="11 Mic" sheetId="38" r:id="rId11"/>
    <sheet name="12 Top" sheetId="48" r:id="rId12"/>
    <sheet name="13 Man" sheetId="39" r:id="rId13"/>
    <sheet name="14 ISM" sheetId="41" r:id="rId14"/>
    <sheet name="ISO 27002" sheetId="51" r:id="rId15"/>
    <sheet name="Vulnerabilities" sheetId="54" r:id="rId16"/>
    <sheet name="Codes" sheetId="23" state="hidden" r:id="rId17"/>
  </sheets>
  <externalReferences>
    <externalReference r:id="rId18"/>
  </externalReferences>
  <definedNames>
    <definedName name="_01A01">#REF!</definedName>
    <definedName name="_01A01_17">"$#REF !.$I$7"</definedName>
    <definedName name="_01A01_28">NA()</definedName>
    <definedName name="_01A01_29">NA()</definedName>
    <definedName name="_01A01_33">NA()</definedName>
    <definedName name="base_g">#REF!</definedName>
    <definedName name="base_g_10">"$#REF !.$#REF !$#REF !:$#REF !$#REF !"</definedName>
    <definedName name="base_g_10_1">"$#REF !.$#REF !$#REF !:$#REF !$#REF !"</definedName>
    <definedName name="base_g_11">"$#REF !.$#REF !$#REF !:$#REF !$#REF !"</definedName>
    <definedName name="base_g_11_1">"$#REF !.$#REF !$#REF !:$#REF !$#REF !"</definedName>
    <definedName name="base_g_12">"$#REF !.$#REF !$#REF !:$#REF !$#REF !"</definedName>
    <definedName name="base_g_12_1">"$#REF !.$#REF !$#REF !:$#REF !$#REF !"</definedName>
    <definedName name="base_g_13">"$#REF !.$#REF !$#REF !:$#REF !$#REF !"</definedName>
    <definedName name="base_g_13_1">"$#REF !.$#REF !$#REF !:$#REF !$#REF !"</definedName>
    <definedName name="base_g_14">"$#REF !.$#REF !$#REF !:$#REF !$#REF !"</definedName>
    <definedName name="base_g_15">"$#REF !.$#REF !$#REF !:$#REF !$#REF !"</definedName>
    <definedName name="base_g_16">"$#REF !.$#REF !$#REF !:$#REF !$#REF !"</definedName>
    <definedName name="base_g_17">"$#REF !.$#REF !$#REF !:$#REF !$#REF !"</definedName>
    <definedName name="base_g_17_1">"$#REF !.$#REF !$#REF !:$#REF !$#REF !"</definedName>
    <definedName name="base_g_18">"$#REF !.$#REF !$#REF !:$#REF !$#REF !"</definedName>
    <definedName name="base_g_19">"$#REF !.$#REF !$#REF !:$#REF !$#REF !"</definedName>
    <definedName name="base_g_2">"$#REF !.$Y$11:$AC$14"</definedName>
    <definedName name="base_g_2_1">"$#REF !.$Y$11:$AC$14"</definedName>
    <definedName name="base_g_20">"$#REF !.$#REF !$#REF !:$#REF !$#REF !"</definedName>
    <definedName name="base_g_21">"$#REF !.$#REF !$#REF !:$#REF !$#REF !"</definedName>
    <definedName name="base_g_22">"$#REF !.$#REF !$#REF !:$#REF !$#REF !"</definedName>
    <definedName name="base_g_22_1">"$#REF !.$#REF !$#REF !:$#REF !$#REF !"</definedName>
    <definedName name="base_g_23">"$#REF !.$#REF !$#REF !:$#REF !$#REF !"</definedName>
    <definedName name="base_g_26">"$#REF !.$#REF !$#REF !:$#REF !$#REF !"</definedName>
    <definedName name="base_g_3">NA()</definedName>
    <definedName name="base_g_3_17">NA()</definedName>
    <definedName name="base_g_6">"$#REF !.$#REF !$#REF !:$#REF !$#REF !"</definedName>
    <definedName name="base_g_7">"$#REF !.$#REF !$#REF !:$#REF !$#REF !"</definedName>
    <definedName name="base_g_8">"$#REF !.$#REF !$#REF !:$#REF !$#REF !"</definedName>
    <definedName name="base_g6">NA()</definedName>
    <definedName name="base_i">#REF!</definedName>
    <definedName name="base_i_10">"$#REF !.$E$6:$AP$26"</definedName>
    <definedName name="base_i_10_1">"$#REF !.$E$6:$AP$26"</definedName>
    <definedName name="base_i_11">"$#REF !.$E$6:$AP$26"</definedName>
    <definedName name="base_i_11_1">"$#REF !.$E$6:$AP$26"</definedName>
    <definedName name="base_i_12">"$#REF !.$E$6:$AP$26"</definedName>
    <definedName name="base_i_12_1">"$#REF !.$E$6:$AP$26"</definedName>
    <definedName name="base_i_13">"$#REF !.$E$6:$AP$26"</definedName>
    <definedName name="base_i_13_1">"$#REF !.$E$6:$AP$26"</definedName>
    <definedName name="base_i_14">"$#REF !.$E$6:$AP$26"</definedName>
    <definedName name="base_i_15">"$#REF !.$E$6:$AP$26"</definedName>
    <definedName name="base_i_16">"$#REF !.$E$6:$AP$26"</definedName>
    <definedName name="base_i_17">"$#REF !.$E$6:$AP$26"</definedName>
    <definedName name="base_i_17_1">"$#REF !.$E$6:$AP$26"</definedName>
    <definedName name="base_i_18">"$#REF !.$E$6:$AP$26"</definedName>
    <definedName name="base_i_19">"$#REF !.$E$6:$AP$26"</definedName>
    <definedName name="base_i_2">"$#REF !.$Y$12:$AX$43"</definedName>
    <definedName name="base_i_2_1">"$#REF !.$Y$12:$AX$43"</definedName>
    <definedName name="base_i_20">"$#REF !.$E$6:$AP$26"</definedName>
    <definedName name="base_i_21">"$#REF !.$E$6:$AP$26"</definedName>
    <definedName name="base_i_22">"$#REF !.$E$6:$AP$26"</definedName>
    <definedName name="base_i_22_1">"$#REF !.$E$6:$AP$26"</definedName>
    <definedName name="base_i_23">"$#REF !.$E$6:$AP$26"</definedName>
    <definedName name="base_i_26">"$#REF !.$E$6:$AP$26"</definedName>
    <definedName name="base_i_3">NA()</definedName>
    <definedName name="base_i_3_17">NA()</definedName>
    <definedName name="base_i_32">#REF!</definedName>
    <definedName name="base_i_6">"$#REF !.$E$6:$AP$26"</definedName>
    <definedName name="base_i_7">"$#REF !.$E$6:$AP$26"</definedName>
    <definedName name="base_i_8">"$#REF !.$E$6:$AP$26"</definedName>
    <definedName name="base_p">#REF!</definedName>
    <definedName name="base_p_10">"$#REF !.$Y$53:$AX$87"</definedName>
    <definedName name="base_p_10_1">NA()</definedName>
    <definedName name="base_p_10_17">NA()</definedName>
    <definedName name="base_p_11">"$#REF !.$Y$53:$AX$87"</definedName>
    <definedName name="base_p_11_1">"$#REF !.$Y$53:$AX$87"</definedName>
    <definedName name="base_p_12">"$#REF !.$Y$53:$AX$87"</definedName>
    <definedName name="base_p_12_1">"$#REF !.$Y$53:$AX$87"</definedName>
    <definedName name="base_p_13">"$#REF !.$Y$53:$AX$87"</definedName>
    <definedName name="base_p_13_1">"$#REF !.$Y$53:$AX$87"</definedName>
    <definedName name="base_p_14">"$#REF !.$Y$53:$AX$87"</definedName>
    <definedName name="base_p_15">"$#REF !.$Y$53:$AX$87"</definedName>
    <definedName name="base_p_16">"$#REF !.$Y$53:$AX$87"</definedName>
    <definedName name="base_p_17">"$#REF !.$Y$53:$AX$87"</definedName>
    <definedName name="base_p_17_1">"$#REF !.$Y$53:$AX$87"</definedName>
    <definedName name="base_p_18">"$#REF !.$Y$53:$AX$87"</definedName>
    <definedName name="base_p_19">"$#REF !.$Y$53:$AX$87"</definedName>
    <definedName name="base_p_20">"$#REF !.$Y$53:$AX$87"</definedName>
    <definedName name="base_p_21">"$#REF !.$D$42:$AB$67"</definedName>
    <definedName name="base_p_21_1">"$#REF !.$Y$53:$AX$87"</definedName>
    <definedName name="base_p_22">"$#REF !.$Y$53:$AX$87"</definedName>
    <definedName name="base_p_22_1">"$#REF !.$Y$53:$AX$87"</definedName>
    <definedName name="base_p_23">"$#REF !.$Y$53:$AX$87"</definedName>
    <definedName name="base_p_26">"$#REF !.$Y$53:$AX$87"</definedName>
    <definedName name="base_p_6">"$#REF !.$Y$53:$AX$87"</definedName>
    <definedName name="base_p_7">"$#REF !.$Y$53:$AX$87"</definedName>
    <definedName name="base_p_8">"$#REF !.$Y$53:$AX$87"</definedName>
    <definedName name="Classification_les_ressources">#REF!</definedName>
    <definedName name="Classification_les_ressources_17">"$#REF !.$C$15"</definedName>
    <definedName name="Classification_les_ressources_28">#REF!</definedName>
    <definedName name="Classification_les_ressources_29">#REF!</definedName>
    <definedName name="Classification_les_ressources_33">#REF!</definedName>
    <definedName name="code_acces">Codes!$D$98:$E$110</definedName>
    <definedName name="code_acteurs">Codes!$A$38:$B$52</definedName>
    <definedName name="code_acteurs_17">"$#REF !.$A$38:$B$51"</definedName>
    <definedName name="Code_actifs">Codes!$A$5:$B$33</definedName>
    <definedName name="Code_actifs_17">"$#REF !.$A$5:$B$33"</definedName>
    <definedName name="code_event">Codes!$D$18:$E$60</definedName>
    <definedName name="code_event_17">"$#REF !.$D$18:$E$58"</definedName>
    <definedName name="code_famille_scénario">Codes!$A$57:$B$174</definedName>
    <definedName name="code_famille_scénario_17">"$#REF !.$A$56:$B$159"</definedName>
    <definedName name="Code_lieu">Codes!$D$5:$E$12</definedName>
    <definedName name="Code_lieu_17">"$#REF !.$D$5:$E$12"</definedName>
    <definedName name="code_process">Codes!$D$65:$E$87</definedName>
    <definedName name="code_process_17">"$#REF !.$D$63:$E$82"</definedName>
    <definedName name="code_temps">Codes!$D$91:$E$93</definedName>
    <definedName name="code_temps_17">"$#REF !.$D$86:$E$88"</definedName>
    <definedName name="ES01A01">#REF!</definedName>
    <definedName name="ES01A01_17">"$#REF !.$I$7"</definedName>
    <definedName name="ES01A01_28">NA()</definedName>
    <definedName name="ES01A01_29">NA()</definedName>
    <definedName name="ES01A01_33">NA()</definedName>
    <definedName name="ES01A02">#REF!</definedName>
    <definedName name="ES01A02_17">"$#REF !.$I$8"</definedName>
    <definedName name="ES01A02_28">NA()</definedName>
    <definedName name="ES01A02_29">NA()</definedName>
    <definedName name="ES01A02_33">NA()</definedName>
    <definedName name="ES01A03">#REF!</definedName>
    <definedName name="ES01A03_17">"$#REF !.$I$9"</definedName>
    <definedName name="ES01A03_28">NA()</definedName>
    <definedName name="ES01A03_29">NA()</definedName>
    <definedName name="ES01A03_33">NA()</definedName>
    <definedName name="ES01A04">#REF!</definedName>
    <definedName name="ES01A04_17">"$#REF !.$I$10"</definedName>
    <definedName name="ES01A04_28">NA()</definedName>
    <definedName name="ES01A04_29">NA()</definedName>
    <definedName name="ES01A04_33">NA()</definedName>
    <definedName name="ES01A05">#REF!</definedName>
    <definedName name="ES01A05_17">"$#REF !.$I$11"</definedName>
    <definedName name="ES01A05_28">NA()</definedName>
    <definedName name="ES01A05_29">NA()</definedName>
    <definedName name="ES01A05_33">NA()</definedName>
    <definedName name="ES01B01">#REF!</definedName>
    <definedName name="ES01B01_17">"$#REF !.$I$13"</definedName>
    <definedName name="ES01B01_28">NA()</definedName>
    <definedName name="ES01B01_29">NA()</definedName>
    <definedName name="ES01B01_33">NA()</definedName>
    <definedName name="ES01B02">#REF!</definedName>
    <definedName name="ES01B02_17">"$#REF !.$I$14"</definedName>
    <definedName name="ES01B02_28">NA()</definedName>
    <definedName name="ES01B02_29">NA()</definedName>
    <definedName name="ES01B02_33">NA()</definedName>
    <definedName name="ES01B03">#REF!</definedName>
    <definedName name="ES01B03_17">"$#REF !.$I$15"</definedName>
    <definedName name="ES01B03_28">NA()</definedName>
    <definedName name="ES01B03_29">NA()</definedName>
    <definedName name="ES01B03_33">NA()</definedName>
    <definedName name="ES01B04">#REF!</definedName>
    <definedName name="ES01B04_17">"$#REF !.$I$16"</definedName>
    <definedName name="ES01B04_28">NA()</definedName>
    <definedName name="ES01B04_29">NA()</definedName>
    <definedName name="ES01B04_33">NA()</definedName>
    <definedName name="ES01B05">#REF!</definedName>
    <definedName name="ES01B05_17">"$#REF !.$I$17"</definedName>
    <definedName name="ES01B05_28">NA()</definedName>
    <definedName name="ES01B05_29">NA()</definedName>
    <definedName name="ES01B05_33">NA()</definedName>
    <definedName name="ES01C01">#REF!</definedName>
    <definedName name="ES01C01_17">"$#REF !.$I$19"</definedName>
    <definedName name="ES01C01_28">NA()</definedName>
    <definedName name="ES01C01_29">NA()</definedName>
    <definedName name="ES01C01_33">NA()</definedName>
    <definedName name="ES01C02">#REF!</definedName>
    <definedName name="ES01C02_17">"$#REF !.$I$20"</definedName>
    <definedName name="ES01C02_28">NA()</definedName>
    <definedName name="ES01C02_29">NA()</definedName>
    <definedName name="ES01C02_33">NA()</definedName>
    <definedName name="ES01C03">#REF!</definedName>
    <definedName name="ES01C03_17">"$#REF !.$I$21"</definedName>
    <definedName name="ES01C03_28">NA()</definedName>
    <definedName name="ES01C03_29">NA()</definedName>
    <definedName name="ES01C03_33">NA()</definedName>
    <definedName name="ES01C04">#REF!</definedName>
    <definedName name="ES01C04_17">"$#REF !.$I$22"</definedName>
    <definedName name="ES01C04_28">NA()</definedName>
    <definedName name="ES01C04_29">NA()</definedName>
    <definedName name="ES01C04_33">NA()</definedName>
    <definedName name="ES01C05">#REF!</definedName>
    <definedName name="ES01C05_17">"$#REF !.$I$23"</definedName>
    <definedName name="ES01C05_28">NA()</definedName>
    <definedName name="ES01C05_29">NA()</definedName>
    <definedName name="ES01C05_33">NA()</definedName>
    <definedName name="ES01C06">#REF!</definedName>
    <definedName name="ES01C06_17">"$#REF !.$I$24"</definedName>
    <definedName name="ES01C06_28">NA()</definedName>
    <definedName name="ES01C06_29">NA()</definedName>
    <definedName name="ES01C06_33">NA()</definedName>
    <definedName name="ES01D01">#REF!</definedName>
    <definedName name="ES01D01_17">"$#REF !.$I$26"</definedName>
    <definedName name="ES01D01_28">NA()</definedName>
    <definedName name="ES01D01_29">NA()</definedName>
    <definedName name="ES01D01_33">NA()</definedName>
    <definedName name="ES01D02">#REF!</definedName>
    <definedName name="ES01D02_17">"$#REF !.$I$27"</definedName>
    <definedName name="ES01D02_28">NA()</definedName>
    <definedName name="ES01D02_29">NA()</definedName>
    <definedName name="ES01D02_33">NA()</definedName>
    <definedName name="ES01D03">#REF!</definedName>
    <definedName name="ES01D03_17">"$#REF !.$I$28"</definedName>
    <definedName name="ES01D03_28">NA()</definedName>
    <definedName name="ES01D03_29">NA()</definedName>
    <definedName name="ES01D03_33">NA()</definedName>
    <definedName name="ES01D04">#REF!</definedName>
    <definedName name="ES01D04_17">"$#REF !.$I$29"</definedName>
    <definedName name="ES01D04_28">NA()</definedName>
    <definedName name="ES01D04_29">NA()</definedName>
    <definedName name="ES01D04_33">NA()</definedName>
    <definedName name="ES01E01">#REF!</definedName>
    <definedName name="ES01E01_17">"$#REF !.$I$31"</definedName>
    <definedName name="ES01E01_28">NA()</definedName>
    <definedName name="ES01E01_29">NA()</definedName>
    <definedName name="ES01E01_33">NA()</definedName>
    <definedName name="ES01E02">#REF!</definedName>
    <definedName name="ES01E02_17">"$#REF !.$I$32"</definedName>
    <definedName name="ES01E02_28">NA()</definedName>
    <definedName name="ES01E02_29">NA()</definedName>
    <definedName name="ES01E02_33">NA()</definedName>
    <definedName name="ES01E03">#REF!</definedName>
    <definedName name="ES01E03_17">"$#REF !.$I$33"</definedName>
    <definedName name="ES01E03_28">NA()</definedName>
    <definedName name="ES01E03_29">NA()</definedName>
    <definedName name="ES01E03_33">NA()</definedName>
    <definedName name="ES02A01">#REF!</definedName>
    <definedName name="ES02A01_17">"$#REF !.$I$36"</definedName>
    <definedName name="ES02A01_28">NA()</definedName>
    <definedName name="ES02A01_29">NA()</definedName>
    <definedName name="ES02A01_33">NA()</definedName>
    <definedName name="ES02A02">#REF!</definedName>
    <definedName name="ES02A02_17">"$#REF !.$I$37"</definedName>
    <definedName name="ES02A02_28">NA()</definedName>
    <definedName name="ES02A02_29">NA()</definedName>
    <definedName name="ES02A02_33">NA()</definedName>
    <definedName name="ES02A03">#REF!</definedName>
    <definedName name="ES02A03_17">"$#REF !.$I$38"</definedName>
    <definedName name="ES02A03_28">NA()</definedName>
    <definedName name="ES02A03_29">NA()</definedName>
    <definedName name="ES02A03_33">NA()</definedName>
    <definedName name="ES02A04">#REF!</definedName>
    <definedName name="ES02A04_17">"$#REF !.$I$39"</definedName>
    <definedName name="ES02A04_28">NA()</definedName>
    <definedName name="ES02A04_29">NA()</definedName>
    <definedName name="ES02A04_33">NA()</definedName>
    <definedName name="ES02A05">#REF!</definedName>
    <definedName name="ES02A05_17">"$#REF !.$I$40"</definedName>
    <definedName name="ES02A05_28">NA()</definedName>
    <definedName name="ES02A05_29">NA()</definedName>
    <definedName name="ES02A05_33">NA()</definedName>
    <definedName name="ES02B01">#REF!</definedName>
    <definedName name="ES02B01_17">"$#REF !.$I$42"</definedName>
    <definedName name="ES02B01_28">NA()</definedName>
    <definedName name="ES02B01_29">NA()</definedName>
    <definedName name="ES02B01_33">NA()</definedName>
    <definedName name="ES02C01">#REF!</definedName>
    <definedName name="ES02C01_17">"$#REF !.$I$44"</definedName>
    <definedName name="ES02C01_28">NA()</definedName>
    <definedName name="ES02C01_29">NA()</definedName>
    <definedName name="ES02C01_33">NA()</definedName>
    <definedName name="ES02C02">#REF!</definedName>
    <definedName name="ES02C02_17">"$#REF !.$I$45"</definedName>
    <definedName name="ES02C02_28">NA()</definedName>
    <definedName name="ES02C02_29">NA()</definedName>
    <definedName name="ES02C02_33">NA()</definedName>
    <definedName name="ES02C03">#REF!</definedName>
    <definedName name="ES02C03_17">"$#REF !.$I$46"</definedName>
    <definedName name="ES02C03_28">NA()</definedName>
    <definedName name="ES02C03_29">NA()</definedName>
    <definedName name="ES02C03_33">NA()</definedName>
    <definedName name="ES02C04">#REF!</definedName>
    <definedName name="ES02C04_17">"$#REF !.$I$47"</definedName>
    <definedName name="ES02C04_28">NA()</definedName>
    <definedName name="ES02C04_29">NA()</definedName>
    <definedName name="ES02C04_33">NA()</definedName>
    <definedName name="ES02C05">#REF!</definedName>
    <definedName name="ES02C05_17">"$#REF !.$I$48"</definedName>
    <definedName name="ES02C05_28">NA()</definedName>
    <definedName name="ES02C05_29">NA()</definedName>
    <definedName name="ES02C05_33">NA()</definedName>
    <definedName name="ES02C06">#REF!</definedName>
    <definedName name="ES02C06_17">"$#REF !.$I$49"</definedName>
    <definedName name="ES02C06_28">NA()</definedName>
    <definedName name="ES02C06_29">NA()</definedName>
    <definedName name="ES02C06_33">NA()</definedName>
    <definedName name="ES02D01">#REF!</definedName>
    <definedName name="ES02D01_17">"$#REF !.$I$51"</definedName>
    <definedName name="ES02D01_28">NA()</definedName>
    <definedName name="ES02D01_29">NA()</definedName>
    <definedName name="ES02D01_33">NA()</definedName>
    <definedName name="ES02D02">#REF!</definedName>
    <definedName name="ES02D02_17">"$#REF !.$I$52"</definedName>
    <definedName name="ES02D02_28">NA()</definedName>
    <definedName name="ES02D02_29">NA()</definedName>
    <definedName name="ES02D02_33">NA()</definedName>
    <definedName name="ES02D03">#REF!</definedName>
    <definedName name="ES02D03_17">"$#REF !.$I$53"</definedName>
    <definedName name="ES02D03_28">NA()</definedName>
    <definedName name="ES02D03_29">NA()</definedName>
    <definedName name="ES02D03_33">NA()</definedName>
    <definedName name="ES02D04">#REF!</definedName>
    <definedName name="ES02D04_17">"$#REF !.$I$54"</definedName>
    <definedName name="ES02D04_28">NA()</definedName>
    <definedName name="ES02D04_29">NA()</definedName>
    <definedName name="ES02D04_33">NA()</definedName>
    <definedName name="ES02D05">#REF!</definedName>
    <definedName name="ES02D05_17">"$#REF !.$I$55"</definedName>
    <definedName name="ES02D05_28">NA()</definedName>
    <definedName name="ES02D05_29">NA()</definedName>
    <definedName name="ES02D05_33">NA()</definedName>
    <definedName name="ES02D06">#REF!</definedName>
    <definedName name="ES02D06_17">"$#REF !.$I$56"</definedName>
    <definedName name="ES02D06_28">NA()</definedName>
    <definedName name="ES02D06_29">NA()</definedName>
    <definedName name="ES02D06_33">NA()</definedName>
    <definedName name="ES02D07">#REF!</definedName>
    <definedName name="ES02D07_17">"$#REF !.$I$57"</definedName>
    <definedName name="ES02D07_28">NA()</definedName>
    <definedName name="ES02D07_29">NA()</definedName>
    <definedName name="ES02D07_33">NA()</definedName>
    <definedName name="ES03A01">#REF!</definedName>
    <definedName name="ES03A01_17">"$#REF !.$I$60"</definedName>
    <definedName name="ES03A01_28">NA()</definedName>
    <definedName name="ES03A01_29">NA()</definedName>
    <definedName name="ES03A01_33">NA()</definedName>
    <definedName name="ES03A02">#REF!</definedName>
    <definedName name="ES03A02_17">"$#REF !.$I$61"</definedName>
    <definedName name="ES03A02_28">NA()</definedName>
    <definedName name="ES03A02_29">NA()</definedName>
    <definedName name="ES03A02_33">NA()</definedName>
    <definedName name="ES03A03">#REF!</definedName>
    <definedName name="ES03A03_17">"$#REF !.$I$62"</definedName>
    <definedName name="ES03A03_28">NA()</definedName>
    <definedName name="ES03A03_29">NA()</definedName>
    <definedName name="ES03A03_33">NA()</definedName>
    <definedName name="ES03A04">#REF!</definedName>
    <definedName name="ES03A04_17">"$#REF !.$I$63"</definedName>
    <definedName name="ES03A04_28">NA()</definedName>
    <definedName name="ES03A04_29">NA()</definedName>
    <definedName name="ES03A04_33">NA()</definedName>
    <definedName name="ES03A05">#REF!</definedName>
    <definedName name="ES03A05_17">"$#REF !.$I$64"</definedName>
    <definedName name="ES03A05_28">NA()</definedName>
    <definedName name="ES03A05_29">NA()</definedName>
    <definedName name="ES03A05_33">NA()</definedName>
    <definedName name="ES03A06">#REF!</definedName>
    <definedName name="ES03A06_17">"$#REF !.$I$65"</definedName>
    <definedName name="ES03A06_28">NA()</definedName>
    <definedName name="ES03A06_29">NA()</definedName>
    <definedName name="ES03A06_33">NA()</definedName>
    <definedName name="ES03B01">#REF!</definedName>
    <definedName name="ES03B01_17">"$#REF !.$I$67"</definedName>
    <definedName name="ES03B01_28">NA()</definedName>
    <definedName name="ES03B01_29">NA()</definedName>
    <definedName name="ES03B01_33">NA()</definedName>
    <definedName name="ES03B02">#REF!</definedName>
    <definedName name="ES03B02_17">"$#REF !.$I$68"</definedName>
    <definedName name="ES03B02_28">NA()</definedName>
    <definedName name="ES03B02_29">NA()</definedName>
    <definedName name="ES03B02_33">NA()</definedName>
    <definedName name="ES03B03">#REF!</definedName>
    <definedName name="ES03B03_17">"$#REF !.$I$69"</definedName>
    <definedName name="ES03B03_28">NA()</definedName>
    <definedName name="ES03B03_29">NA()</definedName>
    <definedName name="ES03B03_33">NA()</definedName>
    <definedName name="ES03B04">#REF!</definedName>
    <definedName name="ES03B04_17">"$#REF !.$I$70"</definedName>
    <definedName name="ES03B04_28">NA()</definedName>
    <definedName name="ES03B04_29">NA()</definedName>
    <definedName name="ES03B04_33">NA()</definedName>
    <definedName name="ES03B05">#REF!</definedName>
    <definedName name="ES03B05_17">"$#REF !.$I$71"</definedName>
    <definedName name="ES03B05_28">NA()</definedName>
    <definedName name="ES03B05_29">NA()</definedName>
    <definedName name="ES03B05_33">NA()</definedName>
    <definedName name="ES03B06">#REF!</definedName>
    <definedName name="ES03B06_17">"$#REF !.$I$72"</definedName>
    <definedName name="ES03B06_28">NA()</definedName>
    <definedName name="ES03B06_29">NA()</definedName>
    <definedName name="ES03B06_33">NA()</definedName>
    <definedName name="ES03B07">#REF!</definedName>
    <definedName name="ES03B07_17">"$#REF !.$I$73"</definedName>
    <definedName name="ES03B07_28">NA()</definedName>
    <definedName name="ES03B07_29">NA()</definedName>
    <definedName name="ES03B07_33">NA()</definedName>
    <definedName name="ES03B08">#REF!</definedName>
    <definedName name="ES03B08_17">"$#REF !.$I$74"</definedName>
    <definedName name="ES03B08_28">NA()</definedName>
    <definedName name="ES03B08_29">NA()</definedName>
    <definedName name="ES03B08_33">NA()</definedName>
    <definedName name="ES03C01">#REF!</definedName>
    <definedName name="ES03C01_17">"$#REF !.$I$76"</definedName>
    <definedName name="ES03C01_28">NA()</definedName>
    <definedName name="ES03C01_29">NA()</definedName>
    <definedName name="ES03C01_33">NA()</definedName>
    <definedName name="ES03C02">#REF!</definedName>
    <definedName name="ES03C02_17">"$#REF !.$I$77"</definedName>
    <definedName name="ES03C02_28">NA()</definedName>
    <definedName name="ES03C02_29">NA()</definedName>
    <definedName name="ES03C02_33">NA()</definedName>
    <definedName name="ES03C03">#REF!</definedName>
    <definedName name="ES03C03_17">"$#REF !.$I$78"</definedName>
    <definedName name="ES03C03_28">NA()</definedName>
    <definedName name="ES03C03_29">NA()</definedName>
    <definedName name="ES03C03_33">NA()</definedName>
    <definedName name="ES03D01">#REF!</definedName>
    <definedName name="ES03D01_17">"$#REF !.$I$80"</definedName>
    <definedName name="ES03D01_28">NA()</definedName>
    <definedName name="ES03D01_29">NA()</definedName>
    <definedName name="ES03D01_33">NA()</definedName>
    <definedName name="ES03D02">#REF!</definedName>
    <definedName name="ES03D02_17">"$#REF !.$I$81"</definedName>
    <definedName name="ES03D02_28">NA()</definedName>
    <definedName name="ES03D02_29">NA()</definedName>
    <definedName name="ES03D02_33">NA()</definedName>
    <definedName name="ES03D03">#REF!</definedName>
    <definedName name="ES03D03_17">"$#REF !.$I$82"</definedName>
    <definedName name="ES03D03_28">NA()</definedName>
    <definedName name="ES03D03_29">NA()</definedName>
    <definedName name="ES03D03_33">NA()</definedName>
    <definedName name="ES04A01">#REF!</definedName>
    <definedName name="ES04A01_17">"$#REF !.$I$85"</definedName>
    <definedName name="ES04A01_28">NA()</definedName>
    <definedName name="ES04A01_29">NA()</definedName>
    <definedName name="ES04A01_33">NA()</definedName>
    <definedName name="ES04A02">#REF!</definedName>
    <definedName name="ES04A02_17">"$#REF !.$I$86"</definedName>
    <definedName name="ES04A02_28">NA()</definedName>
    <definedName name="ES04A02_29">NA()</definedName>
    <definedName name="ES04A02_33">NA()</definedName>
    <definedName name="ES04A03">#REF!</definedName>
    <definedName name="ES04A03_17">"$#REF !.$I$87"</definedName>
    <definedName name="ES04A03_28">NA()</definedName>
    <definedName name="ES04A03_29">NA()</definedName>
    <definedName name="ES04A03_33">NA()</definedName>
    <definedName name="ES04A04">#REF!</definedName>
    <definedName name="ES04A04_17">"$#REF !.$I$88"</definedName>
    <definedName name="ES04A04_28">NA()</definedName>
    <definedName name="ES04A04_29">NA()</definedName>
    <definedName name="ES04A04_33">NA()</definedName>
    <definedName name="ES04A05">#REF!</definedName>
    <definedName name="ES04A05_17">"$#REF !.$I$89"</definedName>
    <definedName name="ES04A05_28">NA()</definedName>
    <definedName name="ES04A05_29">NA()</definedName>
    <definedName name="ES04A05_33">NA()</definedName>
    <definedName name="ES04A06">#REF!</definedName>
    <definedName name="ES04A06_17">"$#REF !.$I$90"</definedName>
    <definedName name="ES04A06_28">NA()</definedName>
    <definedName name="ES04A06_29">NA()</definedName>
    <definedName name="ES04A06_33">NA()</definedName>
    <definedName name="ES04A07_17">"$#REF !.$I$91"</definedName>
    <definedName name="ES04A07_33">NA()</definedName>
    <definedName name="ES04A08_17">"$#REF !.$I$92"</definedName>
    <definedName name="ES04A08_33">NA()</definedName>
    <definedName name="ES04B01">#REF!</definedName>
    <definedName name="ES04B01_17">"$#REF !.$I$94"</definedName>
    <definedName name="ES04B01_28">NA()</definedName>
    <definedName name="ES04B01_29">NA()</definedName>
    <definedName name="ES04B01_33">NA()</definedName>
    <definedName name="ES04B02">#REF!</definedName>
    <definedName name="ES04B02_17">"$#REF !.$I$95"</definedName>
    <definedName name="ES04B02_28">NA()</definedName>
    <definedName name="ES04B02_29">NA()</definedName>
    <definedName name="ES04B02_33">NA()</definedName>
    <definedName name="ES04B03">#REF!</definedName>
    <definedName name="ES04B03_17">"$#REF !.$I$96"</definedName>
    <definedName name="ES04B03_28">NA()</definedName>
    <definedName name="ES04B03_29">NA()</definedName>
    <definedName name="ES04B03_33">NA()</definedName>
    <definedName name="ES04C01">#REF!</definedName>
    <definedName name="ES04C01_17">"$#REF !.$I$98"</definedName>
    <definedName name="ES04C01_28">NA()</definedName>
    <definedName name="ES04C01_29">NA()</definedName>
    <definedName name="ES04C01_33">NA()</definedName>
    <definedName name="ES04C02">#REF!</definedName>
    <definedName name="ES04C02_17">"$#REF !.$I$99"</definedName>
    <definedName name="ES04C02_28">NA()</definedName>
    <definedName name="ES04C02_29">NA()</definedName>
    <definedName name="ES04C02_33">NA()</definedName>
    <definedName name="ES04D01">#REF!</definedName>
    <definedName name="ES04D01_17">"$#REF !.$I$101"</definedName>
    <definedName name="ES04D01_28">NA()</definedName>
    <definedName name="ES04D01_29">NA()</definedName>
    <definedName name="ES04D01_33">NA()</definedName>
    <definedName name="ES04D02">#REF!</definedName>
    <definedName name="ES04D02_17">"$#REF !.$I$102"</definedName>
    <definedName name="ES04D02_28">NA()</definedName>
    <definedName name="ES04D02_29">NA()</definedName>
    <definedName name="ES04D02_33">NA()</definedName>
    <definedName name="ES04D03">#REF!</definedName>
    <definedName name="ES04D03_17">"$#REF !.$I$103"</definedName>
    <definedName name="ES04D03_28">NA()</definedName>
    <definedName name="ES04D03_29">NA()</definedName>
    <definedName name="ES04D03_33">NA()</definedName>
    <definedName name="ES05A01">#REF!</definedName>
    <definedName name="ES05A01_17">"$#REF !.$I$106"</definedName>
    <definedName name="ES05A01_28">NA()</definedName>
    <definedName name="ES05A01_29">NA()</definedName>
    <definedName name="ES05A01_33">NA()</definedName>
    <definedName name="ES05A02">#REF!</definedName>
    <definedName name="ES05A02_17">"$#REF !.$I$107"</definedName>
    <definedName name="ES05A02_28">NA()</definedName>
    <definedName name="ES05A02_29">NA()</definedName>
    <definedName name="ES05A02_33">NA()</definedName>
    <definedName name="ES05A03">#REF!</definedName>
    <definedName name="ES05A03_17">"$#REF !.$I$108"</definedName>
    <definedName name="ES05A03_28">NA()</definedName>
    <definedName name="ES05A03_29">NA()</definedName>
    <definedName name="ES05A03_33">NA()</definedName>
    <definedName name="ES05A04">#REF!</definedName>
    <definedName name="ES05A04_17">"$#REF !.$I$109"</definedName>
    <definedName name="ES05A04_28">NA()</definedName>
    <definedName name="ES05A04_29">NA()</definedName>
    <definedName name="ES05A04_33">NA()</definedName>
    <definedName name="ES05A05">#REF!</definedName>
    <definedName name="ES05A05_17">"$#REF !.$I$110"</definedName>
    <definedName name="ES05A05_28">NA()</definedName>
    <definedName name="ES05A05_29">NA()</definedName>
    <definedName name="ES05A05_33">NA()</definedName>
    <definedName name="ES05A06">#REF!</definedName>
    <definedName name="ES05A06_17">"$#REF !.$I$111"</definedName>
    <definedName name="ES05A06_28">NA()</definedName>
    <definedName name="ES05A06_29">NA()</definedName>
    <definedName name="ES05A06_33">NA()</definedName>
    <definedName name="ES05A07">#REF!</definedName>
    <definedName name="ES05A07_17">"$#REF !.$I$112"</definedName>
    <definedName name="ES05A07_28">NA()</definedName>
    <definedName name="ES05A07_29">NA()</definedName>
    <definedName name="ES05A07_33">NA()</definedName>
    <definedName name="ES05A08_17">"$#REF !.$I$113"</definedName>
    <definedName name="ES05A08_33">NA()</definedName>
    <definedName name="ES05A09_17">"$#REF !.$I$114"</definedName>
    <definedName name="ES05A09_33">NA()</definedName>
    <definedName name="ES05B01">#REF!</definedName>
    <definedName name="ES05B01_17">"$#REF !.$I$116"</definedName>
    <definedName name="ES05B01_28">NA()</definedName>
    <definedName name="ES05B01_29">NA()</definedName>
    <definedName name="ES05B01_33">NA()</definedName>
    <definedName name="ES05B02">#REF!</definedName>
    <definedName name="ES05B02_17">"$#REF !.$I$117"</definedName>
    <definedName name="ES05B02_28">NA()</definedName>
    <definedName name="ES05B02_29">NA()</definedName>
    <definedName name="ES05B02_33">NA()</definedName>
    <definedName name="ES05B03">#REF!</definedName>
    <definedName name="ES05B03_17">"$#REF !.$I$118"</definedName>
    <definedName name="ES05B03_28">NA()</definedName>
    <definedName name="ES05B03_29">NA()</definedName>
    <definedName name="ES05B03_33">NA()</definedName>
    <definedName name="ES05B04">#REF!</definedName>
    <definedName name="ES05B04_17">"$#REF !.$I$119"</definedName>
    <definedName name="ES05B04_28">NA()</definedName>
    <definedName name="ES05B04_29">NA()</definedName>
    <definedName name="ES05B04_33">NA()</definedName>
    <definedName name="ES05B05">#REF!</definedName>
    <definedName name="ES05B05_17">"$#REF !.$I$120"</definedName>
    <definedName name="ES05B05_28">NA()</definedName>
    <definedName name="ES05B05_29">NA()</definedName>
    <definedName name="ES05B05_33">NA()</definedName>
    <definedName name="ES05B06">#REF!</definedName>
    <definedName name="ES05B06_17">"$#REF !.$I$121"</definedName>
    <definedName name="ES05B06_28">NA()</definedName>
    <definedName name="ES05B06_29">NA()</definedName>
    <definedName name="ES05B06_33">NA()</definedName>
    <definedName name="ES05B07">#REF!</definedName>
    <definedName name="ES05B07_17">"$#REF !.$I$122"</definedName>
    <definedName name="ES05B07_28">NA()</definedName>
    <definedName name="ES05B07_29">NA()</definedName>
    <definedName name="ES05B07_33">NA()</definedName>
    <definedName name="ES05B08">#REF!</definedName>
    <definedName name="ES05B08_17">"$#REF !.$I$123"</definedName>
    <definedName name="ES05B08_28">NA()</definedName>
    <definedName name="ES05B08_29">NA()</definedName>
    <definedName name="ES05B08_33">NA()</definedName>
    <definedName name="ES05B09">#REF!</definedName>
    <definedName name="ES05B09_17">"$#REF !.$I$124"</definedName>
    <definedName name="ES05B09_28">NA()</definedName>
    <definedName name="ES05B09_29">NA()</definedName>
    <definedName name="ES05B09_33">NA()</definedName>
    <definedName name="ES05C01">#REF!</definedName>
    <definedName name="ES05C01_17">"$#REF !.$I$126"</definedName>
    <definedName name="ES05C01_28">NA()</definedName>
    <definedName name="ES05C01_29">NA()</definedName>
    <definedName name="ES05C01_33">NA()</definedName>
    <definedName name="ES05C02">#REF!</definedName>
    <definedName name="ES05C02_17">"$#REF !.$I$127"</definedName>
    <definedName name="ES05C02_28">NA()</definedName>
    <definedName name="ES05C02_29">NA()</definedName>
    <definedName name="ES05C02_33">NA()</definedName>
    <definedName name="ES05C03">#REF!</definedName>
    <definedName name="ES05C03_17">"$#REF !.$I$128"</definedName>
    <definedName name="ES05C03_28">NA()</definedName>
    <definedName name="ES05C03_29">NA()</definedName>
    <definedName name="ES05C03_33">NA()</definedName>
    <definedName name="ES05C04">#REF!</definedName>
    <definedName name="ES05C04_17">"$#REF !.$I$129"</definedName>
    <definedName name="ES05C04_28">NA()</definedName>
    <definedName name="ES05C04_29">NA()</definedName>
    <definedName name="ES05C04_33">NA()</definedName>
    <definedName name="ES05D01">#REF!</definedName>
    <definedName name="ES05D01_17">"$#REF !.$I$131"</definedName>
    <definedName name="ES05D01_28">NA()</definedName>
    <definedName name="ES05D01_29">NA()</definedName>
    <definedName name="ES05D01_33">NA()</definedName>
    <definedName name="ES05D02">#REF!</definedName>
    <definedName name="ES05D02_17">"$#REF !.$I$132"</definedName>
    <definedName name="ES05D02_28">NA()</definedName>
    <definedName name="ES05D02_29">NA()</definedName>
    <definedName name="ES05D02_33">NA()</definedName>
    <definedName name="ES05D03">#REF!</definedName>
    <definedName name="ES05D03_17">"$#REF !.$I$133"</definedName>
    <definedName name="ES05D03_28">NA()</definedName>
    <definedName name="ES05D03_29">NA()</definedName>
    <definedName name="ES05D03_33">NA()</definedName>
    <definedName name="ES06A01">#REF!</definedName>
    <definedName name="ES06A01_17">"$#REF !.$I$136"</definedName>
    <definedName name="ES06A01_28">NA()</definedName>
    <definedName name="ES06A01_29">NA()</definedName>
    <definedName name="ES06A01_33">NA()</definedName>
    <definedName name="ES06A02">#REF!</definedName>
    <definedName name="ES06A02_17">"$#REF !.$I$137"</definedName>
    <definedName name="ES06A02_28">NA()</definedName>
    <definedName name="ES06A02_29">NA()</definedName>
    <definedName name="ES06A02_33">NA()</definedName>
    <definedName name="ES06A03">#REF!</definedName>
    <definedName name="ES06A03_17">"$#REF !.$I$138"</definedName>
    <definedName name="ES06A03_28">NA()</definedName>
    <definedName name="ES06A03_29">NA()</definedName>
    <definedName name="ES06A03_33">NA()</definedName>
    <definedName name="ES06A04">#REF!</definedName>
    <definedName name="ES06A04_17">"$#REF !.$I$139"</definedName>
    <definedName name="ES06A04_28">NA()</definedName>
    <definedName name="ES06A04_29">NA()</definedName>
    <definedName name="ES06A04_33">NA()</definedName>
    <definedName name="ES06A05">#REF!</definedName>
    <definedName name="ES06A05_17">"$#REF !.$I$140"</definedName>
    <definedName name="ES06A05_28">NA()</definedName>
    <definedName name="ES06A05_29">NA()</definedName>
    <definedName name="ES06A05_33">NA()</definedName>
    <definedName name="ES06A06">#REF!</definedName>
    <definedName name="ES06A06_17">"$#REF !.$I$141"</definedName>
    <definedName name="ES06A06_28">NA()</definedName>
    <definedName name="ES06A06_29">NA()</definedName>
    <definedName name="ES06A06_33">NA()</definedName>
    <definedName name="ES06A07">#REF!</definedName>
    <definedName name="ES06A07_17">"$#REF !.$I$142"</definedName>
    <definedName name="ES06A07_28">NA()</definedName>
    <definedName name="ES06A07_29">NA()</definedName>
    <definedName name="ES06A07_33">NA()</definedName>
    <definedName name="ES06A08">#REF!</definedName>
    <definedName name="ES06A08_17">"$#REF !.$I$143"</definedName>
    <definedName name="ES06A08_28">NA()</definedName>
    <definedName name="ES06A08_29">NA()</definedName>
    <definedName name="ES06A08_33">NA()</definedName>
    <definedName name="ES06B01">#REF!</definedName>
    <definedName name="ES06B01_17">"$#REF !.$I$145"</definedName>
    <definedName name="ES06B01_28">NA()</definedName>
    <definedName name="ES06B01_29">NA()</definedName>
    <definedName name="ES06B01_33">NA()</definedName>
    <definedName name="ES06B02">#REF!</definedName>
    <definedName name="ES06B02_17">"$#REF !.$I$146"</definedName>
    <definedName name="ES06B02_28">NA()</definedName>
    <definedName name="ES06B02_29">NA()</definedName>
    <definedName name="ES06B02_33">NA()</definedName>
    <definedName name="ES06C01">#REF!</definedName>
    <definedName name="ES06C01_17">"$#REF !.$I$148"</definedName>
    <definedName name="ES06C01_28">NA()</definedName>
    <definedName name="ES06C01_29">NA()</definedName>
    <definedName name="ES06C01_33">NA()</definedName>
    <definedName name="ES06C02">#REF!</definedName>
    <definedName name="ES06C02_17">"$#REF !.$I$149"</definedName>
    <definedName name="ES06C02_28">NA()</definedName>
    <definedName name="ES06C02_29">NA()</definedName>
    <definedName name="ES06C02_33">NA()</definedName>
    <definedName name="ES06C03">#REF!</definedName>
    <definedName name="ES06C03_17">"$#REF !.$I$150"</definedName>
    <definedName name="ES06C03_28">NA()</definedName>
    <definedName name="ES06C03_29">NA()</definedName>
    <definedName name="ES06C03_33">NA()</definedName>
    <definedName name="ES06C04">#REF!</definedName>
    <definedName name="ES06C04_17">"$#REF !.$I$151"</definedName>
    <definedName name="ES06C04_28">NA()</definedName>
    <definedName name="ES06C04_29">NA()</definedName>
    <definedName name="ES06C04_33">NA()</definedName>
    <definedName name="ES07A01">#REF!</definedName>
    <definedName name="ES07A01_17">"$#REF !.$I$157"</definedName>
    <definedName name="ES07A01_28">NA()</definedName>
    <definedName name="ES07A01_29">NA()</definedName>
    <definedName name="ES07A01_33">NA()</definedName>
    <definedName name="ES07A02">#REF!</definedName>
    <definedName name="ES07A02_17">"$#REF !.$I$158"</definedName>
    <definedName name="ES07A02_28">NA()</definedName>
    <definedName name="ES07A02_29">NA()</definedName>
    <definedName name="ES07A02_33">NA()</definedName>
    <definedName name="ES07A03">#REF!</definedName>
    <definedName name="ES07A03_17">"$#REF !.$I$159"</definedName>
    <definedName name="ES07A03_28">NA()</definedName>
    <definedName name="ES07A03_29">NA()</definedName>
    <definedName name="ES07A03_33">NA()</definedName>
    <definedName name="ES07A04">#REF!</definedName>
    <definedName name="ES07A04_17">"$#REF !.$I$160"</definedName>
    <definedName name="ES07A04_28">NA()</definedName>
    <definedName name="ES07A04_29">NA()</definedName>
    <definedName name="ES07A04_33">NA()</definedName>
    <definedName name="ES07A05">#REF!</definedName>
    <definedName name="ES07A05_17">"$#REF !.$I$161"</definedName>
    <definedName name="ES07A05_28">NA()</definedName>
    <definedName name="ES07A05_29">NA()</definedName>
    <definedName name="ES07A05_33">NA()</definedName>
    <definedName name="ES07B01">#REF!</definedName>
    <definedName name="ES07B01_17">"$#REF !.$I$163"</definedName>
    <definedName name="ES07B01_28">NA()</definedName>
    <definedName name="ES07B01_29">NA()</definedName>
    <definedName name="ES07B01_33">NA()</definedName>
    <definedName name="ES07C01">#REF!</definedName>
    <definedName name="ES07C01_17">"$#REF !.$I$165"</definedName>
    <definedName name="ES07C01_28">NA()</definedName>
    <definedName name="ES07C01_29">NA()</definedName>
    <definedName name="ES07C01_33">NA()</definedName>
    <definedName name="ES07C02">#REF!</definedName>
    <definedName name="ES07C02_17">"$#REF !.$I$166"</definedName>
    <definedName name="ES07C02_28">NA()</definedName>
    <definedName name="ES07C02_29">NA()</definedName>
    <definedName name="ES07C02_33">NA()</definedName>
    <definedName name="ES07D01">#REF!</definedName>
    <definedName name="ES07D01_17">"$#REF !.$I$168"</definedName>
    <definedName name="ES07D01_28">NA()</definedName>
    <definedName name="ES07D01_29">NA()</definedName>
    <definedName name="ES07D01_33">NA()</definedName>
    <definedName name="ES07D02">#REF!</definedName>
    <definedName name="ES07D02_17">"$#REF !.$I$169"</definedName>
    <definedName name="ES07D02_28">NA()</definedName>
    <definedName name="ES07D02_29">NA()</definedName>
    <definedName name="ES07D02_33">NA()</definedName>
    <definedName name="ES08A01">#REF!</definedName>
    <definedName name="ES08A01_17">"$#REF !.$I$172"</definedName>
    <definedName name="ES08A01_28">NA()</definedName>
    <definedName name="ES08A01_29">NA()</definedName>
    <definedName name="ES08A01_33">NA()</definedName>
    <definedName name="ES08A02">#REF!</definedName>
    <definedName name="ES08A02_17">"$#REF !.$I$173"</definedName>
    <definedName name="ES08A02_28">NA()</definedName>
    <definedName name="ES08A02_29">NA()</definedName>
    <definedName name="ES08A02_33">NA()</definedName>
    <definedName name="ES08A03">#REF!</definedName>
    <definedName name="ES08A03_17">"$#REF !.$I$174"</definedName>
    <definedName name="ES08A03_28">NA()</definedName>
    <definedName name="ES08A03_29">NA()</definedName>
    <definedName name="ES08A03_33">NA()</definedName>
    <definedName name="ES08A04">#REF!</definedName>
    <definedName name="ES08A04_17">"$#REF !.$I$175"</definedName>
    <definedName name="ES08A04_28">NA()</definedName>
    <definedName name="ES08A04_29">NA()</definedName>
    <definedName name="ES08A04_33">NA()</definedName>
    <definedName name="ES08A05">#REF!</definedName>
    <definedName name="ES08A05_17">"$#REF !.$I$176"</definedName>
    <definedName name="ES08A05_28">NA()</definedName>
    <definedName name="ES08A05_29">NA()</definedName>
    <definedName name="ES08A05_33">NA()</definedName>
    <definedName name="ES08A06">#REF!</definedName>
    <definedName name="ES08A06_17">"$#REF !.$I$177"</definedName>
    <definedName name="ES08A06_28">NA()</definedName>
    <definedName name="ES08A06_29">NA()</definedName>
    <definedName name="ES08A06_33">NA()</definedName>
    <definedName name="ES08A07">#REF!</definedName>
    <definedName name="ES08A07_17">"$#REF !.$I$178"</definedName>
    <definedName name="ES08A07_28">NA()</definedName>
    <definedName name="ES08A07_29">NA()</definedName>
    <definedName name="ES08A07_33">NA()</definedName>
    <definedName name="ES08A08">#REF!</definedName>
    <definedName name="ES08A08_17">"$#REF !.$I$179"</definedName>
    <definedName name="ES08A08_28">NA()</definedName>
    <definedName name="ES08A08_29">NA()</definedName>
    <definedName name="ES08A08_33">NA()</definedName>
    <definedName name="ES08A09">#REF!</definedName>
    <definedName name="ES08A09_17">"$#REF !.$I$180"</definedName>
    <definedName name="ES08A09_28">NA()</definedName>
    <definedName name="ES08A09_29">NA()</definedName>
    <definedName name="ES08A09_33">NA()</definedName>
    <definedName name="ES08A10_17">"$#REF !.$I$181"</definedName>
    <definedName name="ES08A10_33">NA()</definedName>
    <definedName name="ES08B01">#REF!</definedName>
    <definedName name="ES08B01_17">"$#REF !.$I$183"</definedName>
    <definedName name="ES08B01_28">NA()</definedName>
    <definedName name="ES08B01_29">NA()</definedName>
    <definedName name="ES08B01_33">NA()</definedName>
    <definedName name="ES08B02">#REF!</definedName>
    <definedName name="ES08B02_17">"$#REF !.$I$184"</definedName>
    <definedName name="ES08B02_28">NA()</definedName>
    <definedName name="ES08B02_29">NA()</definedName>
    <definedName name="ES08B02_33">NA()</definedName>
    <definedName name="ES08B03">#REF!</definedName>
    <definedName name="ES08B03_17">"$#REF !.$I$185"</definedName>
    <definedName name="ES08B03_28">NA()</definedName>
    <definedName name="ES08B03_29">NA()</definedName>
    <definedName name="ES08B03_33">NA()</definedName>
    <definedName name="ES08C01">#REF!</definedName>
    <definedName name="ES08C01_17">"$#REF !.$I$187"</definedName>
    <definedName name="ES08C01_28">NA()</definedName>
    <definedName name="ES08C01_29">NA()</definedName>
    <definedName name="ES08C01_33">NA()</definedName>
    <definedName name="ES08C02">#REF!</definedName>
    <definedName name="ES08C02_17">"$#REF !.$I$188"</definedName>
    <definedName name="ES08C02_28">NA()</definedName>
    <definedName name="ES08C02_29">NA()</definedName>
    <definedName name="ES08C02_33">NA()</definedName>
    <definedName name="ES08C03">#REF!</definedName>
    <definedName name="ES08C03_17">"$#REF !.$I$189"</definedName>
    <definedName name="ES08C03_28">NA()</definedName>
    <definedName name="ES08C03_29">NA()</definedName>
    <definedName name="ES08C03_33">NA()</definedName>
    <definedName name="ES08C04">#REF!</definedName>
    <definedName name="ES08C04_17">"$#REF !.$I$190"</definedName>
    <definedName name="ES08C04_28">NA()</definedName>
    <definedName name="ES08C04_29">NA()</definedName>
    <definedName name="ES08C04_33">NA()</definedName>
    <definedName name="ES08C05">#REF!</definedName>
    <definedName name="ES08C05_17">"$#REF !.$I$191"</definedName>
    <definedName name="ES08C05_28">NA()</definedName>
    <definedName name="ES08C05_29">NA()</definedName>
    <definedName name="ES08C05_33">NA()</definedName>
    <definedName name="ES08C06">#REF!</definedName>
    <definedName name="ES08C06_17">"$#REF !.$I$192"</definedName>
    <definedName name="ES08C06_28">NA()</definedName>
    <definedName name="ES08C06_29">NA()</definedName>
    <definedName name="ES08C06_33">NA()</definedName>
    <definedName name="ES08C07">#REF!</definedName>
    <definedName name="ES08C07_17">"$#REF !.$I$193"</definedName>
    <definedName name="ES08C07_28">NA()</definedName>
    <definedName name="ES08C07_29">NA()</definedName>
    <definedName name="ES08C07_33">NA()</definedName>
    <definedName name="ES08D01">#REF!</definedName>
    <definedName name="ES08D01_17">"$#REF !.$I$195"</definedName>
    <definedName name="ES08D01_28">NA()</definedName>
    <definedName name="ES08D01_29">NA()</definedName>
    <definedName name="ES08D01_33">NA()</definedName>
    <definedName name="ES08D02">#REF!</definedName>
    <definedName name="ES08D02_17">"$#REF !.$I$196"</definedName>
    <definedName name="ES08D02_28">NA()</definedName>
    <definedName name="ES08D02_29">NA()</definedName>
    <definedName name="ES08D02_33">NA()</definedName>
    <definedName name="ES08D03">#REF!</definedName>
    <definedName name="ES08D03_17">"$#REF !.$I$197"</definedName>
    <definedName name="ES08D03_28">NA()</definedName>
    <definedName name="ES08D03_29">NA()</definedName>
    <definedName name="ES08D03_33">NA()</definedName>
    <definedName name="ES08D04">#REF!</definedName>
    <definedName name="ES08D04_17">"$#REF !.$I$198"</definedName>
    <definedName name="ES08D04_28">NA()</definedName>
    <definedName name="ES08D04_29">NA()</definedName>
    <definedName name="ES08D04_33">NA()</definedName>
    <definedName name="ES08D05">#REF!</definedName>
    <definedName name="ES08D05_17">"$#REF !.$I$199"</definedName>
    <definedName name="ES08D05_28">NA()</definedName>
    <definedName name="ES08D05_29">NA()</definedName>
    <definedName name="ES08D05_33">NA()</definedName>
    <definedName name="ES08D06">#REF!</definedName>
    <definedName name="ES08D06_17">"$#REF !.$I$200"</definedName>
    <definedName name="ES08D06_28">NA()</definedName>
    <definedName name="ES08D06_29">NA()</definedName>
    <definedName name="ES08D06_33">NA()</definedName>
    <definedName name="ES08D07">#REF!</definedName>
    <definedName name="ES08D07_17">"$#REF !.$I$201"</definedName>
    <definedName name="ES08D07_28">NA()</definedName>
    <definedName name="ES08D07_29">NA()</definedName>
    <definedName name="ES08D07_33">NA()</definedName>
    <definedName name="ES08D08">#REF!</definedName>
    <definedName name="ES08D08_17">"$#REF !.$I$202"</definedName>
    <definedName name="ES08D08_28">NA()</definedName>
    <definedName name="ES08D08_29">NA()</definedName>
    <definedName name="ES08D08_33">NA()</definedName>
    <definedName name="ES08D09">#REF!</definedName>
    <definedName name="ES08D09_17">"$#REF !.$I$203"</definedName>
    <definedName name="ES08D09_28">NA()</definedName>
    <definedName name="ES08D09_29">NA()</definedName>
    <definedName name="ES08D09_33">NA()</definedName>
    <definedName name="ES08D10">#REF!</definedName>
    <definedName name="ES08D10_17">"$#REF !.$I$204"</definedName>
    <definedName name="ES08D10_28">NA()</definedName>
    <definedName name="ES08D10_29">NA()</definedName>
    <definedName name="ES08D10_33">NA()</definedName>
    <definedName name="ES08E01">#REF!</definedName>
    <definedName name="ES08E01_17">"$#REF !.$I$206"</definedName>
    <definedName name="ES08E01_28">NA()</definedName>
    <definedName name="ES08E01_29">NA()</definedName>
    <definedName name="ES08E01_33">NA()</definedName>
    <definedName name="ES08E02">#REF!</definedName>
    <definedName name="ES08E02_17">"$#REF !.$I$207"</definedName>
    <definedName name="ES08E02_28">NA()</definedName>
    <definedName name="ES08E02_29">NA()</definedName>
    <definedName name="ES08E02_33">NA()</definedName>
    <definedName name="ES08E03">#REF!</definedName>
    <definedName name="ES08E03_17">"$#REF !.$I$208"</definedName>
    <definedName name="ES08E03_28">NA()</definedName>
    <definedName name="ES08E03_29">NA()</definedName>
    <definedName name="ES08E03_33">NA()</definedName>
    <definedName name="ES08F01">#REF!</definedName>
    <definedName name="ES08F01_17">"$#REF !.$I$210"</definedName>
    <definedName name="ES08F01_28">NA()</definedName>
    <definedName name="ES08F01_29">NA()</definedName>
    <definedName name="ES08F01_33">NA()</definedName>
    <definedName name="ES08F02">#REF!</definedName>
    <definedName name="ES08F02_17">"$#REF !.$I$211"</definedName>
    <definedName name="ES08F02_28">NA()</definedName>
    <definedName name="ES08F02_29">NA()</definedName>
    <definedName name="ES08F02_33">NA()</definedName>
    <definedName name="ES08F03">#REF!</definedName>
    <definedName name="ES08F03_17">"$#REF !.$I$212"</definedName>
    <definedName name="ES08F03_28">NA()</definedName>
    <definedName name="ES08F03_29">NA()</definedName>
    <definedName name="ES08F03_33">NA()</definedName>
    <definedName name="ES08G01">#REF!</definedName>
    <definedName name="ES08G01_17">"$#REF !.$I$214"</definedName>
    <definedName name="ES08G01_28">NA()</definedName>
    <definedName name="ES08G01_29">NA()</definedName>
    <definedName name="ES08G01_33">NA()</definedName>
    <definedName name="ES08G02">#REF!</definedName>
    <definedName name="ES08G02_17">"$#REF !.$I$215"</definedName>
    <definedName name="ES08G02_28">NA()</definedName>
    <definedName name="ES08G02_29">NA()</definedName>
    <definedName name="ES08G02_33">NA()</definedName>
    <definedName name="ES08H01">#REF!</definedName>
    <definedName name="ES08H01_17">"$#REF !.$I$217"</definedName>
    <definedName name="ES08H01_28">NA()</definedName>
    <definedName name="ES08H01_29">NA()</definedName>
    <definedName name="ES08H01_33">NA()</definedName>
    <definedName name="ES08H02">#REF!</definedName>
    <definedName name="ES08H02_17">"$#REF !.$I$218"</definedName>
    <definedName name="ES08H02_28">NA()</definedName>
    <definedName name="ES08H02_29">NA()</definedName>
    <definedName name="ES08H02_33">NA()</definedName>
    <definedName name="ES08H03">#REF!</definedName>
    <definedName name="ES08H03_17">"$#REF !.$I$219"</definedName>
    <definedName name="ES08H03_28">NA()</definedName>
    <definedName name="ES08H03_29">NA()</definedName>
    <definedName name="ES08H03_33">NA()</definedName>
    <definedName name="ES08H04_17">"$#REF !.$I$220"</definedName>
    <definedName name="ES08H04_33">NA()</definedName>
    <definedName name="ES09A01">#REF!</definedName>
    <definedName name="ES09A01_17">"$#REF !.$I$223"</definedName>
    <definedName name="ES09A01_28">NA()</definedName>
    <definedName name="ES09A01_29">NA()</definedName>
    <definedName name="ES09A01_33">NA()</definedName>
    <definedName name="ES09A02">#REF!</definedName>
    <definedName name="ES09A02_17">"$#REF !.$I$224"</definedName>
    <definedName name="ES09A02_28">NA()</definedName>
    <definedName name="ES09A02_29">NA()</definedName>
    <definedName name="ES09A02_33">NA()</definedName>
    <definedName name="ES09A03">#REF!</definedName>
    <definedName name="ES09A03_17">"$#REF !.$I$225"</definedName>
    <definedName name="ES09A03_28">NA()</definedName>
    <definedName name="ES09A03_29">NA()</definedName>
    <definedName name="ES09A03_33">NA()</definedName>
    <definedName name="ES09A04">#REF!</definedName>
    <definedName name="ES09A04_17">"$#REF !.$I$226"</definedName>
    <definedName name="ES09A04_28">NA()</definedName>
    <definedName name="ES09A04_29">NA()</definedName>
    <definedName name="ES09A04_33">NA()</definedName>
    <definedName name="ES09A05">#REF!</definedName>
    <definedName name="ES09A05_17">"$#REF !.$I$227"</definedName>
    <definedName name="ES09A05_28">NA()</definedName>
    <definedName name="ES09A05_29">NA()</definedName>
    <definedName name="ES09A05_33">NA()</definedName>
    <definedName name="ES09B01">#REF!</definedName>
    <definedName name="ES09B01_17">"$#REF !.$I$229"</definedName>
    <definedName name="ES09B01_28">NA()</definedName>
    <definedName name="ES09B01_29">NA()</definedName>
    <definedName name="ES09B01_33">NA()</definedName>
    <definedName name="ES09B02">#REF!</definedName>
    <definedName name="ES09B02_17">"$#REF !.$I$230"</definedName>
    <definedName name="ES09B02_28">NA()</definedName>
    <definedName name="ES09B02_29">NA()</definedName>
    <definedName name="ES09B02_33">NA()</definedName>
    <definedName name="ES09B03">#REF!</definedName>
    <definedName name="ES09B03_17">"$#REF !.$I$231"</definedName>
    <definedName name="ES09B03_28">NA()</definedName>
    <definedName name="ES09B03_29">NA()</definedName>
    <definedName name="ES09B03_33">NA()</definedName>
    <definedName name="ES09B04">#REF!</definedName>
    <definedName name="ES09B04_17">"$#REF !.$I$232"</definedName>
    <definedName name="ES09B04_28">NA()</definedName>
    <definedName name="ES09B04_29">NA()</definedName>
    <definedName name="ES09B04_33">NA()</definedName>
    <definedName name="ES09B05">#REF!</definedName>
    <definedName name="ES09B05_17">"$#REF !.$I$233"</definedName>
    <definedName name="ES09B05_28">NA()</definedName>
    <definedName name="ES09B05_29">NA()</definedName>
    <definedName name="ES09B05_33">NA()</definedName>
    <definedName name="ES09C01">#REF!</definedName>
    <definedName name="ES09C01_17">"$#REF !.$I$235"</definedName>
    <definedName name="ES09C01_28">NA()</definedName>
    <definedName name="ES09C01_29">NA()</definedName>
    <definedName name="ES09C01_33">NA()</definedName>
    <definedName name="ES09C02">#REF!</definedName>
    <definedName name="ES09C02_17">"$#REF !.$I$236"</definedName>
    <definedName name="ES09C02_28">NA()</definedName>
    <definedName name="ES09C02_29">NA()</definedName>
    <definedName name="ES09C02_33">NA()</definedName>
    <definedName name="ES09C03">#REF!</definedName>
    <definedName name="ES09C03_17">"$#REF !.$I$237"</definedName>
    <definedName name="ES09C03_28">NA()</definedName>
    <definedName name="ES09C03_29">NA()</definedName>
    <definedName name="ES09C03_33">NA()</definedName>
    <definedName name="ES09D01">#REF!</definedName>
    <definedName name="ES09D01_17">"$#REF !.$I$239"</definedName>
    <definedName name="ES09D01_28">NA()</definedName>
    <definedName name="ES09D01_29">NA()</definedName>
    <definedName name="ES09D01_33">NA()</definedName>
    <definedName name="ES09D02">#REF!</definedName>
    <definedName name="ES09D02_17">"$#REF !.$I$240"</definedName>
    <definedName name="ES09D02_28">NA()</definedName>
    <definedName name="ES09D02_29">NA()</definedName>
    <definedName name="ES09D02_33">NA()</definedName>
    <definedName name="ES09D03_17">"$#REF !.$I$241"</definedName>
    <definedName name="ES09D03_33">NA()</definedName>
    <definedName name="ES09D05_17">"$#REF !.$I$243"</definedName>
    <definedName name="ES09D05_33">NA()</definedName>
    <definedName name="ES09E01">#REF!</definedName>
    <definedName name="ES09E01_17">"$#REF !.$I$245"</definedName>
    <definedName name="ES09E01_28">NA()</definedName>
    <definedName name="ES09E01_29">NA()</definedName>
    <definedName name="ES09E01_33">NA()</definedName>
    <definedName name="ES09E02">#REF!</definedName>
    <definedName name="ES09E02_17">"$#REF !.$I$246"</definedName>
    <definedName name="ES09E02_28">NA()</definedName>
    <definedName name="ES09E02_29">NA()</definedName>
    <definedName name="ES09E02_33">NA()</definedName>
    <definedName name="ES09E03">#REF!</definedName>
    <definedName name="ES09E03_17">"$#REF !.$I$247"</definedName>
    <definedName name="ES09E03_28">NA()</definedName>
    <definedName name="ES09E03_29">NA()</definedName>
    <definedName name="ES09E03_33">NA()</definedName>
    <definedName name="ES09E04_17">"$#REF !.$I$248"</definedName>
    <definedName name="ES09E04_33">NA()</definedName>
    <definedName name="ES09F01">#REF!</definedName>
    <definedName name="ES09F01_17">"$#REF !.$I$250"</definedName>
    <definedName name="ES09F01_28">NA()</definedName>
    <definedName name="ES09F01_29">NA()</definedName>
    <definedName name="ES09F01_33">NA()</definedName>
    <definedName name="ES09F02">#REF!</definedName>
    <definedName name="ES09F02_17">"$#REF !.$I$251"</definedName>
    <definedName name="ES09F02_28">NA()</definedName>
    <definedName name="ES09F02_29">NA()</definedName>
    <definedName name="ES09F02_33">NA()</definedName>
    <definedName name="ES09F03">#REF!</definedName>
    <definedName name="ES09F03_17">"$#REF !.$I$252"</definedName>
    <definedName name="ES09F03_28">NA()</definedName>
    <definedName name="ES09F03_29">NA()</definedName>
    <definedName name="ES09F03_33">NA()</definedName>
    <definedName name="ES09G01">#REF!</definedName>
    <definedName name="ES09G01_17">"$#REF !.$I$254"</definedName>
    <definedName name="ES09G01_28">NA()</definedName>
    <definedName name="ES09G01_29">NA()</definedName>
    <definedName name="ES09G01_33">NA()</definedName>
    <definedName name="ES09H01">#REF!</definedName>
    <definedName name="ES09H01_17">"$#REF !.$I$256"</definedName>
    <definedName name="ES09H01_28">NA()</definedName>
    <definedName name="ES09H01_29">NA()</definedName>
    <definedName name="ES09H01_33">NA()</definedName>
    <definedName name="ES10A01">#REF!</definedName>
    <definedName name="ES10A01_17">"$#REF !.$I$259"</definedName>
    <definedName name="ES10A01_28">NA()</definedName>
    <definedName name="ES10A01_29">NA()</definedName>
    <definedName name="ES10A01_33">NA()</definedName>
    <definedName name="ES10A02">#REF!</definedName>
    <definedName name="ES10A02_17">"$#REF !.$I$260"</definedName>
    <definedName name="ES10A02_28">NA()</definedName>
    <definedName name="ES10A02_29">NA()</definedName>
    <definedName name="ES10A02_33">NA()</definedName>
    <definedName name="ES10A03">#REF!</definedName>
    <definedName name="ES10A03_17">"$#REF !.$I$261"</definedName>
    <definedName name="ES10A03_28">NA()</definedName>
    <definedName name="ES10A03_29">NA()</definedName>
    <definedName name="ES10A03_33">NA()</definedName>
    <definedName name="ES10A04">#REF!</definedName>
    <definedName name="ES10A04_17">"$#REF !.$I$262"</definedName>
    <definedName name="ES10A04_28">NA()</definedName>
    <definedName name="ES10A04_29">NA()</definedName>
    <definedName name="ES10A04_33">NA()</definedName>
    <definedName name="ES10A05">#REF!</definedName>
    <definedName name="ES10A05_17">"$#REF !.$I$263"</definedName>
    <definedName name="ES10A05_28">NA()</definedName>
    <definedName name="ES10A05_29">NA()</definedName>
    <definedName name="ES10A05_33">NA()</definedName>
    <definedName name="ES10B01">#REF!</definedName>
    <definedName name="ES10B01_17">"$#REF !.$I$265"</definedName>
    <definedName name="ES10B01_28">NA()</definedName>
    <definedName name="ES10B01_29">NA()</definedName>
    <definedName name="ES10B01_33">NA()</definedName>
    <definedName name="ES10B02">#REF!</definedName>
    <definedName name="ES10B02_17">"$#REF !.$I$266"</definedName>
    <definedName name="ES10B02_28">NA()</definedName>
    <definedName name="ES10B02_29">NA()</definedName>
    <definedName name="ES10B02_33">NA()</definedName>
    <definedName name="ES10B03">#REF!</definedName>
    <definedName name="ES10B03_17">"$#REF !.$I$267"</definedName>
    <definedName name="ES10B03_28">NA()</definedName>
    <definedName name="ES10B03_29">NA()</definedName>
    <definedName name="ES10B03_33">NA()</definedName>
    <definedName name="ES10B04">#REF!</definedName>
    <definedName name="ES10B04_17">"$#REF !.$I$268"</definedName>
    <definedName name="ES10B04_28">NA()</definedName>
    <definedName name="ES10B04_29">NA()</definedName>
    <definedName name="ES10B04_33">NA()</definedName>
    <definedName name="ES10B05">#REF!</definedName>
    <definedName name="ES10B05_17">"$#REF !.$I$269"</definedName>
    <definedName name="ES10B05_28">NA()</definedName>
    <definedName name="ES10B05_29">NA()</definedName>
    <definedName name="ES10B05_33">NA()</definedName>
    <definedName name="ES10B06">#REF!</definedName>
    <definedName name="ES10B06_17">"$#REF !.$I$270"</definedName>
    <definedName name="ES10B06_28">NA()</definedName>
    <definedName name="ES10B06_29">NA()</definedName>
    <definedName name="ES10B06_33">NA()</definedName>
    <definedName name="ES11A01">#REF!</definedName>
    <definedName name="ES11A01_17">"$#REF !.$I$273"</definedName>
    <definedName name="ES11A01_28">NA()</definedName>
    <definedName name="ES11A01_29">NA()</definedName>
    <definedName name="ES11A01_33">NA()</definedName>
    <definedName name="ES11A02">#REF!</definedName>
    <definedName name="ES11A02_17">"$#REF !.$I$274"</definedName>
    <definedName name="ES11A02_28">NA()</definedName>
    <definedName name="ES11A02_29">NA()</definedName>
    <definedName name="ES11A02_33">NA()</definedName>
    <definedName name="ES11A03">#REF!</definedName>
    <definedName name="ES11A03_17">"$#REF !.$I$275"</definedName>
    <definedName name="ES11A03_28">NA()</definedName>
    <definedName name="ES11A03_29">NA()</definedName>
    <definedName name="ES11A03_33">NA()</definedName>
    <definedName name="ES11A04">#REF!</definedName>
    <definedName name="ES11A04_17">"$#REF !.$I$276"</definedName>
    <definedName name="ES11A04_28">NA()</definedName>
    <definedName name="ES11A04_29">NA()</definedName>
    <definedName name="ES11A04_33">NA()</definedName>
    <definedName name="ES11A05">#REF!</definedName>
    <definedName name="ES11A05_28">NA()</definedName>
    <definedName name="ES11A05_29">NA()</definedName>
    <definedName name="ES11B01">#REF!</definedName>
    <definedName name="ES11B01_17">"$#REF !.$I$278"</definedName>
    <definedName name="ES11B01_28">NA()</definedName>
    <definedName name="ES11B01_29">NA()</definedName>
    <definedName name="ES11B01_33">NA()</definedName>
    <definedName name="ES11B02">#REF!</definedName>
    <definedName name="ES11B02_17">"$#REF !.$I$279"</definedName>
    <definedName name="ES11B02_28">NA()</definedName>
    <definedName name="ES11B02_29">NA()</definedName>
    <definedName name="ES11B02_33">NA()</definedName>
    <definedName name="ES11B03">#REF!</definedName>
    <definedName name="ES11B03_17">"$#REF !.$I$280"</definedName>
    <definedName name="ES11B03_28">NA()</definedName>
    <definedName name="ES11B03_29">NA()</definedName>
    <definedName name="ES11B03_33">NA()</definedName>
    <definedName name="ES11C01">#REF!</definedName>
    <definedName name="ES11C01_17">"$#REF !.$I$282"</definedName>
    <definedName name="ES11C01_28">NA()</definedName>
    <definedName name="ES11C01_29">NA()</definedName>
    <definedName name="ES11C01_33">NA()</definedName>
    <definedName name="ES11C02">#REF!</definedName>
    <definedName name="ES11C02_17">"$#REF !.$I$283"</definedName>
    <definedName name="ES11C02_28">NA()</definedName>
    <definedName name="ES11C02_29">NA()</definedName>
    <definedName name="ES11C02_33">NA()</definedName>
    <definedName name="ES11C03">#REF!</definedName>
    <definedName name="ES11C03_17">"$#REF !.$I$284"</definedName>
    <definedName name="ES11C03_28">NA()</definedName>
    <definedName name="ES11C03_29">NA()</definedName>
    <definedName name="ES11C03_33">NA()</definedName>
    <definedName name="ES11C04">#REF!</definedName>
    <definedName name="ES11C04_17">"$#REF !.$I$285"</definedName>
    <definedName name="ES11C04_28">NA()</definedName>
    <definedName name="ES11C04_29">NA()</definedName>
    <definedName name="ES11C04_33">NA()</definedName>
    <definedName name="ES11C05">#REF!</definedName>
    <definedName name="ES11C05_17">"$#REF !.$I$286"</definedName>
    <definedName name="ES11C05_28">NA()</definedName>
    <definedName name="ES11C05_29">NA()</definedName>
    <definedName name="ES11C05_33">NA()</definedName>
    <definedName name="ES11C06">#REF!</definedName>
    <definedName name="ES11C06_28">NA()</definedName>
    <definedName name="ES11C06_29">NA()</definedName>
    <definedName name="ES11D01">#REF!</definedName>
    <definedName name="ES11D01_17">"$#REF !.$I$288"</definedName>
    <definedName name="ES11D01_28">NA()</definedName>
    <definedName name="ES11D01_29">NA()</definedName>
    <definedName name="ES11D01_33">NA()</definedName>
    <definedName name="ES11D02">#REF!</definedName>
    <definedName name="ES11D02_17">"$#REF !.$I$289"</definedName>
    <definedName name="ES11D02_28">NA()</definedName>
    <definedName name="ES11D02_29">NA()</definedName>
    <definedName name="ES11D02_33">NA()</definedName>
    <definedName name="ES11D03">#REF!</definedName>
    <definedName name="ES11D03_17">"$#REF !.$I$290"</definedName>
    <definedName name="ES11D03_28">NA()</definedName>
    <definedName name="ES11D03_29">NA()</definedName>
    <definedName name="ES11D03_33">NA()</definedName>
    <definedName name="ES11D04">#REF!</definedName>
    <definedName name="ES11D04_17">"$#REF !.$I$291"</definedName>
    <definedName name="ES11D04_28">NA()</definedName>
    <definedName name="ES11D04_29">NA()</definedName>
    <definedName name="ES11D04_33">NA()</definedName>
    <definedName name="ES11D05">#REF!</definedName>
    <definedName name="ES11D05_17">"$#REF !.$I$292"</definedName>
    <definedName name="ES11D05_28">NA()</definedName>
    <definedName name="ES11D05_29">NA()</definedName>
    <definedName name="ES11D05_33">NA()</definedName>
    <definedName name="ES11D06">#REF!</definedName>
    <definedName name="ES11D06_17">"$#REF !.$I$293"</definedName>
    <definedName name="ES11D06_28">NA()</definedName>
    <definedName name="ES11D06_29">NA()</definedName>
    <definedName name="ES11D06_33">NA()</definedName>
    <definedName name="ES11D07">#REF!</definedName>
    <definedName name="ES11D07_17">"$#REF !.$I$294"</definedName>
    <definedName name="ES11D07_28">NA()</definedName>
    <definedName name="ES11D07_29">NA()</definedName>
    <definedName name="ES11D07_33">NA()</definedName>
    <definedName name="ES11D08">#REF!</definedName>
    <definedName name="ES11D08_28">NA()</definedName>
    <definedName name="ES11D08_29">NA()</definedName>
    <definedName name="ES11E01">#REF!</definedName>
    <definedName name="ES11E01_17">"$#REF !.$I$296"</definedName>
    <definedName name="ES11E01_28">NA()</definedName>
    <definedName name="ES11E01_29">NA()</definedName>
    <definedName name="ES11E01_33">NA()</definedName>
    <definedName name="ES11E02">#REF!</definedName>
    <definedName name="ES11E02_17">"$#REF !.$I$297"</definedName>
    <definedName name="ES11E02_28">NA()</definedName>
    <definedName name="ES11E02_29">NA()</definedName>
    <definedName name="ES11E02_33">NA()</definedName>
    <definedName name="ES11E03">#REF!</definedName>
    <definedName name="ES11E03_17">"$#REF !.$I$298"</definedName>
    <definedName name="ES11E03_28">NA()</definedName>
    <definedName name="ES11E03_29">NA()</definedName>
    <definedName name="ES11E03_33">NA()</definedName>
    <definedName name="ES12A01">#REF!</definedName>
    <definedName name="ES12A01_17">"$#REF !.$I$301"</definedName>
    <definedName name="ES12A01_28">NA()</definedName>
    <definedName name="ES12A01_29">NA()</definedName>
    <definedName name="ES12A01_33">NA()</definedName>
    <definedName name="ES12A02">#REF!</definedName>
    <definedName name="ES12A02_17">"$#REF !.$I$302"</definedName>
    <definedName name="ES12A02_28">NA()</definedName>
    <definedName name="ES12A02_29">NA()</definedName>
    <definedName name="ES12A02_33">NA()</definedName>
    <definedName name="ES12A03">#REF!</definedName>
    <definedName name="ES12A03_17">"$#REF !.$I$303"</definedName>
    <definedName name="ES12A03_28">NA()</definedName>
    <definedName name="ES12A03_29">NA()</definedName>
    <definedName name="ES12A03_33">NA()</definedName>
    <definedName name="ES12A04">#REF!</definedName>
    <definedName name="ES12A04_17">"$#REF !.$I$304"</definedName>
    <definedName name="ES12A04_28">NA()</definedName>
    <definedName name="ES12A04_29">NA()</definedName>
    <definedName name="ES12A04_33">NA()</definedName>
    <definedName name="ES12A05">#REF!</definedName>
    <definedName name="ES12A05_17">"$#REF !.$I$305"</definedName>
    <definedName name="ES12A05_28">NA()</definedName>
    <definedName name="ES12A05_29">NA()</definedName>
    <definedName name="ES12A05_33">NA()</definedName>
    <definedName name="ES12A06">#REF!</definedName>
    <definedName name="ES12A06_28">NA()</definedName>
    <definedName name="ES12A06_29">NA()</definedName>
    <definedName name="ES12B01">#REF!</definedName>
    <definedName name="ES12B01_17">"$#REF !.$I$307"</definedName>
    <definedName name="ES12B01_28">NA()</definedName>
    <definedName name="ES12B01_29">NA()</definedName>
    <definedName name="ES12B01_33">NA()</definedName>
    <definedName name="ES12B02">#REF!</definedName>
    <definedName name="ES12B02_17">"$#REF !.$I$308"</definedName>
    <definedName name="ES12B02_28">NA()</definedName>
    <definedName name="ES12B02_29">NA()</definedName>
    <definedName name="ES12B02_33">NA()</definedName>
    <definedName name="ES12C01">#REF!</definedName>
    <definedName name="ES12C01_17">"$#REF !.$I$310"</definedName>
    <definedName name="ES12C01_28">NA()</definedName>
    <definedName name="ES12C01_29">NA()</definedName>
    <definedName name="ES12C01_33">NA()</definedName>
    <definedName name="ES12C02">#REF!</definedName>
    <definedName name="ES12C02_17">"$#REF !.$I$311"</definedName>
    <definedName name="ES12C02_28">NA()</definedName>
    <definedName name="ES12C02_29">NA()</definedName>
    <definedName name="ES12C02_33">NA()</definedName>
    <definedName name="ES12C03">#REF!</definedName>
    <definedName name="ES12C03_17">"$#REF !.$I$312"</definedName>
    <definedName name="ES12C03_28">NA()</definedName>
    <definedName name="ES12C03_29">NA()</definedName>
    <definedName name="ES12C03_33">NA()</definedName>
    <definedName name="ES12C04">#REF!</definedName>
    <definedName name="ES12C04_17">"$#REF !.$I$313"</definedName>
    <definedName name="ES12C04_28">NA()</definedName>
    <definedName name="ES12C04_29">NA()</definedName>
    <definedName name="ES12C04_33">NA()</definedName>
    <definedName name="ES12C05">#REF!</definedName>
    <definedName name="ES12C05_17">"$#REF !.$I$314"</definedName>
    <definedName name="ES12C05_28">NA()</definedName>
    <definedName name="ES12C05_29">NA()</definedName>
    <definedName name="ES12C05_33">NA()</definedName>
    <definedName name="ES12D01">NA()</definedName>
    <definedName name="ES12D01_17">"$#REF !.$I$316"</definedName>
    <definedName name="ES12D01_28">NA()</definedName>
    <definedName name="ES12D01_29">NA()</definedName>
    <definedName name="ES12D01_33">NA()</definedName>
    <definedName name="ES12E01">#REF!</definedName>
    <definedName name="ES12E01_17">"$#REF !.$I$318"</definedName>
    <definedName name="ES12E01_28">NA()</definedName>
    <definedName name="ES12E01_29">NA()</definedName>
    <definedName name="ES12E01_33">NA()</definedName>
    <definedName name="ES12E02">#REF!</definedName>
    <definedName name="ES12E02_17">"$#REF !.$I$319"</definedName>
    <definedName name="ES12E02_28">NA()</definedName>
    <definedName name="ES12E02_29">NA()</definedName>
    <definedName name="ES12E02_33">NA()</definedName>
    <definedName name="ES12E03">#REF!</definedName>
    <definedName name="ES12E03_17">"$#REF !.$I$320"</definedName>
    <definedName name="ES12E03_28">NA()</definedName>
    <definedName name="ES12E03_29">NA()</definedName>
    <definedName name="ES12E03_33">NA()</definedName>
    <definedName name="ES13A01">#REF!</definedName>
    <definedName name="ES13A01_17">"$#REF !.$I$323"</definedName>
    <definedName name="ES13A01_28">NA()</definedName>
    <definedName name="ES13A01_29">NA()</definedName>
    <definedName name="ES13A01_33">NA()</definedName>
    <definedName name="ES13A02">#REF!</definedName>
    <definedName name="ES13A02_17">"$#REF !.$I$324"</definedName>
    <definedName name="ES13A02_28">NA()</definedName>
    <definedName name="ES13A02_29">NA()</definedName>
    <definedName name="ES13A02_33">NA()</definedName>
    <definedName name="ES13A03">#REF!</definedName>
    <definedName name="ES13A03_17">"$#REF !.$I$325"</definedName>
    <definedName name="ES13A03_28">NA()</definedName>
    <definedName name="ES13A03_29">NA()</definedName>
    <definedName name="ES13A03_33">NA()</definedName>
    <definedName name="ES13A04">#REF!</definedName>
    <definedName name="ES13A04_17">"$#REF !.$I$326"</definedName>
    <definedName name="ES13A04_28">NA()</definedName>
    <definedName name="ES13A04_29">NA()</definedName>
    <definedName name="ES13A04_33">NA()</definedName>
    <definedName name="ES13B01">#REF!</definedName>
    <definedName name="ES13B01_17">"$#REF !.$I$328"</definedName>
    <definedName name="ES13B01_28">NA()</definedName>
    <definedName name="ES13B01_29">NA()</definedName>
    <definedName name="ES13B01_33">NA()</definedName>
    <definedName name="ES13B02">#REF!</definedName>
    <definedName name="ES13B02_17">"$#REF !.$I$329"</definedName>
    <definedName name="ES13B02_28">NA()</definedName>
    <definedName name="ES13B02_29">NA()</definedName>
    <definedName name="ES13B02_33">NA()</definedName>
    <definedName name="ES13B03">#REF!</definedName>
    <definedName name="ES13B03_17">"$#REF !.$I$330"</definedName>
    <definedName name="ES13B03_28">NA()</definedName>
    <definedName name="ES13B03_29">NA()</definedName>
    <definedName name="ES13B03_33">NA()</definedName>
    <definedName name="ES13B04">#REF!</definedName>
    <definedName name="ES13B04_17">"$#REF !.$I$331"</definedName>
    <definedName name="ES13B04_28">NA()</definedName>
    <definedName name="ES13B04_29">NA()</definedName>
    <definedName name="ES13B04_33">NA()</definedName>
    <definedName name="ES13C01">#REF!</definedName>
    <definedName name="ES13C01_17">"$#REF !.$I$333"</definedName>
    <definedName name="ES13C01_28">NA()</definedName>
    <definedName name="ES13C01_29">NA()</definedName>
    <definedName name="ES13C01_33">NA()</definedName>
    <definedName name="ES13C02">#REF!</definedName>
    <definedName name="ES13C02_17">"$#REF !.$I$334"</definedName>
    <definedName name="ES13C02_28">NA()</definedName>
    <definedName name="ES13C02_29">NA()</definedName>
    <definedName name="ES13C02_33">NA()</definedName>
    <definedName name="ES13C03">#REF!</definedName>
    <definedName name="ES13C03_17">"$#REF !.$I$335"</definedName>
    <definedName name="ES13C03_28">NA()</definedName>
    <definedName name="ES13C03_29">NA()</definedName>
    <definedName name="ES13C03_33">NA()</definedName>
    <definedName name="ES13C04">#REF!</definedName>
    <definedName name="ES13C04_17">"$#REF !.$I$336"</definedName>
    <definedName name="ES13C04_28">NA()</definedName>
    <definedName name="ES13C04_29">NA()</definedName>
    <definedName name="ES13C04_33">NA()</definedName>
    <definedName name="ES13C05">#REF!</definedName>
    <definedName name="ES13C05_17">"$#REF !.$I$337"</definedName>
    <definedName name="ES13C05_28">NA()</definedName>
    <definedName name="ES13C05_29">NA()</definedName>
    <definedName name="ES13C05_33">NA()</definedName>
    <definedName name="ES13D01">#REF!</definedName>
    <definedName name="ES13D01_17">"$#REF !.$I$339"</definedName>
    <definedName name="ES13D01_28">NA()</definedName>
    <definedName name="ES13D01_29">NA()</definedName>
    <definedName name="ES13D01_33">NA()</definedName>
    <definedName name="ES13D02">#REF!</definedName>
    <definedName name="ES13D02_17">"$#REF !.$I$340"</definedName>
    <definedName name="ES13D02_28">NA()</definedName>
    <definedName name="ES13D02_29">NA()</definedName>
    <definedName name="ES13D02_33">NA()</definedName>
    <definedName name="ES13D03">#REF!</definedName>
    <definedName name="ES13D03_17">"$#REF !.$I$341"</definedName>
    <definedName name="ES13D03_28">NA()</definedName>
    <definedName name="ES13D03_29">NA()</definedName>
    <definedName name="ES13D03_33">NA()</definedName>
    <definedName name="ES13D04">#REF!</definedName>
    <definedName name="ES13D04_17">"$#REF !.$I$342"</definedName>
    <definedName name="ES13D04_28">NA()</definedName>
    <definedName name="ES13D04_29">NA()</definedName>
    <definedName name="ES13D04_33">NA()</definedName>
    <definedName name="ES13E01">#REF!</definedName>
    <definedName name="ES13E01_17">"$#REF !.$I$344"</definedName>
    <definedName name="ES13E01_28">NA()</definedName>
    <definedName name="ES13E01_29">NA()</definedName>
    <definedName name="ES13E01_33">NA()</definedName>
    <definedName name="ES13E02">#REF!</definedName>
    <definedName name="ES13E02_17">"$#REF !.$I$345"</definedName>
    <definedName name="ES13E02_28">NA()</definedName>
    <definedName name="ES13E02_29">NA()</definedName>
    <definedName name="ES13E02_33">NA()</definedName>
    <definedName name="ES13E03">#REF!</definedName>
    <definedName name="ES13E03_17">"$#REF !.$I$346"</definedName>
    <definedName name="ES13E03_28">NA()</definedName>
    <definedName name="ES13E03_29">NA()</definedName>
    <definedName name="ES13E03_33">NA()</definedName>
    <definedName name="ES13E04">#REF!</definedName>
    <definedName name="ES13E04_17">"$#REF !.$I$347"</definedName>
    <definedName name="ES13E04_28">NA()</definedName>
    <definedName name="ES13E04_29">NA()</definedName>
    <definedName name="ES13E04_33">NA()</definedName>
    <definedName name="ES13F01">#REF!</definedName>
    <definedName name="ES13F01_17">"$#REF !.$I$349"</definedName>
    <definedName name="ES13F01_28">NA()</definedName>
    <definedName name="ES13F01_29">NA()</definedName>
    <definedName name="ES13F01_33">NA()</definedName>
    <definedName name="ES13F02">#REF!</definedName>
    <definedName name="ES13F02_17">"$#REF !.$I$350"</definedName>
    <definedName name="ES13F02_28">NA()</definedName>
    <definedName name="ES13F02_29">NA()</definedName>
    <definedName name="ES13F02_33">NA()</definedName>
    <definedName name="ES13F03">#REF!</definedName>
    <definedName name="ES13F03_17">"$#REF !.$I$351"</definedName>
    <definedName name="ES13F03_28">NA()</definedName>
    <definedName name="ES13F03_29">NA()</definedName>
    <definedName name="ES13F03_33">NA()</definedName>
    <definedName name="ES13F04">#REF!</definedName>
    <definedName name="ES13F04_17">"$#REF !.$I$352"</definedName>
    <definedName name="ES13F04_28">NA()</definedName>
    <definedName name="ES13F04_29">NA()</definedName>
    <definedName name="ES13F04_33">NA()</definedName>
    <definedName name="ES13G01">#REF!</definedName>
    <definedName name="ES13G01_28">NA()</definedName>
    <definedName name="ES13G01_29">NA()</definedName>
    <definedName name="ES13G02">#REF!</definedName>
    <definedName name="ES13G02_28">NA()</definedName>
    <definedName name="ES13G02_29">NA()</definedName>
    <definedName name="ES13G03">#REF!</definedName>
    <definedName name="ES13G03_28">NA()</definedName>
    <definedName name="ES13G03_29">NA()</definedName>
    <definedName name="Excel_BuiltIn__FilterDatabase_14">NA()</definedName>
    <definedName name="Excel_BuiltIn__FilterDatabase_14_17">NA()</definedName>
    <definedName name="Excel_BuiltIn__FilterDatabase_2">"$#REF !.$S$1:$U$227"</definedName>
    <definedName name="Excel_BuiltIn__FilterDatabase_28_1">#REF!</definedName>
    <definedName name="Excel_BuiltIn__FilterDatabase_29">#REF!</definedName>
    <definedName name="Excel_BuiltIn__FilterDatabase_3">NA()</definedName>
    <definedName name="Excel_BuiltIn__FilterDatabase_3_1">NA()</definedName>
    <definedName name="Excel_BuiltIn__FilterDatabase_3_17">NA()</definedName>
    <definedName name="Excel_BuiltIn__FilterDatabase_4">NA()</definedName>
    <definedName name="Excel_BuiltIn__FilterDatabase_6">NA()</definedName>
    <definedName name="Excel_BuiltIn__FilterDatabase_6_17">NA()</definedName>
    <definedName name="Excel_BuiltIn__FilterDatabase_7">'02 Sit'!$G$3:$K$43</definedName>
    <definedName name="Excel_BuiltIn__FilterDatabase_7_1">NA()</definedName>
    <definedName name="Excel_BuiltIn__FilterDatabase_7_17">NA()</definedName>
    <definedName name="Excel_BuiltIn__FilterDatabase_9">'04 Wan'!$G$3:$J$139</definedName>
    <definedName name="Excel_BuiltIn_Print_Area_1">"$#REF !.$A$1:$B$11"</definedName>
    <definedName name="Excel_BuiltIn_Print_Area_1_1">"$#REF !.$A$1:$B$11"</definedName>
    <definedName name="Excel_BuiltIn_Print_Area_10">NA()</definedName>
    <definedName name="Excel_BuiltIn_Print_Area_10_17">NA()</definedName>
    <definedName name="Excel_BuiltIn_Print_Area_2">NA()</definedName>
    <definedName name="Excel_BuiltIn_Print_Area_2_17">NA()</definedName>
    <definedName name="Excel_BuiltIn_Print_Area_3">"$#REF !.$A$1:$C$65526"</definedName>
    <definedName name="Excel_BuiltIn_Print_Area_4">"$#REF !.$A$1:$G$65526"</definedName>
    <definedName name="Excel_BuiltIn_Print_Area_4_1">"$#REF !.$A$1:$G$65526"</definedName>
    <definedName name="Excel_BuiltIn_Print_Titles_1">NA()</definedName>
    <definedName name="_1Excel_BuiltIn_Print_Titles_1_1">#REF!</definedName>
    <definedName name="Excel_BuiltIn_Print_Titles_1_1">NA()</definedName>
    <definedName name="Excel_BuiltIn_Print_Titles_1_1_17">NA()</definedName>
    <definedName name="Excel_BuiltIn_Print_Titles_1_17">NA()</definedName>
    <definedName name="Excel_BuiltIn_Print_Titles_10">#REF!</definedName>
    <definedName name="Excel_BuiltIn_Print_Titles_10_1">NA()</definedName>
    <definedName name="Excel_BuiltIn_Print_Titles_10_1_1">'10 Dev'!$A$1:$IT$2</definedName>
    <definedName name="Excel_BuiltIn_Print_Titles_10_1_1_17">"$#REF !.$A$1:$AMJ$2"</definedName>
    <definedName name="Excel_BuiltIn_Print_Titles_10_1_17">"$#REF !.$A$1:$IT$2"</definedName>
    <definedName name="Excel_BuiltIn_Print_Titles_10_17">NA()</definedName>
    <definedName name="Excel_BuiltIn_Print_Titles_11">#REF!</definedName>
    <definedName name="Excel_BuiltIn_Print_Titles_11_1">NA()</definedName>
    <definedName name="Excel_BuiltIn_Print_Titles_11_1_1">'11 Mic'!$A$1:$IT$2</definedName>
    <definedName name="Excel_BuiltIn_Print_Titles_11_1_1_17">"$#REF !.$A$1:$AMJ$2"</definedName>
    <definedName name="Excel_BuiltIn_Print_Titles_11_1_17">"$#REF !.$A$1:$IT$2"</definedName>
    <definedName name="Excel_BuiltIn_Print_Titles_11_17">NA()</definedName>
    <definedName name="Excel_BuiltIn_Print_Titles_12">#REF!</definedName>
    <definedName name="Excel_BuiltIn_Print_Titles_12_1">NA()</definedName>
    <definedName name="Excel_BuiltIn_Print_Titles_12_1_1">'13 Man'!$A$1:$IT$2</definedName>
    <definedName name="Excel_BuiltIn_Print_Titles_12_1_17">"$#REF !.$A$1:$IT$2"</definedName>
    <definedName name="Excel_BuiltIn_Print_Titles_12_17">NA()</definedName>
    <definedName name="Excel_BuiltIn_Print_Titles_13">#REF!</definedName>
    <definedName name="Excel_BuiltIn_Print_Titles_13_1">NA()</definedName>
    <definedName name="Excel_BuiltIn_Print_Titles_13_1_1">NA()</definedName>
    <definedName name="Excel_BuiltIn_Print_Titles_13_1_11">NA()</definedName>
    <definedName name="Excel_BuiltIn_Print_Titles_13_1_13">NA()</definedName>
    <definedName name="Excel_BuiltIn_Print_Titles_13_1_14">NA()</definedName>
    <definedName name="Excel_BuiltIn_Print_Titles_13_1_17">NA()</definedName>
    <definedName name="Excel_BuiltIn_Print_Titles_13_17">NA()</definedName>
    <definedName name="Excel_BuiltIn_Print_Titles_14">#REF!</definedName>
    <definedName name="Excel_BuiltIn_Print_Titles_14_1">NA()</definedName>
    <definedName name="Excel_BuiltIn_Print_Titles_14_1_1">NA()</definedName>
    <definedName name="Excel_BuiltIn_Print_Titles_14_1_17">NA()</definedName>
    <definedName name="Excel_BuiltIn_Print_Titles_14_17">NA()</definedName>
    <definedName name="Excel_BuiltIn_Print_Titles_15">#REF!</definedName>
    <definedName name="Excel_BuiltIn_Print_Titles_15_1">NA()</definedName>
    <definedName name="Excel_BuiltIn_Print_Titles_15_1_1">NA()</definedName>
    <definedName name="Excel_BuiltIn_Print_Titles_15_1_11">NA()</definedName>
    <definedName name="Excel_BuiltIn_Print_Titles_15_1_13">NA()</definedName>
    <definedName name="Excel_BuiltIn_Print_Titles_15_1_17">NA()</definedName>
    <definedName name="Excel_BuiltIn_Print_Titles_15_17">NA()</definedName>
    <definedName name="Excel_BuiltIn_Print_Titles_16">#REF!</definedName>
    <definedName name="Excel_BuiltIn_Print_Titles_16_1">NA()</definedName>
    <definedName name="Excel_BuiltIn_Print_Titles_16_1_1">NA()</definedName>
    <definedName name="Excel_BuiltIn_Print_Titles_16_17">NA()</definedName>
    <definedName name="Excel_BuiltIn_Print_Titles_17">#REF!</definedName>
    <definedName name="Excel_BuiltIn_Print_Titles_17_1">NA()</definedName>
    <definedName name="Excel_BuiltIn_Print_Titles_17_1_1">NA()</definedName>
    <definedName name="Excel_BuiltIn_Print_Titles_17_1_11">NA()</definedName>
    <definedName name="Excel_BuiltIn_Print_Titles_17_1_17">NA()</definedName>
    <definedName name="Excel_BuiltIn_Print_Titles_17_17">NA()</definedName>
    <definedName name="Excel_BuiltIn_Print_Titles_18">#REF!</definedName>
    <definedName name="Excel_BuiltIn_Print_Titles_18_1">NA()</definedName>
    <definedName name="Excel_BuiltIn_Print_Titles_18_1_1">NA()</definedName>
    <definedName name="Excel_BuiltIn_Print_Titles_18_1_17">NA()</definedName>
    <definedName name="Excel_BuiltIn_Print_Titles_18_17">NA()</definedName>
    <definedName name="Excel_BuiltIn_Print_Titles_19">#REF!</definedName>
    <definedName name="Excel_BuiltIn_Print_Titles_19_1">NA()</definedName>
    <definedName name="Excel_BuiltIn_Print_Titles_19_1_1">NA()</definedName>
    <definedName name="Excel_BuiltIn_Print_Titles_19_1_17">NA()</definedName>
    <definedName name="Excel_BuiltIn_Print_Titles_19_17">NA()</definedName>
    <definedName name="_2Excel_BuiltIn_Print_Titles_2_1">#REF!</definedName>
    <definedName name="Excel_BuiltIn_Print_Titles_2_1">NA()</definedName>
    <definedName name="Excel_BuiltIn_Print_Titles_2_1_17">NA()</definedName>
    <definedName name="Excel_BuiltIn_Print_Titles_2_17">"$#REF !.$A$1:$AMJ$2"</definedName>
    <definedName name="Excel_BuiltIn_Print_Titles_20_1">NA()</definedName>
    <definedName name="Excel_BuiltIn_Print_Titles_20_1_17">NA()</definedName>
    <definedName name="Excel_BuiltIn_Print_Titles_21">NA()</definedName>
    <definedName name="Excel_BuiltIn_Print_Titles_21_17">NA()</definedName>
    <definedName name="Excel_BuiltIn_Print_Titles_22">NA()</definedName>
    <definedName name="Excel_BuiltIn_Print_Titles_22_17">NA()</definedName>
    <definedName name="Excel_BuiltIn_Print_Titles_3_1">"$#REF !.$A$1:$IV$4"</definedName>
    <definedName name="Excel_BuiltIn_Print_Titles_3_1_1">"$#REF !.$A$1:$IV$4"</definedName>
    <definedName name="Excel_BuiltIn_Print_Titles_3_17">"$#REF !.$A$1:$AMJ$2"</definedName>
    <definedName name="Excel_BuiltIn_Print_Titles_4_1">"$#REF !.$A$1:$IV$2"</definedName>
    <definedName name="Excel_BuiltIn_Print_Titles_5">NA()</definedName>
    <definedName name="_3Excel_BuiltIn_Print_Titles_5_1">#REF!</definedName>
    <definedName name="Excel_BuiltIn_Print_Titles_5_1">NA()</definedName>
    <definedName name="Excel_BuiltIn_Print_Titles_5_1_17">NA()</definedName>
    <definedName name="Excel_BuiltIn_Print_Titles_5_11">NA()</definedName>
    <definedName name="Excel_BuiltIn_Print_Titles_5_13">NA()</definedName>
    <definedName name="Excel_BuiltIn_Print_Titles_5_14">NA()</definedName>
    <definedName name="Excel_BuiltIn_Print_Titles_5_17">NA()</definedName>
    <definedName name="Excel_BuiltIn_Print_Titles_6">#REF!</definedName>
    <definedName name="Excel_BuiltIn_Print_Titles_6_1">NA()</definedName>
    <definedName name="Excel_BuiltIn_Print_Titles_6_1_1">NA()</definedName>
    <definedName name="Excel_BuiltIn_Print_Titles_6_1_17">NA()</definedName>
    <definedName name="Excel_BuiltIn_Print_Titles_6_17">NA()</definedName>
    <definedName name="Excel_BuiltIn_Print_Titles_7">#REF!</definedName>
    <definedName name="Excel_BuiltIn_Print_Titles_7_1">NA()</definedName>
    <definedName name="Excel_BuiltIn_Print_Titles_7_1_1">NA()</definedName>
    <definedName name="Excel_BuiltIn_Print_Titles_7_1_1_1">NA()</definedName>
    <definedName name="Excel_BuiltIn_Print_Titles_7_1_1_17">NA()</definedName>
    <definedName name="Excel_BuiltIn_Print_Titles_7_1_11">NA()</definedName>
    <definedName name="Excel_BuiltIn_Print_Titles_7_1_13">NA()</definedName>
    <definedName name="Excel_BuiltIn_Print_Titles_7_1_17">NA()</definedName>
    <definedName name="Excel_BuiltIn_Print_Titles_7_11">NA()</definedName>
    <definedName name="Excel_BuiltIn_Print_Titles_7_13">NA()</definedName>
    <definedName name="Excel_BuiltIn_Print_Titles_7_17">NA()</definedName>
    <definedName name="Excel_BuiltIn_Print_Titles_8">#REF!</definedName>
    <definedName name="Excel_BuiltIn_Print_Titles_8_1">NA()</definedName>
    <definedName name="Excel_BuiltIn_Print_Titles_9">#REF!</definedName>
    <definedName name="Excel_BuiltIn_Print_Titles_9_1">NA()</definedName>
    <definedName name="Excel_BuiltIn_Print_Titles_9_1_1">NA()</definedName>
    <definedName name="Excel_BuiltIn_Print_Titles_9_1_1_1">NA()</definedName>
    <definedName name="Excel_BuiltIn_Print_Titles_9_1_1_1_17">NA()</definedName>
    <definedName name="Excel_BuiltIn_Print_Titles_9_1_17">NA()</definedName>
    <definedName name="Excel_BuiltIn_Print_Titles_9_11">NA()</definedName>
    <definedName name="Excel_BuiltIn_Print_Titles_9_17">NA()</definedName>
    <definedName name="Indic_affichage">#REF!</definedName>
    <definedName name="Indic_affichage_17">"$#REF !.$J$2"</definedName>
    <definedName name="Indic_affichage_28">#REF!</definedName>
    <definedName name="Indic_affichage_29">NA()</definedName>
    <definedName name="Indic_affichage_33">NA()</definedName>
    <definedName name="MAX_S07A02_S09A02">#REF!</definedName>
    <definedName name="MAX_S07A02_S09A02_17">"$#REF !.$U$13"</definedName>
    <definedName name="S01A01">#REF!</definedName>
    <definedName name="S01A01_17">"$#REF !.$K$7"</definedName>
    <definedName name="S01A01_28">NA()</definedName>
    <definedName name="S01A01_29">NA()</definedName>
    <definedName name="S01A01_33">NA()</definedName>
    <definedName name="S01A02">#REF!</definedName>
    <definedName name="S01A02_17">"$#REF !.$K$8"</definedName>
    <definedName name="S01A02_28">NA()</definedName>
    <definedName name="S01A02_29">NA()</definedName>
    <definedName name="S01A02_33">NA()</definedName>
    <definedName name="S01A03">#REF!</definedName>
    <definedName name="S01A03_17">"$#REF !.$K$9"</definedName>
    <definedName name="S01A03_28">NA()</definedName>
    <definedName name="S01A03_29">NA()</definedName>
    <definedName name="S01A03_33">NA()</definedName>
    <definedName name="S01A04">#REF!</definedName>
    <definedName name="S01A04_17">"$#REF !.$K$10"</definedName>
    <definedName name="S01A04_28">NA()</definedName>
    <definedName name="S01A04_29">NA()</definedName>
    <definedName name="S01A04_33">NA()</definedName>
    <definedName name="S01A05">#REF!</definedName>
    <definedName name="S01A05_17">"$#REF !.$K$11"</definedName>
    <definedName name="S01A05_28">NA()</definedName>
    <definedName name="S01A05_29">NA()</definedName>
    <definedName name="S01A05_33">NA()</definedName>
    <definedName name="S01B01">#REF!</definedName>
    <definedName name="S01B01_17">"$#REF !.$K$13"</definedName>
    <definedName name="S01B01_28">NA()</definedName>
    <definedName name="S01B01_29">NA()</definedName>
    <definedName name="S01B01_33">NA()</definedName>
    <definedName name="S01B02">#REF!</definedName>
    <definedName name="S01B02_17">"$#REF !.$K$14"</definedName>
    <definedName name="S01B02_28">NA()</definedName>
    <definedName name="S01B02_29">NA()</definedName>
    <definedName name="S01B02_33">NA()</definedName>
    <definedName name="S01B03">#REF!</definedName>
    <definedName name="S01B03_17">"$#REF !.$K$15"</definedName>
    <definedName name="S01B03_28">NA()</definedName>
    <definedName name="S01B03_29">NA()</definedName>
    <definedName name="S01B03_33">NA()</definedName>
    <definedName name="S01B04">#REF!</definedName>
    <definedName name="S01B04_17">"$#REF !.$K$16"</definedName>
    <definedName name="S01B04_28">NA()</definedName>
    <definedName name="S01B04_29">NA()</definedName>
    <definedName name="S01B04_33">NA()</definedName>
    <definedName name="S01B05">#REF!</definedName>
    <definedName name="S01B05_17">"$#REF !.$K$17"</definedName>
    <definedName name="S01B05_28">NA()</definedName>
    <definedName name="S01B05_29">NA()</definedName>
    <definedName name="S01B05_33">NA()</definedName>
    <definedName name="S01C01">#REF!</definedName>
    <definedName name="S01C01_17">"$#REF !.$K$19"</definedName>
    <definedName name="S01C01_28">NA()</definedName>
    <definedName name="S01C01_29">NA()</definedName>
    <definedName name="S01C01_33">NA()</definedName>
    <definedName name="S01C02">#REF!</definedName>
    <definedName name="S01C02_17">"$#REF !.$K$20"</definedName>
    <definedName name="S01C02_28">NA()</definedName>
    <definedName name="S01C02_29">NA()</definedName>
    <definedName name="S01C02_33">NA()</definedName>
    <definedName name="S01C03">#REF!</definedName>
    <definedName name="S01C03_17">"$#REF !.$K$21"</definedName>
    <definedName name="S01C03_28">NA()</definedName>
    <definedName name="S01C03_29">NA()</definedName>
    <definedName name="S01C03_33">NA()</definedName>
    <definedName name="S01C04">#REF!</definedName>
    <definedName name="S01C04_17">"$#REF !.$K$22"</definedName>
    <definedName name="S01C04_28">NA()</definedName>
    <definedName name="S01C04_29">NA()</definedName>
    <definedName name="S01C04_33">NA()</definedName>
    <definedName name="S01C05">#REF!</definedName>
    <definedName name="S01C05_17">"$#REF !.$K$23"</definedName>
    <definedName name="S01C05_28">NA()</definedName>
    <definedName name="S01C05_29">NA()</definedName>
    <definedName name="S01C05_33">NA()</definedName>
    <definedName name="S01C06">#REF!</definedName>
    <definedName name="S01C06_17">"$#REF !.$K$24"</definedName>
    <definedName name="S01C06_28">NA()</definedName>
    <definedName name="S01C06_29">NA()</definedName>
    <definedName name="S01C06_33">NA()</definedName>
    <definedName name="S01D01">#REF!</definedName>
    <definedName name="S01D01_17">"$#REF !.$K$26"</definedName>
    <definedName name="S01D01_28">NA()</definedName>
    <definedName name="S01D01_29">NA()</definedName>
    <definedName name="S01D01_33">NA()</definedName>
    <definedName name="S01D02">#REF!</definedName>
    <definedName name="S01D02_17">"$#REF !.$K$27"</definedName>
    <definedName name="S01D02_28">NA()</definedName>
    <definedName name="S01D02_29">NA()</definedName>
    <definedName name="S01D02_33">NA()</definedName>
    <definedName name="S01D03">#REF!</definedName>
    <definedName name="S01D03_17">"$#REF !.$K$28"</definedName>
    <definedName name="S01D03_28">NA()</definedName>
    <definedName name="S01D03_29">NA()</definedName>
    <definedName name="S01D03_33">NA()</definedName>
    <definedName name="S01D04">#REF!</definedName>
    <definedName name="S01D04_17">"$#REF !.$K$29"</definedName>
    <definedName name="S01D04_28">NA()</definedName>
    <definedName name="S01D04_29">NA()</definedName>
    <definedName name="S01D04_33">NA()</definedName>
    <definedName name="S01E01">#REF!</definedName>
    <definedName name="S01E01_17">"$#REF !.$K$31"</definedName>
    <definedName name="S01E01_28">NA()</definedName>
    <definedName name="S01E01_29">NA()</definedName>
    <definedName name="S01E01_33">NA()</definedName>
    <definedName name="S01E02">#REF!</definedName>
    <definedName name="S01E02_17">"$#REF !.$K$32"</definedName>
    <definedName name="S01E02_28">NA()</definedName>
    <definedName name="S01E02_29">NA()</definedName>
    <definedName name="S01E02_33">NA()</definedName>
    <definedName name="S01E03">#REF!</definedName>
    <definedName name="S01E03_17">"$#REF !.$K$33"</definedName>
    <definedName name="S01E03_28">NA()</definedName>
    <definedName name="S01E03_29">NA()</definedName>
    <definedName name="S01E03_33">NA()</definedName>
    <definedName name="S02A01">#REF!</definedName>
    <definedName name="S02A01_17">"$#REF !.$K$36"</definedName>
    <definedName name="S02A01_28">NA()</definedName>
    <definedName name="S02A01_29">NA()</definedName>
    <definedName name="S02A01_33">NA()</definedName>
    <definedName name="S02A02">#REF!</definedName>
    <definedName name="S02A02_17">"$#REF !.$K$37"</definedName>
    <definedName name="S02A02_28">NA()</definedName>
    <definedName name="S02A02_29">NA()</definedName>
    <definedName name="S02A02_33">NA()</definedName>
    <definedName name="S02A03">#REF!</definedName>
    <definedName name="S02A03_17">"$#REF !.$K$38"</definedName>
    <definedName name="S02A03_28">NA()</definedName>
    <definedName name="S02A03_29">NA()</definedName>
    <definedName name="S02A03_33">NA()</definedName>
    <definedName name="S02A04">#REF!</definedName>
    <definedName name="S02A04_17">"$#REF !.$K$39"</definedName>
    <definedName name="S02A04_28">NA()</definedName>
    <definedName name="S02A04_29">NA()</definedName>
    <definedName name="S02A04_33">NA()</definedName>
    <definedName name="S02A05">#REF!</definedName>
    <definedName name="S02A05_17">"$#REF !.$K$40"</definedName>
    <definedName name="S02A05_28">NA()</definedName>
    <definedName name="S02A05_29">NA()</definedName>
    <definedName name="S02A05_33">NA()</definedName>
    <definedName name="S02B01">#REF!</definedName>
    <definedName name="S02B01_17">"$#REF !.$K$42"</definedName>
    <definedName name="S02B01_28">NA()</definedName>
    <definedName name="S02B01_29">NA()</definedName>
    <definedName name="S02B01_33">NA()</definedName>
    <definedName name="S02C01">#REF!</definedName>
    <definedName name="S02C01_17">"$#REF !.$K$44"</definedName>
    <definedName name="S02C01_28">NA()</definedName>
    <definedName name="S02C01_29">NA()</definedName>
    <definedName name="S02C01_33">NA()</definedName>
    <definedName name="S02C02">#REF!</definedName>
    <definedName name="S02C02_17">"$#REF !.$K$45"</definedName>
    <definedName name="S02C02_28">NA()</definedName>
    <definedName name="S02C02_29">NA()</definedName>
    <definedName name="S02C02_33">NA()</definedName>
    <definedName name="S02C03">#REF!</definedName>
    <definedName name="S02C03_17">"$#REF !.$K$46"</definedName>
    <definedName name="S02C03_28">NA()</definedName>
    <definedName name="S02C03_29">NA()</definedName>
    <definedName name="S02C03_33">NA()</definedName>
    <definedName name="S02C04">#REF!</definedName>
    <definedName name="S02C04_17">"$#REF !.$K$47"</definedName>
    <definedName name="S02C04_28">NA()</definedName>
    <definedName name="S02C04_29">NA()</definedName>
    <definedName name="S02C04_33">NA()</definedName>
    <definedName name="S02C05">#REF!</definedName>
    <definedName name="S02C05_17">"$#REF !.$K$48"</definedName>
    <definedName name="S02C05_28">NA()</definedName>
    <definedName name="S02C05_29">NA()</definedName>
    <definedName name="S02C05_33">NA()</definedName>
    <definedName name="S02C06">#REF!</definedName>
    <definedName name="S02C06_17">"$#REF !.$K$49"</definedName>
    <definedName name="S02C06_28">NA()</definedName>
    <definedName name="S02C06_29">NA()</definedName>
    <definedName name="S02C06_33">NA()</definedName>
    <definedName name="S02D01">#REF!</definedName>
    <definedName name="S02D01_17">"$#REF !.$K$51"</definedName>
    <definedName name="S02D01_28">NA()</definedName>
    <definedName name="S02D01_29">NA()</definedName>
    <definedName name="S02D01_33">NA()</definedName>
    <definedName name="S02D02">#REF!</definedName>
    <definedName name="S02D02_17">"$#REF !.$K$52"</definedName>
    <definedName name="S02D02_28">NA()</definedName>
    <definedName name="S02D02_29">NA()</definedName>
    <definedName name="S02D02_33">NA()</definedName>
    <definedName name="S02D03">#REF!</definedName>
    <definedName name="S02D03_17">"$#REF !.$K$53"</definedName>
    <definedName name="S02D03_28">NA()</definedName>
    <definedName name="S02D03_29">NA()</definedName>
    <definedName name="S02D03_33">NA()</definedName>
    <definedName name="S02D04">#REF!</definedName>
    <definedName name="S02D04_17">"$#REF !.$K$54"</definedName>
    <definedName name="S02D04_28">NA()</definedName>
    <definedName name="S02D04_29">NA()</definedName>
    <definedName name="S02D04_33">NA()</definedName>
    <definedName name="S02D05">#REF!</definedName>
    <definedName name="S02D05_17">"$#REF !.$K$55"</definedName>
    <definedName name="S02D05_28">NA()</definedName>
    <definedName name="S02D05_29">NA()</definedName>
    <definedName name="S02D05_33">NA()</definedName>
    <definedName name="S02D06">#REF!</definedName>
    <definedName name="S02D06_17">"$#REF !.$K$56"</definedName>
    <definedName name="S02D06_28">NA()</definedName>
    <definedName name="S02D06_29">NA()</definedName>
    <definedName name="S02D06_33">NA()</definedName>
    <definedName name="S02D07">#REF!</definedName>
    <definedName name="S02D07_17">"$#REF !.$K$57"</definedName>
    <definedName name="S02D07_28">NA()</definedName>
    <definedName name="S02D07_29">NA()</definedName>
    <definedName name="S02D07_33">NA()</definedName>
    <definedName name="S03A01">#REF!</definedName>
    <definedName name="S03A01_17">"$#REF !.$K$60"</definedName>
    <definedName name="S03A01_28">NA()</definedName>
    <definedName name="S03A01_29">NA()</definedName>
    <definedName name="S03A01_33">NA()</definedName>
    <definedName name="S03A02">#REF!</definedName>
    <definedName name="S03A02_17">"$#REF !.$K$61"</definedName>
    <definedName name="S03A02_28">NA()</definedName>
    <definedName name="S03A02_29">NA()</definedName>
    <definedName name="S03A02_33">NA()</definedName>
    <definedName name="S03A03">#REF!</definedName>
    <definedName name="S03A03_17">"$#REF !.$K$62"</definedName>
    <definedName name="S03A03_28">NA()</definedName>
    <definedName name="S03A03_29">NA()</definedName>
    <definedName name="S03A03_33">NA()</definedName>
    <definedName name="S03A04">#REF!</definedName>
    <definedName name="S03A04_17">"$#REF !.$K$63"</definedName>
    <definedName name="S03A04_28">NA()</definedName>
    <definedName name="S03A04_29">NA()</definedName>
    <definedName name="S03A04_33">NA()</definedName>
    <definedName name="S03A05">#REF!</definedName>
    <definedName name="S03A05_17">"$#REF !.$K$64"</definedName>
    <definedName name="S03A05_28">NA()</definedName>
    <definedName name="S03A05_29">NA()</definedName>
    <definedName name="S03A05_33">NA()</definedName>
    <definedName name="S03A06">#REF!</definedName>
    <definedName name="S03A06_17">"$#REF !.$K$65"</definedName>
    <definedName name="S03A06_28">NA()</definedName>
    <definedName name="S03A06_29">NA()</definedName>
    <definedName name="S03A06_33">NA()</definedName>
    <definedName name="S03B01">#REF!</definedName>
    <definedName name="S03B01_17">"$#REF !.$K$67"</definedName>
    <definedName name="S03B01_28">NA()</definedName>
    <definedName name="S03B01_29">NA()</definedName>
    <definedName name="S03B01_33">NA()</definedName>
    <definedName name="S03B02">#REF!</definedName>
    <definedName name="S03B02_17">"$#REF !.$K$68"</definedName>
    <definedName name="S03B02_28">NA()</definedName>
    <definedName name="S03B02_29">NA()</definedName>
    <definedName name="S03B02_33">NA()</definedName>
    <definedName name="S03B03">#REF!</definedName>
    <definedName name="S03B03_17">"$#REF !.$K$69"</definedName>
    <definedName name="S03B03_28">NA()</definedName>
    <definedName name="S03B03_29">NA()</definedName>
    <definedName name="S03B03_33">NA()</definedName>
    <definedName name="S03B04">#REF!</definedName>
    <definedName name="S03B04_17">"$#REF !.$K$70"</definedName>
    <definedName name="S03B04_28">NA()</definedName>
    <definedName name="S03B04_29">NA()</definedName>
    <definedName name="S03B04_33">NA()</definedName>
    <definedName name="S03B05">#REF!</definedName>
    <definedName name="S03B05_17">"$#REF !.$K$71"</definedName>
    <definedName name="S03B05_28">NA()</definedName>
    <definedName name="S03B05_29">NA()</definedName>
    <definedName name="S03B05_33">NA()</definedName>
    <definedName name="S03B06">#REF!</definedName>
    <definedName name="S03B06_17">"$#REF !.$K$72"</definedName>
    <definedName name="S03B06_28">NA()</definedName>
    <definedName name="S03B06_29">NA()</definedName>
    <definedName name="S03B06_33">NA()</definedName>
    <definedName name="S03B07">#REF!</definedName>
    <definedName name="S03B07_17">"$#REF !.$K$73"</definedName>
    <definedName name="S03B07_28">NA()</definedName>
    <definedName name="S03B07_29">NA()</definedName>
    <definedName name="S03B07_33">NA()</definedName>
    <definedName name="S03B08">#REF!</definedName>
    <definedName name="S03B08_17">"$#REF !.$K$74"</definedName>
    <definedName name="S03B08_28">NA()</definedName>
    <definedName name="S03B08_29">NA()</definedName>
    <definedName name="S03B08_33">NA()</definedName>
    <definedName name="S03C01">#REF!</definedName>
    <definedName name="S03C01_17">"$#REF !.$K$76"</definedName>
    <definedName name="S03C01_28">NA()</definedName>
    <definedName name="S03C01_29">NA()</definedName>
    <definedName name="S03C01_33">NA()</definedName>
    <definedName name="S03C02">#REF!</definedName>
    <definedName name="S03C02_17">"$#REF !.$K$77"</definedName>
    <definedName name="S03C02_28">NA()</definedName>
    <definedName name="S03C02_29">NA()</definedName>
    <definedName name="S03C02_33">NA()</definedName>
    <definedName name="S03C03">#REF!</definedName>
    <definedName name="S03C03_17">"$#REF !.$K$78"</definedName>
    <definedName name="S03C03_28">NA()</definedName>
    <definedName name="S03C03_29">NA()</definedName>
    <definedName name="S03C03_33">NA()</definedName>
    <definedName name="S03D01">#REF!</definedName>
    <definedName name="S03D01_17">"$#REF !.$K$80"</definedName>
    <definedName name="S03D01_28">NA()</definedName>
    <definedName name="S03D01_29">NA()</definedName>
    <definedName name="S03D01_33">NA()</definedName>
    <definedName name="S03D02">#REF!</definedName>
    <definedName name="S03D02_17">"$#REF !.$K$81"</definedName>
    <definedName name="S03D02_28">NA()</definedName>
    <definedName name="S03D02_29">NA()</definedName>
    <definedName name="S03D02_33">NA()</definedName>
    <definedName name="S03D03">#REF!</definedName>
    <definedName name="S03D03_17">"$#REF !.$K$82"</definedName>
    <definedName name="S03D03_28">NA()</definedName>
    <definedName name="S03D03_29">NA()</definedName>
    <definedName name="S03D03_33">NA()</definedName>
    <definedName name="S04A01">#REF!</definedName>
    <definedName name="S04A01_17">"$#REF !.$K$85"</definedName>
    <definedName name="S04A01_28">NA()</definedName>
    <definedName name="S04A01_29">NA()</definedName>
    <definedName name="S04A01_33">NA()</definedName>
    <definedName name="S04A02">#REF!</definedName>
    <definedName name="S04A02_17">"$#REF !.$K$86"</definedName>
    <definedName name="S04A02_28">NA()</definedName>
    <definedName name="S04A02_29">NA()</definedName>
    <definedName name="S04A02_33">NA()</definedName>
    <definedName name="S04A03">#REF!</definedName>
    <definedName name="S04A03_17">"$#REF !.$K$87"</definedName>
    <definedName name="S04A03_28">NA()</definedName>
    <definedName name="S04A03_29">NA()</definedName>
    <definedName name="S04A03_33">NA()</definedName>
    <definedName name="S04A04">#REF!</definedName>
    <definedName name="S04A04_17">"$#REF !.$K$88"</definedName>
    <definedName name="S04A04_28">NA()</definedName>
    <definedName name="S04A04_29">NA()</definedName>
    <definedName name="S04A04_33">NA()</definedName>
    <definedName name="S04A05">#REF!</definedName>
    <definedName name="S04A05_17">"$#REF !.$K$89"</definedName>
    <definedName name="S04A05_28">NA()</definedName>
    <definedName name="S04A05_29">NA()</definedName>
    <definedName name="S04A05_33">NA()</definedName>
    <definedName name="S04A06">#REF!</definedName>
    <definedName name="S04A06_17">"$#REF !.$K$90"</definedName>
    <definedName name="S04A06_28">NA()</definedName>
    <definedName name="S04A06_29">NA()</definedName>
    <definedName name="S04A06_33">NA()</definedName>
    <definedName name="S04A07_17">"$#REF !.$K$91"</definedName>
    <definedName name="S04A07_33">NA()</definedName>
    <definedName name="S04A08_17">"$#REF !.$K$92"</definedName>
    <definedName name="S04A08_33">NA()</definedName>
    <definedName name="S04B01">#REF!</definedName>
    <definedName name="S04B01_17">"$#REF !.$K$94"</definedName>
    <definedName name="S04B01_28">NA()</definedName>
    <definedName name="S04B01_29">NA()</definedName>
    <definedName name="S04B01_33">NA()</definedName>
    <definedName name="S04B02">#REF!</definedName>
    <definedName name="S04B02_17">"$#REF !.$K$95"</definedName>
    <definedName name="S04B02_28">NA()</definedName>
    <definedName name="S04B02_29">NA()</definedName>
    <definedName name="S04B02_33">NA()</definedName>
    <definedName name="S04B03">#REF!</definedName>
    <definedName name="S04B03_17">"$#REF !.$K$96"</definedName>
    <definedName name="S04B03_28">NA()</definedName>
    <definedName name="S04B03_29">NA()</definedName>
    <definedName name="S04B03_33">NA()</definedName>
    <definedName name="S04C01">#REF!</definedName>
    <definedName name="S04C01_17">"$#REF !.$K$98"</definedName>
    <definedName name="S04C01_28">NA()</definedName>
    <definedName name="S04C01_29">NA()</definedName>
    <definedName name="S04C01_33">NA()</definedName>
    <definedName name="S04C02">#REF!</definedName>
    <definedName name="S04C02_17">"$#REF !.$K$99"</definedName>
    <definedName name="S04C02_28">NA()</definedName>
    <definedName name="S04C02_29">NA()</definedName>
    <definedName name="S04C02_33">NA()</definedName>
    <definedName name="S04D01">#REF!</definedName>
    <definedName name="S04D01_17">"$#REF !.$K$101"</definedName>
    <definedName name="S04D01_28">NA()</definedName>
    <definedName name="S04D01_29">NA()</definedName>
    <definedName name="S04D01_33">NA()</definedName>
    <definedName name="S04D02">#REF!</definedName>
    <definedName name="S04D02_17">"$#REF !.$K$102"</definedName>
    <definedName name="S04D02_28">NA()</definedName>
    <definedName name="S04D02_29">NA()</definedName>
    <definedName name="S04D02_33">NA()</definedName>
    <definedName name="S04D03">#REF!</definedName>
    <definedName name="S04D03_17">"$#REF !.$K$103"</definedName>
    <definedName name="S04D03_28">NA()</definedName>
    <definedName name="S04D03_29">NA()</definedName>
    <definedName name="S04D03_33">NA()</definedName>
    <definedName name="S05A01">#REF!</definedName>
    <definedName name="S05A01_17">"$#REF !.$K$106"</definedName>
    <definedName name="S05A01_28">NA()</definedName>
    <definedName name="S05A01_29">NA()</definedName>
    <definedName name="S05A01_33">NA()</definedName>
    <definedName name="S05A02">#REF!</definedName>
    <definedName name="S05A02_17">"$#REF !.$K$107"</definedName>
    <definedName name="S05A02_28">NA()</definedName>
    <definedName name="S05A02_29">NA()</definedName>
    <definedName name="S05A02_33">NA()</definedName>
    <definedName name="S05A03">#REF!</definedName>
    <definedName name="S05A03_17">"$#REF !.$K$108"</definedName>
    <definedName name="S05A03_28">NA()</definedName>
    <definedName name="S05A03_29">NA()</definedName>
    <definedName name="S05A03_33">NA()</definedName>
    <definedName name="S05A04">#REF!</definedName>
    <definedName name="S05A04_17">"$#REF !.$K$109"</definedName>
    <definedName name="S05A04_28">NA()</definedName>
    <definedName name="S05A04_29">NA()</definedName>
    <definedName name="S05A04_33">NA()</definedName>
    <definedName name="S05A05">#REF!</definedName>
    <definedName name="S05A05_17">"$#REF !.$K$110"</definedName>
    <definedName name="S05A05_28">NA()</definedName>
    <definedName name="S05A05_29">NA()</definedName>
    <definedName name="S05A05_33">NA()</definedName>
    <definedName name="S05A06">#REF!</definedName>
    <definedName name="S05A06_17">"$#REF !.$K$111"</definedName>
    <definedName name="S05A06_28">NA()</definedName>
    <definedName name="S05A06_29">NA()</definedName>
    <definedName name="S05A06_33">NA()</definedName>
    <definedName name="S05A07">#REF!</definedName>
    <definedName name="S05A07_17">"$#REF !.$K$112"</definedName>
    <definedName name="S05A07_28">NA()</definedName>
    <definedName name="S05A07_29">NA()</definedName>
    <definedName name="S05A07_33">NA()</definedName>
    <definedName name="S05A08_17">"$#REF !.$K$113"</definedName>
    <definedName name="S05A08_33">NA()</definedName>
    <definedName name="S05A09_17">"$#REF !.$K$114"</definedName>
    <definedName name="S05A09_33">NA()</definedName>
    <definedName name="S05B01">#REF!</definedName>
    <definedName name="S05B01_17">"$#REF !.$K$116"</definedName>
    <definedName name="S05B01_28">NA()</definedName>
    <definedName name="S05B01_29">NA()</definedName>
    <definedName name="S05B01_33">NA()</definedName>
    <definedName name="S05B02">#REF!</definedName>
    <definedName name="S05B02_17">"$#REF !.$K$117"</definedName>
    <definedName name="S05B02_28">NA()</definedName>
    <definedName name="S05B02_29">NA()</definedName>
    <definedName name="S05B02_33">NA()</definedName>
    <definedName name="S05B03">#REF!</definedName>
    <definedName name="S05B03_17">"$#REF !.$K$118"</definedName>
    <definedName name="S05B03_28">NA()</definedName>
    <definedName name="S05B03_29">NA()</definedName>
    <definedName name="S05B03_33">NA()</definedName>
    <definedName name="S05B04">#REF!</definedName>
    <definedName name="S05B04_17">"$#REF !.$K$119"</definedName>
    <definedName name="S05B04_28">NA()</definedName>
    <definedName name="S05B04_29">NA()</definedName>
    <definedName name="S05B04_33">NA()</definedName>
    <definedName name="S05B05">#REF!</definedName>
    <definedName name="S05B05_17">"$#REF !.$K$120"</definedName>
    <definedName name="S05B05_28">NA()</definedName>
    <definedName name="S05B05_29">NA()</definedName>
    <definedName name="S05B05_33">NA()</definedName>
    <definedName name="S05B06">#REF!</definedName>
    <definedName name="S05B06_17">"$#REF !.$K$121"</definedName>
    <definedName name="S05B06_28">NA()</definedName>
    <definedName name="S05B06_29">NA()</definedName>
    <definedName name="S05B06_33">NA()</definedName>
    <definedName name="S05B07">#REF!</definedName>
    <definedName name="S05B07_17">"$#REF !.$K$122"</definedName>
    <definedName name="S05B07_28">NA()</definedName>
    <definedName name="S05B07_29">NA()</definedName>
    <definedName name="S05B07_33">NA()</definedName>
    <definedName name="S05B08">#REF!</definedName>
    <definedName name="S05B08_17">"$#REF !.$K$123"</definedName>
    <definedName name="S05B08_28">NA()</definedName>
    <definedName name="S05B08_29">NA()</definedName>
    <definedName name="S05B08_33">NA()</definedName>
    <definedName name="S05B09">#REF!</definedName>
    <definedName name="S05B09_17">"$#REF !.$K$124"</definedName>
    <definedName name="S05B09_28">NA()</definedName>
    <definedName name="S05B09_29">NA()</definedName>
    <definedName name="S05B09_33">NA()</definedName>
    <definedName name="S05C01">#REF!</definedName>
    <definedName name="S05C01_17">"$#REF !.$K$126"</definedName>
    <definedName name="S05C01_28">NA()</definedName>
    <definedName name="S05C01_29">NA()</definedName>
    <definedName name="S05C01_33">NA()</definedName>
    <definedName name="S05C02">#REF!</definedName>
    <definedName name="S05C02_17">"$#REF !.$K$127"</definedName>
    <definedName name="S05C02_28">NA()</definedName>
    <definedName name="S05C02_29">NA()</definedName>
    <definedName name="S05C02_33">NA()</definedName>
    <definedName name="S05C03">#REF!</definedName>
    <definedName name="S05C03_17">"$#REF !.$K$128"</definedName>
    <definedName name="S05C03_28">NA()</definedName>
    <definedName name="S05C03_29">NA()</definedName>
    <definedName name="S05C03_33">NA()</definedName>
    <definedName name="S05C04">#REF!</definedName>
    <definedName name="S05C04_17">"$#REF !.$K$129"</definedName>
    <definedName name="S05C04_28">NA()</definedName>
    <definedName name="S05C04_29">NA()</definedName>
    <definedName name="S05C04_33">NA()</definedName>
    <definedName name="S05D01">#REF!</definedName>
    <definedName name="S05D01_17">"$#REF !.$K$131"</definedName>
    <definedName name="S05D01_28">NA()</definedName>
    <definedName name="S05D01_29">NA()</definedName>
    <definedName name="S05D01_33">NA()</definedName>
    <definedName name="S05D02">#REF!</definedName>
    <definedName name="S05D02_17">"$#REF !.$K$132"</definedName>
    <definedName name="S05D02_28">NA()</definedName>
    <definedName name="S05D02_29">NA()</definedName>
    <definedName name="S05D02_33">NA()</definedName>
    <definedName name="S05D03">#REF!</definedName>
    <definedName name="S05D03_17">"$#REF !.$K$133"</definedName>
    <definedName name="S05D03_28">NA()</definedName>
    <definedName name="S05D03_29">NA()</definedName>
    <definedName name="S05D03_33">NA()</definedName>
    <definedName name="S06A01">#REF!</definedName>
    <definedName name="S06A01_17">"$#REF !.$K$136"</definedName>
    <definedName name="S06A01_28">NA()</definedName>
    <definedName name="S06A01_29">NA()</definedName>
    <definedName name="S06A01_33">NA()</definedName>
    <definedName name="S06A02">#REF!</definedName>
    <definedName name="S06A02_17">"$#REF !.$K$137"</definedName>
    <definedName name="S06A02_28">NA()</definedName>
    <definedName name="S06A02_29">NA()</definedName>
    <definedName name="S06A02_33">NA()</definedName>
    <definedName name="S06A03">#REF!</definedName>
    <definedName name="S06A03_17">"$#REF !.$K$138"</definedName>
    <definedName name="S06A03_28">NA()</definedName>
    <definedName name="S06A03_29">NA()</definedName>
    <definedName name="S06A03_33">NA()</definedName>
    <definedName name="S06A04">#REF!</definedName>
    <definedName name="S06A04_17">"$#REF !.$K$139"</definedName>
    <definedName name="S06A04_28">NA()</definedName>
    <definedName name="S06A04_29">NA()</definedName>
    <definedName name="S06A04_33">NA()</definedName>
    <definedName name="S06A05">#REF!</definedName>
    <definedName name="S06A05_17">"$#REF !.$K$140"</definedName>
    <definedName name="S06A05_28">NA()</definedName>
    <definedName name="S06A05_29">NA()</definedName>
    <definedName name="S06A05_33">NA()</definedName>
    <definedName name="S06A06">#REF!</definedName>
    <definedName name="S06A06_17">"$#REF !.$K$141"</definedName>
    <definedName name="S06A06_28">NA()</definedName>
    <definedName name="S06A06_29">NA()</definedName>
    <definedName name="S06A06_33">NA()</definedName>
    <definedName name="S06A07">#REF!</definedName>
    <definedName name="S06A07_17">"$#REF !.$K$142"</definedName>
    <definedName name="S06A07_28">NA()</definedName>
    <definedName name="S06A07_29">NA()</definedName>
    <definedName name="S06A07_33">NA()</definedName>
    <definedName name="S06A08">#REF!</definedName>
    <definedName name="S06A08_17">"$#REF !.$K$143"</definedName>
    <definedName name="S06A08_28">NA()</definedName>
    <definedName name="S06A08_29">NA()</definedName>
    <definedName name="S06A08_33">NA()</definedName>
    <definedName name="S06B01">#REF!</definedName>
    <definedName name="S06B01_17">"$#REF !.$K$145"</definedName>
    <definedName name="S06B01_28">NA()</definedName>
    <definedName name="S06B01_29">NA()</definedName>
    <definedName name="S06B01_33">NA()</definedName>
    <definedName name="S06B02">#REF!</definedName>
    <definedName name="S06B02_17">"$#REF !.$K$146"</definedName>
    <definedName name="S06B02_28">NA()</definedName>
    <definedName name="S06B02_29">NA()</definedName>
    <definedName name="S06B02_33">NA()</definedName>
    <definedName name="S06C01">#REF!</definedName>
    <definedName name="S06C01_17">"$#REF !.$K$148"</definedName>
    <definedName name="S06C01_28">NA()</definedName>
    <definedName name="S06C01_29">NA()</definedName>
    <definedName name="S06C01_33">NA()</definedName>
    <definedName name="S06C02">#REF!</definedName>
    <definedName name="S06C02_17">"$#REF !.$K$149"</definedName>
    <definedName name="S06C02_28">NA()</definedName>
    <definedName name="S06C02_29">NA()</definedName>
    <definedName name="S06C02_33">NA()</definedName>
    <definedName name="S06C03">#REF!</definedName>
    <definedName name="S06C03_17">"$#REF !.$K$150"</definedName>
    <definedName name="S06C03_28">NA()</definedName>
    <definedName name="S06C03_29">NA()</definedName>
    <definedName name="S06C03_33">NA()</definedName>
    <definedName name="S06C04">#REF!</definedName>
    <definedName name="S06C04_17">"$#REF !.$K$151"</definedName>
    <definedName name="S06C04_28">NA()</definedName>
    <definedName name="S06C04_29">NA()</definedName>
    <definedName name="S06C04_33">NA()</definedName>
    <definedName name="S07A01">#REF!</definedName>
    <definedName name="S07A01_17">"$#REF !.$K$157"</definedName>
    <definedName name="S07A01_28">NA()</definedName>
    <definedName name="S07A01_29">NA()</definedName>
    <definedName name="S07A01_33">NA()</definedName>
    <definedName name="S07A02">#REF!</definedName>
    <definedName name="S07A02_17">"$#REF !.$K$158"</definedName>
    <definedName name="S07A02_28">NA()</definedName>
    <definedName name="S07A02_29">NA()</definedName>
    <definedName name="S07A02_33">NA()</definedName>
    <definedName name="S07A03">#REF!</definedName>
    <definedName name="S07A03_17">"$#REF !.$K$159"</definedName>
    <definedName name="S07A03_28">NA()</definedName>
    <definedName name="S07A03_29">NA()</definedName>
    <definedName name="S07A03_33">NA()</definedName>
    <definedName name="S07A04">#REF!</definedName>
    <definedName name="S07A04_17">"$#REF !.$K$160"</definedName>
    <definedName name="S07A04_28">NA()</definedName>
    <definedName name="S07A04_29">NA()</definedName>
    <definedName name="S07A04_33">NA()</definedName>
    <definedName name="S07A05">#REF!</definedName>
    <definedName name="S07A05_17">"$#REF !.$K$161"</definedName>
    <definedName name="S07A05_28">NA()</definedName>
    <definedName name="S07A05_29">NA()</definedName>
    <definedName name="S07A05_33">NA()</definedName>
    <definedName name="S07B01">#REF!</definedName>
    <definedName name="S07B01_17">"$#REF !.$K$163"</definedName>
    <definedName name="S07B01_28">NA()</definedName>
    <definedName name="S07B01_29">NA()</definedName>
    <definedName name="S07B01_33">NA()</definedName>
    <definedName name="S07C01">#REF!</definedName>
    <definedName name="S07C01_17">"$#REF !.$K$165"</definedName>
    <definedName name="S07C01_28">NA()</definedName>
    <definedName name="S07C01_29">NA()</definedName>
    <definedName name="S07C01_33">NA()</definedName>
    <definedName name="S07C02">#REF!</definedName>
    <definedName name="S07C02_17">"$#REF !.$K$166"</definedName>
    <definedName name="S07C02_28">NA()</definedName>
    <definedName name="S07C02_29">NA()</definedName>
    <definedName name="S07C02_33">NA()</definedName>
    <definedName name="S07D01">#REF!</definedName>
    <definedName name="S07D01_17">"$#REF !.$K$168"</definedName>
    <definedName name="S07D01_28">NA()</definedName>
    <definedName name="S07D01_29">NA()</definedName>
    <definedName name="S07D01_33">NA()</definedName>
    <definedName name="S07D02">#REF!</definedName>
    <definedName name="S07D02_17">"$#REF !.$K$169"</definedName>
    <definedName name="S07D02_28">NA()</definedName>
    <definedName name="S07D02_29">NA()</definedName>
    <definedName name="S07D02_33">NA()</definedName>
    <definedName name="S08A01">#REF!</definedName>
    <definedName name="S08A01_17">"$#REF !.$K$172"</definedName>
    <definedName name="S08A01_28">NA()</definedName>
    <definedName name="S08A01_29">NA()</definedName>
    <definedName name="S08A01_33">NA()</definedName>
    <definedName name="S08A02">#REF!</definedName>
    <definedName name="S08A02_17">"$#REF !.$K$173"</definedName>
    <definedName name="S08A02_28">NA()</definedName>
    <definedName name="S08A02_29">NA()</definedName>
    <definedName name="S08A02_33">NA()</definedName>
    <definedName name="S08A03">#REF!</definedName>
    <definedName name="S08A03_17">"$#REF !.$K$174"</definedName>
    <definedName name="S08A03_28">NA()</definedName>
    <definedName name="S08A03_29">NA()</definedName>
    <definedName name="S08A03_33">NA()</definedName>
    <definedName name="S08A04">#REF!</definedName>
    <definedName name="S08A04_17">"$#REF !.$K$175"</definedName>
    <definedName name="S08A04_28">NA()</definedName>
    <definedName name="S08A04_29">NA()</definedName>
    <definedName name="S08A04_33">NA()</definedName>
    <definedName name="S08A05">#REF!</definedName>
    <definedName name="S08A05_17">"$#REF !.$K$176"</definedName>
    <definedName name="S08A05_28">NA()</definedName>
    <definedName name="S08A05_29">NA()</definedName>
    <definedName name="S08A05_33">NA()</definedName>
    <definedName name="S08A06">#REF!</definedName>
    <definedName name="S08A06_17">"$#REF !.$K$177"</definedName>
    <definedName name="S08A06_28">NA()</definedName>
    <definedName name="S08A06_29">NA()</definedName>
    <definedName name="S08A06_33">NA()</definedName>
    <definedName name="S08A07">#REF!</definedName>
    <definedName name="S08A07_17">"$#REF !.$K$178"</definedName>
    <definedName name="S08A07_28">NA()</definedName>
    <definedName name="S08A07_29">NA()</definedName>
    <definedName name="S08A07_33">NA()</definedName>
    <definedName name="S08A08">#REF!</definedName>
    <definedName name="S08A08_17">"$#REF !.$K$179"</definedName>
    <definedName name="S08A08_28">NA()</definedName>
    <definedName name="S08A08_29">NA()</definedName>
    <definedName name="S08A08_33">NA()</definedName>
    <definedName name="S08A09">#REF!</definedName>
    <definedName name="S08A09_17">"$#REF !.$K$180"</definedName>
    <definedName name="S08A09_28">NA()</definedName>
    <definedName name="S08A09_29">NA()</definedName>
    <definedName name="S08A09_33">NA()</definedName>
    <definedName name="S08A10_17">"$#REF !.$K$181"</definedName>
    <definedName name="S08A10_33">NA()</definedName>
    <definedName name="S08B01">#REF!</definedName>
    <definedName name="S08B01_17">"$#REF !.$K$183"</definedName>
    <definedName name="S08B01_28">NA()</definedName>
    <definedName name="S08B01_29">NA()</definedName>
    <definedName name="S08B01_33">NA()</definedName>
    <definedName name="S08B02">#REF!</definedName>
    <definedName name="S08B02_17">"$#REF !.$K$184"</definedName>
    <definedName name="S08B02_28">NA()</definedName>
    <definedName name="S08B02_29">NA()</definedName>
    <definedName name="S08B02_33">NA()</definedName>
    <definedName name="S08B03">#REF!</definedName>
    <definedName name="S08B03_17">"$#REF !.$K$185"</definedName>
    <definedName name="S08B03_28">NA()</definedName>
    <definedName name="S08B03_29">NA()</definedName>
    <definedName name="S08B03_33">NA()</definedName>
    <definedName name="S08C01">#REF!</definedName>
    <definedName name="S08C01_17">"$#REF !.$K$187"</definedName>
    <definedName name="S08C01_28">NA()</definedName>
    <definedName name="S08C01_29">NA()</definedName>
    <definedName name="S08C01_33">NA()</definedName>
    <definedName name="S08C02">#REF!</definedName>
    <definedName name="S08C02_17">"$#REF !.$K$188"</definedName>
    <definedName name="S08C02_28">NA()</definedName>
    <definedName name="S08C02_29">NA()</definedName>
    <definedName name="S08C02_33">NA()</definedName>
    <definedName name="S08C03">#REF!</definedName>
    <definedName name="S08C03_17">"$#REF !.$K$189"</definedName>
    <definedName name="S08C03_28">NA()</definedName>
    <definedName name="S08C03_29">NA()</definedName>
    <definedName name="S08C03_33">NA()</definedName>
    <definedName name="S08C04">#REF!</definedName>
    <definedName name="S08C04_17">"$#REF !.$K$190"</definedName>
    <definedName name="S08C04_28">NA()</definedName>
    <definedName name="S08C04_29">NA()</definedName>
    <definedName name="S08C04_33">NA()</definedName>
    <definedName name="S08C05">#REF!</definedName>
    <definedName name="S08C05_17">"$#REF !.$K$191"</definedName>
    <definedName name="S08C05_28">NA()</definedName>
    <definedName name="S08C05_29">NA()</definedName>
    <definedName name="S08C05_33">NA()</definedName>
    <definedName name="S08C06">#REF!</definedName>
    <definedName name="S08C06_17">"$#REF !.$K$192"</definedName>
    <definedName name="S08C06_28">NA()</definedName>
    <definedName name="S08C06_29">NA()</definedName>
    <definedName name="S08C06_33">NA()</definedName>
    <definedName name="S08C07">#REF!</definedName>
    <definedName name="S08C07_17">"$#REF !.$K$193"</definedName>
    <definedName name="S08C07_28">NA()</definedName>
    <definedName name="S08C07_29">NA()</definedName>
    <definedName name="S08C07_33">NA()</definedName>
    <definedName name="S08D01">#REF!</definedName>
    <definedName name="S08D01_17">"$#REF !.$K$195"</definedName>
    <definedName name="S08D01_28">NA()</definedName>
    <definedName name="S08D01_29">NA()</definedName>
    <definedName name="S08D01_33">NA()</definedName>
    <definedName name="S08D02">#REF!</definedName>
    <definedName name="S08D02_17">"$#REF !.$K$196"</definedName>
    <definedName name="S08D02_28">NA()</definedName>
    <definedName name="S08D02_29">NA()</definedName>
    <definedName name="S08D02_33">NA()</definedName>
    <definedName name="S08D03">#REF!</definedName>
    <definedName name="S08D03_17">"$#REF !.$K$197"</definedName>
    <definedName name="S08D03_28">NA()</definedName>
    <definedName name="S08D03_29">NA()</definedName>
    <definedName name="S08D03_33">NA()</definedName>
    <definedName name="S08D04">#REF!</definedName>
    <definedName name="S08D04_17">"$#REF !.$K$198"</definedName>
    <definedName name="S08D04_28">NA()</definedName>
    <definedName name="S08D04_29">NA()</definedName>
    <definedName name="S08D04_33">NA()</definedName>
    <definedName name="S08D05">#REF!</definedName>
    <definedName name="S08D05_17">"$#REF !.$K$199"</definedName>
    <definedName name="S08D05_28">NA()</definedName>
    <definedName name="S08D05_29">NA()</definedName>
    <definedName name="S08D05_33">NA()</definedName>
    <definedName name="S08D06">#REF!</definedName>
    <definedName name="S08D06_17">"$#REF !.$K$200"</definedName>
    <definedName name="S08D06_28">NA()</definedName>
    <definedName name="S08D06_29">NA()</definedName>
    <definedName name="S08D06_33">NA()</definedName>
    <definedName name="S08D07">#REF!</definedName>
    <definedName name="S08D07_17">"$#REF !.$K$201"</definedName>
    <definedName name="S08D07_28">NA()</definedName>
    <definedName name="S08D07_29">NA()</definedName>
    <definedName name="S08D07_33">NA()</definedName>
    <definedName name="S08D08">#REF!</definedName>
    <definedName name="S08D08_17">"$#REF !.$K$202"</definedName>
    <definedName name="S08D08_28">NA()</definedName>
    <definedName name="S08D08_29">NA()</definedName>
    <definedName name="S08D08_33">NA()</definedName>
    <definedName name="S08D09">#REF!</definedName>
    <definedName name="S08D09_17">"$#REF !.$K$203"</definedName>
    <definedName name="S08D09_28">NA()</definedName>
    <definedName name="S08D09_29">NA()</definedName>
    <definedName name="S08D09_33">NA()</definedName>
    <definedName name="S08D10">#REF!</definedName>
    <definedName name="S08D10_17">"$#REF !.$K$204"</definedName>
    <definedName name="S08D10_28">NA()</definedName>
    <definedName name="S08D10_29">NA()</definedName>
    <definedName name="S08D10_33">NA()</definedName>
    <definedName name="S08E01">#REF!</definedName>
    <definedName name="S08E01_17">"$#REF !.$K$206"</definedName>
    <definedName name="S08E01_28">NA()</definedName>
    <definedName name="S08E01_29">NA()</definedName>
    <definedName name="S08E01_33">NA()</definedName>
    <definedName name="S08E02">#REF!</definedName>
    <definedName name="S08E02_17">"$#REF !.$K$207"</definedName>
    <definedName name="S08E02_28">NA()</definedName>
    <definedName name="S08E02_29">NA()</definedName>
    <definedName name="S08E02_33">NA()</definedName>
    <definedName name="S08E03">#REF!</definedName>
    <definedName name="S08E03_17">"$#REF !.$K$208"</definedName>
    <definedName name="S08E03_28">NA()</definedName>
    <definedName name="S08E03_29">NA()</definedName>
    <definedName name="S08E03_33">NA()</definedName>
    <definedName name="S08F01">#REF!</definedName>
    <definedName name="S08F01_17">"$#REF !.$K$210"</definedName>
    <definedName name="S08F01_28">NA()</definedName>
    <definedName name="S08F01_29">NA()</definedName>
    <definedName name="S08F01_33">NA()</definedName>
    <definedName name="S08F02">#REF!</definedName>
    <definedName name="S08F02_17">"$#REF !.$K$211"</definedName>
    <definedName name="S08F02_28">NA()</definedName>
    <definedName name="S08F02_29">NA()</definedName>
    <definedName name="S08F02_33">NA()</definedName>
    <definedName name="S08F03">#REF!</definedName>
    <definedName name="S08F03_17">"$#REF !.$K$212"</definedName>
    <definedName name="S08F03_28">NA()</definedName>
    <definedName name="S08F03_29">NA()</definedName>
    <definedName name="S08F03_33">NA()</definedName>
    <definedName name="S08G01">#REF!</definedName>
    <definedName name="S08G01_17">"$#REF !.$K$214"</definedName>
    <definedName name="S08G01_28">NA()</definedName>
    <definedName name="S08G01_29">NA()</definedName>
    <definedName name="S08G01_33">NA()</definedName>
    <definedName name="S08G02">#REF!</definedName>
    <definedName name="S08G02_17">"$#REF !.$K$215"</definedName>
    <definedName name="S08G02_28">NA()</definedName>
    <definedName name="S08G02_29">NA()</definedName>
    <definedName name="S08G02_33">NA()</definedName>
    <definedName name="S08H01">#REF!</definedName>
    <definedName name="S08H01_17">"$#REF !.$K$217"</definedName>
    <definedName name="S08H01_28">NA()</definedName>
    <definedName name="S08H01_29">NA()</definedName>
    <definedName name="S08H01_33">NA()</definedName>
    <definedName name="S08H02">#REF!</definedName>
    <definedName name="S08H02_17">"$#REF !.$K$218"</definedName>
    <definedName name="S08H02_28">NA()</definedName>
    <definedName name="S08H02_29">NA()</definedName>
    <definedName name="S08H02_33">NA()</definedName>
    <definedName name="S08H03">#REF!</definedName>
    <definedName name="S08H03_17">"$#REF !.$K$219"</definedName>
    <definedName name="S08H03_28">NA()</definedName>
    <definedName name="S08H03_29">NA()</definedName>
    <definedName name="S08H03_33">NA()</definedName>
    <definedName name="S08H04_17">"$#REF !.$K$220"</definedName>
    <definedName name="S08H04_33">NA()</definedName>
    <definedName name="S09A01">#REF!</definedName>
    <definedName name="S09A01_17">"$#REF !.$K$223"</definedName>
    <definedName name="S09A01_28">NA()</definedName>
    <definedName name="S09A01_29">NA()</definedName>
    <definedName name="S09A01_33">NA()</definedName>
    <definedName name="S09A02">#REF!</definedName>
    <definedName name="S09A02_17">"$#REF !.$K$224"</definedName>
    <definedName name="S09A02_28">NA()</definedName>
    <definedName name="S09A02_29">NA()</definedName>
    <definedName name="S09A02_33">NA()</definedName>
    <definedName name="S09A03">#REF!</definedName>
    <definedName name="S09A03_17">"$#REF !.$K$225"</definedName>
    <definedName name="S09A03_28">NA()</definedName>
    <definedName name="S09A03_29">NA()</definedName>
    <definedName name="S09A03_33">NA()</definedName>
    <definedName name="S09A04">#REF!</definedName>
    <definedName name="S09A04_17">"$#REF !.$K$226"</definedName>
    <definedName name="S09A04_28">NA()</definedName>
    <definedName name="S09A04_29">NA()</definedName>
    <definedName name="S09A04_33">NA()</definedName>
    <definedName name="S09A05">#REF!</definedName>
    <definedName name="S09A05_17">"$#REF !.$K$227"</definedName>
    <definedName name="S09A05_28">NA()</definedName>
    <definedName name="S09A05_29">NA()</definedName>
    <definedName name="S09A05_33">NA()</definedName>
    <definedName name="S09B01">#REF!</definedName>
    <definedName name="S09B01_17">"$#REF !.$K$229"</definedName>
    <definedName name="S09B01_28">NA()</definedName>
    <definedName name="S09B01_29">NA()</definedName>
    <definedName name="S09B01_33">NA()</definedName>
    <definedName name="S09B02">#REF!</definedName>
    <definedName name="S09B02_17">"$#REF !.$K$230"</definedName>
    <definedName name="S09B02_28">NA()</definedName>
    <definedName name="S09B02_29">NA()</definedName>
    <definedName name="S09B02_33">NA()</definedName>
    <definedName name="S09B03">#REF!</definedName>
    <definedName name="S09B03_17">"$#REF !.$K$231"</definedName>
    <definedName name="S09B03_28">NA()</definedName>
    <definedName name="S09B03_29">NA()</definedName>
    <definedName name="S09B03_33">NA()</definedName>
    <definedName name="S09B04">#REF!</definedName>
    <definedName name="S09B04_17">"$#REF !.$K$232"</definedName>
    <definedName name="S09B04_28">NA()</definedName>
    <definedName name="S09B04_29">NA()</definedName>
    <definedName name="S09B04_33">NA()</definedName>
    <definedName name="S09B05">#REF!</definedName>
    <definedName name="S09B05_17">"$#REF !.$K$233"</definedName>
    <definedName name="S09B05_28">NA()</definedName>
    <definedName name="S09B05_29">NA()</definedName>
    <definedName name="S09B05_33">NA()</definedName>
    <definedName name="S09C01">#REF!</definedName>
    <definedName name="S09C01_17">"$#REF !.$K$235"</definedName>
    <definedName name="S09C01_28">NA()</definedName>
    <definedName name="S09C01_29">NA()</definedName>
    <definedName name="S09C01_33">NA()</definedName>
    <definedName name="S09C02">#REF!</definedName>
    <definedName name="S09C02_17">"$#REF !.$K$236"</definedName>
    <definedName name="S09C02_28">NA()</definedName>
    <definedName name="S09C02_29">NA()</definedName>
    <definedName name="S09C02_33">NA()</definedName>
    <definedName name="S09C03">#REF!</definedName>
    <definedName name="S09C03_17">"$#REF !.$K$237"</definedName>
    <definedName name="S09C03_28">NA()</definedName>
    <definedName name="S09C03_29">NA()</definedName>
    <definedName name="S09C03_33">NA()</definedName>
    <definedName name="S09D01">#REF!</definedName>
    <definedName name="S09D01_17">"$#REF !.$K$239"</definedName>
    <definedName name="S09D01_28">NA()</definedName>
    <definedName name="S09D01_29">NA()</definedName>
    <definedName name="S09D01_33">NA()</definedName>
    <definedName name="S09D02">#REF!</definedName>
    <definedName name="S09D02_17">"$#REF !.$K$240"</definedName>
    <definedName name="S09D02_28">NA()</definedName>
    <definedName name="S09D02_29">NA()</definedName>
    <definedName name="S09D02_33">NA()</definedName>
    <definedName name="S09D03_17">"$#REF !.$K$241"</definedName>
    <definedName name="S09D03_33">NA()</definedName>
    <definedName name="S09D04_17">"$#REF !.$K$217"</definedName>
    <definedName name="S09D04_33">NA()</definedName>
    <definedName name="S09D05_17">"$#REF !.$K$243"</definedName>
    <definedName name="S09D05_33">NA()</definedName>
    <definedName name="S09E01">#REF!</definedName>
    <definedName name="S09E01_17">"$#REF !.$K$245"</definedName>
    <definedName name="S09E01_28">NA()</definedName>
    <definedName name="S09E01_29">NA()</definedName>
    <definedName name="S09E01_33">NA()</definedName>
    <definedName name="S09E02">#REF!</definedName>
    <definedName name="S09E02_17">"$#REF !.$K$246"</definedName>
    <definedName name="S09E02_28">NA()</definedName>
    <definedName name="S09E02_29">NA()</definedName>
    <definedName name="S09E02_33">NA()</definedName>
    <definedName name="S09E03">#REF!</definedName>
    <definedName name="S09E03_17">"$#REF !.$K$247"</definedName>
    <definedName name="S09E03_28">NA()</definedName>
    <definedName name="S09E03_29">NA()</definedName>
    <definedName name="S09E03_33">NA()</definedName>
    <definedName name="S09E04_17">"$#REF !.$K$248"</definedName>
    <definedName name="S09E04_33">NA()</definedName>
    <definedName name="S09F01">#REF!</definedName>
    <definedName name="S09F01_17">"$#REF !.$K$250"</definedName>
    <definedName name="S09F01_28">NA()</definedName>
    <definedName name="S09F01_29">NA()</definedName>
    <definedName name="S09F01_33">NA()</definedName>
    <definedName name="S09F02">#REF!</definedName>
    <definedName name="S09F02_17">"$#REF !.$K$251"</definedName>
    <definedName name="S09F02_28">NA()</definedName>
    <definedName name="S09F02_29">NA()</definedName>
    <definedName name="S09F02_33">NA()</definedName>
    <definedName name="S09F03">#REF!</definedName>
    <definedName name="S09F03_17">"$#REF !.$K$252"</definedName>
    <definedName name="S09F03_28">NA()</definedName>
    <definedName name="S09F03_29">NA()</definedName>
    <definedName name="S09F03_33">NA()</definedName>
    <definedName name="S09G01">#REF!</definedName>
    <definedName name="S09G01_17">"$#REF !.$K$254"</definedName>
    <definedName name="S09G01_28">NA()</definedName>
    <definedName name="S09G01_29">NA()</definedName>
    <definedName name="S09G01_33">NA()</definedName>
    <definedName name="S09H01">#REF!</definedName>
    <definedName name="S09H01_17">"$#REF !.$K$256"</definedName>
    <definedName name="S09H01_28">NA()</definedName>
    <definedName name="S09H01_29">NA()</definedName>
    <definedName name="S09H01_33">NA()</definedName>
    <definedName name="S10A01">#REF!</definedName>
    <definedName name="S10A01_17">"$#REF !.$K$259"</definedName>
    <definedName name="S10A01_28">NA()</definedName>
    <definedName name="S10A01_29">NA()</definedName>
    <definedName name="S10A01_33">NA()</definedName>
    <definedName name="S10A02">#REF!</definedName>
    <definedName name="S10A02_17">"$#REF !.$K$260"</definedName>
    <definedName name="S10A02_28">NA()</definedName>
    <definedName name="S10A02_29">NA()</definedName>
    <definedName name="S10A02_33">NA()</definedName>
    <definedName name="S10A03">#REF!</definedName>
    <definedName name="S10A03_17">"$#REF !.$K$261"</definedName>
    <definedName name="S10A03_28">NA()</definedName>
    <definedName name="S10A03_29">NA()</definedName>
    <definedName name="S10A03_33">NA()</definedName>
    <definedName name="S10A04">#REF!</definedName>
    <definedName name="S10A04_17">"$#REF !.$K$262"</definedName>
    <definedName name="S10A04_28">NA()</definedName>
    <definedName name="S10A04_29">NA()</definedName>
    <definedName name="S10A04_33">NA()</definedName>
    <definedName name="S10A05">#REF!</definedName>
    <definedName name="S10A05_17">"$#REF !.$K$263"</definedName>
    <definedName name="S10A05_28">NA()</definedName>
    <definedName name="S10A05_29">NA()</definedName>
    <definedName name="S10A05_33">NA()</definedName>
    <definedName name="S10B01">#REF!</definedName>
    <definedName name="S10B01_17">"$#REF !.$K$265"</definedName>
    <definedName name="S10B01_28">NA()</definedName>
    <definedName name="S10B01_29">NA()</definedName>
    <definedName name="S10B01_33">NA()</definedName>
    <definedName name="S10B02">#REF!</definedName>
    <definedName name="S10B02_17">"$#REF !.$K$266"</definedName>
    <definedName name="S10B02_28">NA()</definedName>
    <definedName name="S10B02_29">NA()</definedName>
    <definedName name="S10B02_33">NA()</definedName>
    <definedName name="S10B03">#REF!</definedName>
    <definedName name="S10B03_17">"$#REF !.$K$267"</definedName>
    <definedName name="S10B03_28">NA()</definedName>
    <definedName name="S10B03_29">NA()</definedName>
    <definedName name="S10B03_33">NA()</definedName>
    <definedName name="S10B04">#REF!</definedName>
    <definedName name="S10B04_17">"$#REF !.$K$268"</definedName>
    <definedName name="S10B04_28">NA()</definedName>
    <definedName name="S10B04_29">NA()</definedName>
    <definedName name="S10B04_33">NA()</definedName>
    <definedName name="S10B05">#REF!</definedName>
    <definedName name="S10B05_17">"$#REF !.$K$269"</definedName>
    <definedName name="S10B05_28">NA()</definedName>
    <definedName name="S10B05_29">NA()</definedName>
    <definedName name="S10B05_33">NA()</definedName>
    <definedName name="S10B06">#REF!</definedName>
    <definedName name="S10B06_17">"$#REF !.$K$270"</definedName>
    <definedName name="S10B06_28">NA()</definedName>
    <definedName name="S10B06_29">NA()</definedName>
    <definedName name="S10B06_33">NA()</definedName>
    <definedName name="S11A01">#REF!</definedName>
    <definedName name="S11A01_17">"$#REF !.$K$273"</definedName>
    <definedName name="S11A01_28">NA()</definedName>
    <definedName name="S11A01_29">NA()</definedName>
    <definedName name="S11A01_33">NA()</definedName>
    <definedName name="S11A02">#REF!</definedName>
    <definedName name="S11A02_17">"$#REF !.$K$274"</definedName>
    <definedName name="S11A02_28">NA()</definedName>
    <definedName name="S11A02_29">NA()</definedName>
    <definedName name="S11A02_33">NA()</definedName>
    <definedName name="S11A03">#REF!</definedName>
    <definedName name="S11A03_17">"$#REF !.$K$275"</definedName>
    <definedName name="S11A03_28">NA()</definedName>
    <definedName name="S11A03_29">NA()</definedName>
    <definedName name="S11A03_33">NA()</definedName>
    <definedName name="S11A04">#REF!</definedName>
    <definedName name="S11A04_17">"$#REF !.$K$276"</definedName>
    <definedName name="S11A04_28">NA()</definedName>
    <definedName name="S11A04_29">NA()</definedName>
    <definedName name="S11A04_33">NA()</definedName>
    <definedName name="S11A05">#REF!</definedName>
    <definedName name="S11A05_28">NA()</definedName>
    <definedName name="S11A05_29">NA()</definedName>
    <definedName name="S11B01">#REF!</definedName>
    <definedName name="S11B01_17">"$#REF !.$K$278"</definedName>
    <definedName name="S11B01_28">NA()</definedName>
    <definedName name="S11B01_29">NA()</definedName>
    <definedName name="S11B01_33">NA()</definedName>
    <definedName name="S11B02">#REF!</definedName>
    <definedName name="S11B02_17">"$#REF !.$K$279"</definedName>
    <definedName name="S11B02_28">NA()</definedName>
    <definedName name="S11B02_29">NA()</definedName>
    <definedName name="S11B02_33">NA()</definedName>
    <definedName name="S11B03">#REF!</definedName>
    <definedName name="S11B03_17">"$#REF !.$K$280"</definedName>
    <definedName name="S11B03_28">NA()</definedName>
    <definedName name="S11B03_29">NA()</definedName>
    <definedName name="S11B03_33">NA()</definedName>
    <definedName name="S11C01">#REF!</definedName>
    <definedName name="S11C01_17">"$#REF !.$K$282"</definedName>
    <definedName name="S11C01_28">NA()</definedName>
    <definedName name="S11C01_29">NA()</definedName>
    <definedName name="S11C01_33">NA()</definedName>
    <definedName name="S11C02">#REF!</definedName>
    <definedName name="S11C02_17">"$#REF !.$K$283"</definedName>
    <definedName name="S11C02_28">NA()</definedName>
    <definedName name="S11C02_29">NA()</definedName>
    <definedName name="S11C02_33">NA()</definedName>
    <definedName name="S11C03">#REF!</definedName>
    <definedName name="S11C03_17">"$#REF !.$K$284"</definedName>
    <definedName name="S11C03_28">NA()</definedName>
    <definedName name="S11C03_29">NA()</definedName>
    <definedName name="S11C03_33">NA()</definedName>
    <definedName name="S11C04">#REF!</definedName>
    <definedName name="S11C04_17">"$#REF !.$K$285"</definedName>
    <definedName name="S11C04_28">NA()</definedName>
    <definedName name="S11C04_29">NA()</definedName>
    <definedName name="S11C04_33">NA()</definedName>
    <definedName name="S11C05">#REF!</definedName>
    <definedName name="S11C05_17">"$#REF !.$K$286"</definedName>
    <definedName name="S11C05_28">NA()</definedName>
    <definedName name="S11C05_29">NA()</definedName>
    <definedName name="S11C05_33">NA()</definedName>
    <definedName name="S11C06">#REF!</definedName>
    <definedName name="S11C06_28">NA()</definedName>
    <definedName name="S11C06_29">NA()</definedName>
    <definedName name="S11D01">#REF!</definedName>
    <definedName name="S11D01_17">"$#REF !.$K$288"</definedName>
    <definedName name="S11D01_28">NA()</definedName>
    <definedName name="S11D01_29">NA()</definedName>
    <definedName name="S11D01_33">NA()</definedName>
    <definedName name="S11D02">#REF!</definedName>
    <definedName name="S11D02_17">"$#REF !.$K$289"</definedName>
    <definedName name="S11D02_28">NA()</definedName>
    <definedName name="S11D02_29">NA()</definedName>
    <definedName name="S11D02_33">NA()</definedName>
    <definedName name="S11D03">#REF!</definedName>
    <definedName name="S11D03_17">"$#REF !.$K$290"</definedName>
    <definedName name="S11D03_28">NA()</definedName>
    <definedName name="S11D03_29">NA()</definedName>
    <definedName name="S11D03_33">NA()</definedName>
    <definedName name="S11D04">#REF!</definedName>
    <definedName name="S11D04_17">"$#REF !.$K$291"</definedName>
    <definedName name="S11D04_28">NA()</definedName>
    <definedName name="S11D04_29">NA()</definedName>
    <definedName name="S11D04_33">NA()</definedName>
    <definedName name="S11D05">#REF!</definedName>
    <definedName name="S11D05_17">"$#REF !.$K$292"</definedName>
    <definedName name="S11D05_28">NA()</definedName>
    <definedName name="S11D05_29">NA()</definedName>
    <definedName name="S11D05_33">NA()</definedName>
    <definedName name="S11D06">#REF!</definedName>
    <definedName name="S11D06_17">"$#REF !.$K$293"</definedName>
    <definedName name="S11D06_28">NA()</definedName>
    <definedName name="S11D06_29">NA()</definedName>
    <definedName name="S11D06_33">NA()</definedName>
    <definedName name="S11D07">#REF!</definedName>
    <definedName name="S11D07_17">"$#REF !.$K$294"</definedName>
    <definedName name="S11D07_28">NA()</definedName>
    <definedName name="S11D07_29">NA()</definedName>
    <definedName name="S11D07_33">NA()</definedName>
    <definedName name="S11D08">#REF!</definedName>
    <definedName name="S11D08_17">"$#REF !.$K$294"</definedName>
    <definedName name="S11D08_28">NA()</definedName>
    <definedName name="S11D08_29">NA()</definedName>
    <definedName name="S11D08_33">NA()</definedName>
    <definedName name="S11E01">#REF!</definedName>
    <definedName name="S11E01_17">"$#REF !.$K$296"</definedName>
    <definedName name="S11E01_28">NA()</definedName>
    <definedName name="S11E01_29">NA()</definedName>
    <definedName name="S11E01_33">NA()</definedName>
    <definedName name="S11E02">#REF!</definedName>
    <definedName name="S11E02_17">"$#REF !.$K$297"</definedName>
    <definedName name="S11E02_28">NA()</definedName>
    <definedName name="S11E02_29">NA()</definedName>
    <definedName name="S11E02_33">NA()</definedName>
    <definedName name="S11E03">#REF!</definedName>
    <definedName name="S11E03_17">"$#REF !.$K$298"</definedName>
    <definedName name="S11E03_28">NA()</definedName>
    <definedName name="S11E03_29">NA()</definedName>
    <definedName name="S11E03_33">NA()</definedName>
    <definedName name="S12A01">#REF!</definedName>
    <definedName name="S12A01_17">"$#REF !.$K$301"</definedName>
    <definedName name="S12A01_28">NA()</definedName>
    <definedName name="S12A01_29">NA()</definedName>
    <definedName name="S12A01_33">NA()</definedName>
    <definedName name="S12A02">#REF!</definedName>
    <definedName name="S12A02_17">"$#REF !.$K$302"</definedName>
    <definedName name="S12A02_28">NA()</definedName>
    <definedName name="S12A02_29">NA()</definedName>
    <definedName name="S12A02_33">NA()</definedName>
    <definedName name="S12A03">#REF!</definedName>
    <definedName name="S12A03_17">"$#REF !.$K$303"</definedName>
    <definedName name="S12A03_28">NA()</definedName>
    <definedName name="S12A03_29">NA()</definedName>
    <definedName name="S12A03_33">NA()</definedName>
    <definedName name="S12A04">#REF!</definedName>
    <definedName name="S12A04_17">"$#REF !.$K$304"</definedName>
    <definedName name="S12A04_28">NA()</definedName>
    <definedName name="S12A04_29">NA()</definedName>
    <definedName name="S12A04_33">NA()</definedName>
    <definedName name="S12A05">#REF!</definedName>
    <definedName name="S12A05_17">"$#REF !.$K$305"</definedName>
    <definedName name="S12A05_28">NA()</definedName>
    <definedName name="S12A05_29">NA()</definedName>
    <definedName name="S12A05_33">NA()</definedName>
    <definedName name="S12A06">#REF!</definedName>
    <definedName name="S12A06_28">NA()</definedName>
    <definedName name="S12A06_29">NA()</definedName>
    <definedName name="S12B01">#REF!</definedName>
    <definedName name="S12B01_17">"$#REF !.$K$307"</definedName>
    <definedName name="S12B01_28">NA()</definedName>
    <definedName name="S12B01_29">NA()</definedName>
    <definedName name="S12B01_33">NA()</definedName>
    <definedName name="S12B02">#REF!</definedName>
    <definedName name="S12B02_17">"$#REF !.$K$308"</definedName>
    <definedName name="S12B02_28">NA()</definedName>
    <definedName name="S12B02_29">NA()</definedName>
    <definedName name="S12B02_33">NA()</definedName>
    <definedName name="S12C01">#REF!</definedName>
    <definedName name="S12C01_17">"$#REF !.$K$310"</definedName>
    <definedName name="S12C01_28">NA()</definedName>
    <definedName name="S12C01_29">NA()</definedName>
    <definedName name="S12C01_33">NA()</definedName>
    <definedName name="S12C02">#REF!</definedName>
    <definedName name="S12C02_17">"$#REF !.$K$311"</definedName>
    <definedName name="S12C02_28">NA()</definedName>
    <definedName name="S12C02_29">NA()</definedName>
    <definedName name="S12C02_33">NA()</definedName>
    <definedName name="S12C03">#REF!</definedName>
    <definedName name="S12C03_17">"$#REF !.$K$312"</definedName>
    <definedName name="S12C03_28">NA()</definedName>
    <definedName name="S12C03_29">NA()</definedName>
    <definedName name="S12C03_33">NA()</definedName>
    <definedName name="S12C04">#REF!</definedName>
    <definedName name="S12C04_17">"$#REF !.$K$313"</definedName>
    <definedName name="S12C04_28">NA()</definedName>
    <definedName name="S12C04_29">NA()</definedName>
    <definedName name="S12C04_33">NA()</definedName>
    <definedName name="S12C05">#REF!</definedName>
    <definedName name="S12C05_17">"$#REF !.$K$314"</definedName>
    <definedName name="S12C05_28">NA()</definedName>
    <definedName name="S12C05_29">NA()</definedName>
    <definedName name="S12C05_33">NA()</definedName>
    <definedName name="S12D01">NA()</definedName>
    <definedName name="S12D01_17">"$#REF !.$K$316"</definedName>
    <definedName name="S12D01_28">NA()</definedName>
    <definedName name="S12D01_29">NA()</definedName>
    <definedName name="S12D01_33">NA()</definedName>
    <definedName name="S12E01">#REF!</definedName>
    <definedName name="S12E01_17">"$#REF !.$K$318"</definedName>
    <definedName name="S12E01_28">NA()</definedName>
    <definedName name="S12E01_29">NA()</definedName>
    <definedName name="S12E01_33">NA()</definedName>
    <definedName name="S12E02">#REF!</definedName>
    <definedName name="S12E02_17">"$#REF !.$K$319"</definedName>
    <definedName name="S12E02_28">NA()</definedName>
    <definedName name="S12E02_29">NA()</definedName>
    <definedName name="S12E02_33">NA()</definedName>
    <definedName name="S12E03">#REF!</definedName>
    <definedName name="S12E03_17">"$#REF !.$K$320"</definedName>
    <definedName name="S12E03_28">NA()</definedName>
    <definedName name="S12E03_29">NA()</definedName>
    <definedName name="S12E03_33">NA()</definedName>
    <definedName name="S13A01">#REF!</definedName>
    <definedName name="S13A01_17">"$#REF !.$K$323"</definedName>
    <definedName name="S13A01_28">NA()</definedName>
    <definedName name="S13A01_29">NA()</definedName>
    <definedName name="S13A01_33">NA()</definedName>
    <definedName name="S13A02">#REF!</definedName>
    <definedName name="S13A02_17">"$#REF !.$K$324"</definedName>
    <definedName name="S13A02_28">NA()</definedName>
    <definedName name="S13A02_29">NA()</definedName>
    <definedName name="S13A02_33">NA()</definedName>
    <definedName name="S13A03">#REF!</definedName>
    <definedName name="S13A03_17">"$#REF !.$K$325"</definedName>
    <definedName name="S13A03_28">NA()</definedName>
    <definedName name="S13A03_29">NA()</definedName>
    <definedName name="S13A03_33">NA()</definedName>
    <definedName name="S13A04">#REF!</definedName>
    <definedName name="S13A04_17">"$#REF !.$K$326"</definedName>
    <definedName name="S13A04_28">NA()</definedName>
    <definedName name="S13A04_29">NA()</definedName>
    <definedName name="S13A04_33">NA()</definedName>
    <definedName name="S13B01">#REF!</definedName>
    <definedName name="S13B01_17">"$#REF !.$K$328"</definedName>
    <definedName name="S13B01_28">NA()</definedName>
    <definedName name="S13B01_29">NA()</definedName>
    <definedName name="S13B01_33">NA()</definedName>
    <definedName name="S13B02">#REF!</definedName>
    <definedName name="S13B02_17">"$#REF !.$K$329"</definedName>
    <definedName name="S13B02_28">NA()</definedName>
    <definedName name="S13B02_29">NA()</definedName>
    <definedName name="S13B02_33">NA()</definedName>
    <definedName name="S13B03">#REF!</definedName>
    <definedName name="S13B03_17">"$#REF !.$K$330"</definedName>
    <definedName name="S13B03_28">NA()</definedName>
    <definedName name="S13B03_29">NA()</definedName>
    <definedName name="S13B03_33">NA()</definedName>
    <definedName name="S13B04">#REF!</definedName>
    <definedName name="S13B04_17">"$#REF !.$K$331"</definedName>
    <definedName name="S13B04_28">NA()</definedName>
    <definedName name="S13B04_29">NA()</definedName>
    <definedName name="S13B04_33">NA()</definedName>
    <definedName name="S13C01">#REF!</definedName>
    <definedName name="S13C01_17">"$#REF !.$K$333"</definedName>
    <definedName name="S13C01_28">NA()</definedName>
    <definedName name="S13C01_29">NA()</definedName>
    <definedName name="S13C01_33">NA()</definedName>
    <definedName name="S13C02">#REF!</definedName>
    <definedName name="S13C02_17">"$#REF !.$K$334"</definedName>
    <definedName name="S13C02_28">NA()</definedName>
    <definedName name="S13C02_29">NA()</definedName>
    <definedName name="S13C02_33">NA()</definedName>
    <definedName name="S13C03">#REF!</definedName>
    <definedName name="S13C03_17">"$#REF !.$K$335"</definedName>
    <definedName name="S13C03_28">NA()</definedName>
    <definedName name="S13C03_29">NA()</definedName>
    <definedName name="S13C03_33">NA()</definedName>
    <definedName name="S13C04">#REF!</definedName>
    <definedName name="S13C04_17">"$#REF !.$K$336"</definedName>
    <definedName name="S13C04_28">NA()</definedName>
    <definedName name="S13C04_29">NA()</definedName>
    <definedName name="S13C04_33">NA()</definedName>
    <definedName name="S13C05">#REF!</definedName>
    <definedName name="S13C05_17">"$#REF !.$K$337"</definedName>
    <definedName name="S13C05_28">NA()</definedName>
    <definedName name="S13C05_29">NA()</definedName>
    <definedName name="S13C05_33">NA()</definedName>
    <definedName name="S13D01">#REF!</definedName>
    <definedName name="S13D01_17">"$#REF !.$K$339"</definedName>
    <definedName name="S13D01_28">NA()</definedName>
    <definedName name="S13D01_29">NA()</definedName>
    <definedName name="S13D01_33">NA()</definedName>
    <definedName name="S13D02">#REF!</definedName>
    <definedName name="S13D02_17">"$#REF !.$K$340"</definedName>
    <definedName name="S13D02_28">NA()</definedName>
    <definedName name="S13D02_29">NA()</definedName>
    <definedName name="S13D02_33">NA()</definedName>
    <definedName name="S13D03">#REF!</definedName>
    <definedName name="S13D03_17">"$#REF !.$K$341"</definedName>
    <definedName name="S13D03_28">NA()</definedName>
    <definedName name="S13D03_29">NA()</definedName>
    <definedName name="S13D03_33">NA()</definedName>
    <definedName name="S13D04">#REF!</definedName>
    <definedName name="S13D04_17">"$#REF !.$K$342"</definedName>
    <definedName name="S13D04_28">NA()</definedName>
    <definedName name="S13D04_29">NA()</definedName>
    <definedName name="S13D04_33">NA()</definedName>
    <definedName name="S13E01">#REF!</definedName>
    <definedName name="S13E01_17">"$#REF !.$K$344"</definedName>
    <definedName name="S13E01_28">NA()</definedName>
    <definedName name="S13E01_29">NA()</definedName>
    <definedName name="S13E01_33">NA()</definedName>
    <definedName name="S13E02">#REF!</definedName>
    <definedName name="S13E02_17">"$#REF !.$K$345"</definedName>
    <definedName name="S13E02_28">NA()</definedName>
    <definedName name="S13E02_29">NA()</definedName>
    <definedName name="S13E02_33">NA()</definedName>
    <definedName name="S13E03">#REF!</definedName>
    <definedName name="S13E03_17">"$#REF !.$K$346"</definedName>
    <definedName name="S13E03_28">NA()</definedName>
    <definedName name="S13E03_29">NA()</definedName>
    <definedName name="S13E03_33">NA()</definedName>
    <definedName name="S13E04">#REF!</definedName>
    <definedName name="S13E04_17">"$#REF !.$K$347"</definedName>
    <definedName name="S13E04_28">NA()</definedName>
    <definedName name="S13E04_29">NA()</definedName>
    <definedName name="S13E04_33">NA()</definedName>
    <definedName name="S13F01">#REF!</definedName>
    <definedName name="S13F01_17">"$#REF !.$K$349"</definedName>
    <definedName name="S13F01_28">NA()</definedName>
    <definedName name="S13F01_29">NA()</definedName>
    <definedName name="S13F01_33">NA()</definedName>
    <definedName name="S13F02">#REF!</definedName>
    <definedName name="S13F02_17">"$#REF !.$K$350"</definedName>
    <definedName name="S13F02_28">NA()</definedName>
    <definedName name="S13F02_29">NA()</definedName>
    <definedName name="S13F02_33">NA()</definedName>
    <definedName name="S13F03">#REF!</definedName>
    <definedName name="S13F03_17">"$#REF !.$K$351"</definedName>
    <definedName name="S13F03_28">NA()</definedName>
    <definedName name="S13F03_29">NA()</definedName>
    <definedName name="S13F03_33">NA()</definedName>
    <definedName name="S13F04">#REF!</definedName>
    <definedName name="S13F04_17">"$#REF !.$K$352"</definedName>
    <definedName name="S13F04_28">NA()</definedName>
    <definedName name="S13F04_29">NA()</definedName>
    <definedName name="S13F04_33">NA()</definedName>
    <definedName name="S13G01">#REF!</definedName>
    <definedName name="S13G01_28">NA()</definedName>
    <definedName name="S13G01_29">NA()</definedName>
    <definedName name="S13G02">#REF!</definedName>
    <definedName name="S13G02_28">NA()</definedName>
    <definedName name="S13G02_29">NA()</definedName>
    <definedName name="S13G03">#REF!</definedName>
    <definedName name="S13G03_28">NA()</definedName>
    <definedName name="S13G03_29">NA()</definedName>
    <definedName name="select_men">#REF!</definedName>
    <definedName name="select_vul_data">Vulnerabilities!$F$22:$G$34</definedName>
    <definedName name="select_vul_proc">Vulnerabilities!$F$36:$G$36</definedName>
    <definedName name="select_vul_serv">Vulnerabilities!$F$4:$G$20</definedName>
    <definedName name="Tab_actions">#REF!</definedName>
    <definedName name="Tab_actions_17">"$#REF !.$I$1:$AM$318"</definedName>
    <definedName name="Tab_classif_conf">#REF!</definedName>
    <definedName name="Tab_classif_conf_17">"$#REF !.$A$31:$C$36"</definedName>
    <definedName name="Tab_classif_data">#REF!</definedName>
    <definedName name="Tab_classif_data_17">"$#REF !.$A$4:$E$14"</definedName>
    <definedName name="Tab_classif_data_25">#REF!</definedName>
    <definedName name="Tab_classif_servG">#REF!</definedName>
    <definedName name="Tab_classif_servG_17">"$#REF !.$A$18:$E$19"</definedName>
    <definedName name="Tab_classif_servIR">#REF!</definedName>
    <definedName name="Tab_classif_servIR_17">"$#REF !.$A$21:$E$27"</definedName>
    <definedName name="Tab_event">#REF!</definedName>
    <definedName name="Tab_event_17">"$#REF !.$D$3:$G$48"</definedName>
    <definedName name="Tab_event_26">#REF!</definedName>
    <definedName name="toto">#REF!</definedName>
    <definedName name="toto_17">"$#REF !.$I$7"</definedName>
    <definedName name="toto_28">NA()</definedName>
    <definedName name="toto_29">NA()</definedName>
    <definedName name="toto_33">NA()</definedName>
    <definedName name="_xlnm.Print_Titles" localSheetId="0">'01 Org'!$1:$2</definedName>
    <definedName name="_xlnm.Print_Titles" localSheetId="1">'02 Sit'!$1:$2</definedName>
    <definedName name="_xlnm.Print_Titles" localSheetId="2">'03 Pre'!$1:$2</definedName>
    <definedName name="_xlnm.Print_Titles" localSheetId="3">'04 Wan'!$2:$2</definedName>
    <definedName name="_xlnm.Print_Titles" localSheetId="4">'05 Lan'!$1:$2</definedName>
    <definedName name="_xlnm.Print_Titles" localSheetId="5">'06 Nop'!$1:$2</definedName>
    <definedName name="_xlnm.Print_Titles" localSheetId="6">'07 Sys'!$1:$2</definedName>
    <definedName name="_xlnm.Print_Titles" localSheetId="7">'08 Sop'!$1:$2</definedName>
    <definedName name="_xlnm.Print_Titles" localSheetId="8">'09 App'!$1:$2</definedName>
    <definedName name="_xlnm.Print_Titles" localSheetId="9">'10 Dev'!$1:$2</definedName>
    <definedName name="_xlnm.Print_Titles" localSheetId="10">'11 Mic'!$1:$2</definedName>
    <definedName name="_xlnm.Print_Titles" localSheetId="11">'12 Top'!$1:$2</definedName>
    <definedName name="_xlnm.Print_Titles" localSheetId="12">'13 Man'!$1:$2</definedName>
  </definedNames>
  <calcPr calcId="181029" fullCalcOnLoad="1"/>
</workbook>
</file>

<file path=xl/calcChain.xml><?xml version="1.0" encoding="utf-8"?>
<calcChain xmlns="http://schemas.openxmlformats.org/spreadsheetml/2006/main">
  <c r="F186" i="51" l="1"/>
  <c r="F185" i="51"/>
  <c r="D1" i="28"/>
  <c r="AA5" i="28"/>
  <c r="AB5" i="28"/>
  <c r="AC5" i="28"/>
  <c r="AD5" i="28"/>
  <c r="AE5" i="28"/>
  <c r="AF5" i="28"/>
  <c r="AG5" i="28"/>
  <c r="AH5" i="28"/>
  <c r="AA6" i="28"/>
  <c r="AB6" i="28"/>
  <c r="AC6" i="28"/>
  <c r="AD6" i="28"/>
  <c r="AE6" i="28"/>
  <c r="AF6" i="28"/>
  <c r="AG6" i="28"/>
  <c r="AH6" i="28"/>
  <c r="AA7" i="28"/>
  <c r="AB7" i="28"/>
  <c r="AC7" i="28"/>
  <c r="AD7" i="28"/>
  <c r="AE7" i="28"/>
  <c r="AF7" i="28"/>
  <c r="AG7" i="28"/>
  <c r="AH7" i="28"/>
  <c r="AA8" i="28"/>
  <c r="AB8" i="28"/>
  <c r="AC8" i="28"/>
  <c r="AD8" i="28"/>
  <c r="AE8" i="28"/>
  <c r="AF8" i="28"/>
  <c r="AG8" i="28"/>
  <c r="AH8" i="28"/>
  <c r="AA9" i="28"/>
  <c r="AB9" i="28"/>
  <c r="AC9" i="28"/>
  <c r="AD9" i="28"/>
  <c r="AE9" i="28"/>
  <c r="AF9" i="28"/>
  <c r="AG9" i="28"/>
  <c r="AH9" i="28"/>
  <c r="AB10" i="28"/>
  <c r="AA11" i="28"/>
  <c r="AB11" i="28"/>
  <c r="AC11" i="28"/>
  <c r="AD11" i="28"/>
  <c r="AE11" i="28"/>
  <c r="AF11" i="28"/>
  <c r="AG11" i="28"/>
  <c r="AH11" i="28"/>
  <c r="AA12" i="28"/>
  <c r="AB12" i="28"/>
  <c r="AC12" i="28"/>
  <c r="AD12" i="28"/>
  <c r="AE12" i="28"/>
  <c r="AF12" i="28"/>
  <c r="AG12" i="28"/>
  <c r="AH12" i="28"/>
  <c r="AA13" i="28"/>
  <c r="AB13" i="28"/>
  <c r="AC13" i="28"/>
  <c r="AD13" i="28"/>
  <c r="AE13" i="28"/>
  <c r="AF13" i="28"/>
  <c r="AG13" i="28"/>
  <c r="AH13" i="28"/>
  <c r="AA14" i="28"/>
  <c r="AB14" i="28"/>
  <c r="AC14" i="28"/>
  <c r="AD14" i="28"/>
  <c r="AE14" i="28"/>
  <c r="AF14" i="28"/>
  <c r="AG14" i="28"/>
  <c r="AH14" i="28"/>
  <c r="AA15" i="28"/>
  <c r="AB15" i="28"/>
  <c r="AC15" i="28"/>
  <c r="AD15" i="28"/>
  <c r="AE15" i="28"/>
  <c r="AF15" i="28"/>
  <c r="AG15" i="28"/>
  <c r="AH15" i="28"/>
  <c r="AA16" i="28"/>
  <c r="AB16" i="28"/>
  <c r="AC16" i="28"/>
  <c r="AD16" i="28"/>
  <c r="AE16" i="28"/>
  <c r="AF16" i="28"/>
  <c r="AG16" i="28"/>
  <c r="AH16" i="28"/>
  <c r="AA17" i="28"/>
  <c r="AB17" i="28"/>
  <c r="AC17" i="28"/>
  <c r="AD17" i="28"/>
  <c r="AE17" i="28"/>
  <c r="AF17" i="28"/>
  <c r="AG17" i="28"/>
  <c r="AH17" i="28"/>
  <c r="AA18" i="28"/>
  <c r="AB18" i="28"/>
  <c r="AC18" i="28"/>
  <c r="AD18" i="28"/>
  <c r="AE18" i="28"/>
  <c r="AF18" i="28"/>
  <c r="AG18" i="28"/>
  <c r="AH18" i="28"/>
  <c r="AA19" i="28"/>
  <c r="AB19" i="28"/>
  <c r="AC19" i="28"/>
  <c r="AD19" i="28"/>
  <c r="AE19" i="28"/>
  <c r="AF19" i="28"/>
  <c r="AG19" i="28"/>
  <c r="AH19" i="28"/>
  <c r="AA20" i="28"/>
  <c r="AB20" i="28"/>
  <c r="AC20" i="28"/>
  <c r="AD20" i="28"/>
  <c r="AE20" i="28"/>
  <c r="AF20" i="28"/>
  <c r="AG20" i="28"/>
  <c r="AH20" i="28"/>
  <c r="AA21" i="28"/>
  <c r="AB21" i="28"/>
  <c r="AC21" i="28"/>
  <c r="AD21" i="28"/>
  <c r="AE21" i="28"/>
  <c r="AF21" i="28"/>
  <c r="AG21" i="28"/>
  <c r="AH21" i="28"/>
  <c r="AA22" i="28"/>
  <c r="AB22" i="28"/>
  <c r="AC22" i="28"/>
  <c r="AD22" i="28"/>
  <c r="AE22" i="28"/>
  <c r="AF22" i="28"/>
  <c r="AG22" i="28"/>
  <c r="AH22" i="28"/>
  <c r="AA23" i="28"/>
  <c r="AB23" i="28"/>
  <c r="AC23" i="28"/>
  <c r="AD23" i="28"/>
  <c r="AE23" i="28"/>
  <c r="AF23" i="28"/>
  <c r="AG23" i="28"/>
  <c r="AH23" i="28"/>
  <c r="AB24" i="28"/>
  <c r="AA25" i="28"/>
  <c r="AB25" i="28"/>
  <c r="AC25" i="28"/>
  <c r="AD25" i="28"/>
  <c r="AE25" i="28"/>
  <c r="AF25" i="28"/>
  <c r="AG25" i="28"/>
  <c r="AH25" i="28"/>
  <c r="AA26" i="28"/>
  <c r="AB26" i="28"/>
  <c r="AC26" i="28"/>
  <c r="AD26" i="28"/>
  <c r="AE26" i="28"/>
  <c r="AF26" i="28"/>
  <c r="AG26" i="28"/>
  <c r="AH26" i="28"/>
  <c r="AA27" i="28"/>
  <c r="AB27" i="28"/>
  <c r="AC27" i="28"/>
  <c r="AD27" i="28"/>
  <c r="AE27" i="28"/>
  <c r="AF27" i="28"/>
  <c r="AG27" i="28"/>
  <c r="AH27" i="28"/>
  <c r="AA28" i="28"/>
  <c r="AB28" i="28"/>
  <c r="AC28" i="28"/>
  <c r="AD28" i="28"/>
  <c r="AE28" i="28"/>
  <c r="AF28" i="28"/>
  <c r="AG28" i="28"/>
  <c r="AH28" i="28"/>
  <c r="AA29" i="28"/>
  <c r="AB29" i="28"/>
  <c r="AC29" i="28"/>
  <c r="AD29" i="28"/>
  <c r="AE29" i="28"/>
  <c r="AF29" i="28"/>
  <c r="AG29" i="28"/>
  <c r="AH29" i="28"/>
  <c r="AA30" i="28"/>
  <c r="AB30" i="28"/>
  <c r="AC30" i="28"/>
  <c r="AD30" i="28"/>
  <c r="AE30" i="28"/>
  <c r="AF30" i="28"/>
  <c r="AG30" i="28"/>
  <c r="AH30" i="28"/>
  <c r="AA31" i="28"/>
  <c r="AB31" i="28"/>
  <c r="AC31" i="28"/>
  <c r="AD31" i="28"/>
  <c r="AE31" i="28"/>
  <c r="AF31" i="28"/>
  <c r="AG31" i="28"/>
  <c r="AH31" i="28"/>
  <c r="AB32" i="28"/>
  <c r="AA33" i="28"/>
  <c r="AB33" i="28"/>
  <c r="AC33" i="28"/>
  <c r="AD33" i="28"/>
  <c r="AE33" i="28"/>
  <c r="AF33" i="28"/>
  <c r="AG33" i="28"/>
  <c r="AH33" i="28"/>
  <c r="AA34" i="28"/>
  <c r="AB34" i="28"/>
  <c r="AC34" i="28"/>
  <c r="AD34" i="28"/>
  <c r="AE34" i="28"/>
  <c r="AF34" i="28"/>
  <c r="AG34" i="28"/>
  <c r="AH34" i="28"/>
  <c r="AA35" i="28"/>
  <c r="AB35" i="28"/>
  <c r="AC35" i="28"/>
  <c r="AD35" i="28"/>
  <c r="AE35" i="28"/>
  <c r="AF35" i="28"/>
  <c r="AG35" i="28"/>
  <c r="AH35" i="28"/>
  <c r="AA36" i="28"/>
  <c r="AB36" i="28"/>
  <c r="AC36" i="28"/>
  <c r="AD36" i="28"/>
  <c r="AE36" i="28"/>
  <c r="AF36" i="28"/>
  <c r="AG36" i="28"/>
  <c r="AH36" i="28"/>
  <c r="AA37" i="28"/>
  <c r="AB37" i="28"/>
  <c r="AC37" i="28"/>
  <c r="AD37" i="28"/>
  <c r="AE37" i="28"/>
  <c r="AF37" i="28"/>
  <c r="AG37" i="28"/>
  <c r="AH37" i="28"/>
  <c r="AA38" i="28"/>
  <c r="AB38" i="28"/>
  <c r="AC38" i="28"/>
  <c r="AD38" i="28"/>
  <c r="AE38" i="28"/>
  <c r="AF38" i="28"/>
  <c r="AG38" i="28"/>
  <c r="AH38" i="28"/>
  <c r="AA39" i="28"/>
  <c r="AB39" i="28"/>
  <c r="AC39" i="28"/>
  <c r="AD39" i="28"/>
  <c r="AE39" i="28"/>
  <c r="AF39" i="28"/>
  <c r="AG39" i="28"/>
  <c r="AH39" i="28"/>
  <c r="AB40" i="28"/>
  <c r="AA41" i="28"/>
  <c r="AB41" i="28"/>
  <c r="AC41" i="28"/>
  <c r="AD41" i="28"/>
  <c r="AE41" i="28"/>
  <c r="AF41" i="28"/>
  <c r="AG41" i="28"/>
  <c r="AH41" i="28"/>
  <c r="AA42" i="28"/>
  <c r="AB42" i="28"/>
  <c r="AC42" i="28"/>
  <c r="AD42" i="28"/>
  <c r="AE42" i="28"/>
  <c r="AF42" i="28"/>
  <c r="AG42" i="28"/>
  <c r="AH42" i="28"/>
  <c r="AA43" i="28"/>
  <c r="AB43" i="28"/>
  <c r="AC43" i="28"/>
  <c r="AD43" i="28"/>
  <c r="AE43" i="28"/>
  <c r="AF43" i="28"/>
  <c r="AG43" i="28"/>
  <c r="AH43" i="28"/>
  <c r="AA44" i="28"/>
  <c r="AB44" i="28"/>
  <c r="AC44" i="28"/>
  <c r="AD44" i="28"/>
  <c r="AE44" i="28"/>
  <c r="AF44" i="28"/>
  <c r="AG44" i="28"/>
  <c r="AH44" i="28"/>
  <c r="AA45" i="28"/>
  <c r="AB45" i="28"/>
  <c r="AC45" i="28"/>
  <c r="AD45" i="28"/>
  <c r="AE45" i="28"/>
  <c r="AF45" i="28"/>
  <c r="AG45" i="28"/>
  <c r="AH45" i="28"/>
  <c r="AB46" i="28"/>
  <c r="AB47" i="28"/>
  <c r="AA48" i="28"/>
  <c r="AB48" i="28"/>
  <c r="AC48" i="28"/>
  <c r="AD48" i="28"/>
  <c r="AE48" i="28"/>
  <c r="AF48" i="28"/>
  <c r="AG48" i="28"/>
  <c r="AH48" i="28"/>
  <c r="AA49" i="28"/>
  <c r="AB49" i="28"/>
  <c r="AC49" i="28"/>
  <c r="AD49" i="28"/>
  <c r="AE49" i="28"/>
  <c r="AF49" i="28"/>
  <c r="AG49" i="28"/>
  <c r="AH49" i="28"/>
  <c r="AA50" i="28"/>
  <c r="AB50" i="28"/>
  <c r="AC50" i="28"/>
  <c r="AD50" i="28"/>
  <c r="AE50" i="28"/>
  <c r="AF50" i="28"/>
  <c r="AG50" i="28"/>
  <c r="AH50" i="28"/>
  <c r="AA51" i="28"/>
  <c r="AB51" i="28"/>
  <c r="AC51" i="28"/>
  <c r="AD51" i="28"/>
  <c r="AE51" i="28"/>
  <c r="AF51" i="28"/>
  <c r="AG51" i="28"/>
  <c r="AH51" i="28"/>
  <c r="AA52" i="28"/>
  <c r="AB52" i="28"/>
  <c r="AC52" i="28"/>
  <c r="AD52" i="28"/>
  <c r="AE52" i="28"/>
  <c r="AF52" i="28"/>
  <c r="AG52" i="28"/>
  <c r="AH52" i="28"/>
  <c r="AA53" i="28"/>
  <c r="AB53" i="28"/>
  <c r="AC53" i="28"/>
  <c r="AD53" i="28"/>
  <c r="AE53" i="28"/>
  <c r="AF53" i="28"/>
  <c r="AG53" i="28"/>
  <c r="AH53" i="28"/>
  <c r="AA54" i="28"/>
  <c r="AB54" i="28"/>
  <c r="AC54" i="28"/>
  <c r="AD54" i="28"/>
  <c r="AE54" i="28"/>
  <c r="AF54" i="28"/>
  <c r="AG54" i="28"/>
  <c r="AH54" i="28"/>
  <c r="AA55" i="28"/>
  <c r="AB55" i="28"/>
  <c r="AC55" i="28"/>
  <c r="AD55" i="28"/>
  <c r="AE55" i="28"/>
  <c r="AF55" i="28"/>
  <c r="AG55" i="28"/>
  <c r="AH55" i="28"/>
  <c r="AA56" i="28"/>
  <c r="AB56" i="28"/>
  <c r="AC56" i="28"/>
  <c r="AD56" i="28"/>
  <c r="AE56" i="28"/>
  <c r="AF56" i="28"/>
  <c r="AG56" i="28"/>
  <c r="AH56" i="28"/>
  <c r="AA57" i="28"/>
  <c r="AB57" i="28"/>
  <c r="AC57" i="28"/>
  <c r="AD57" i="28"/>
  <c r="AE57" i="28"/>
  <c r="AF57" i="28"/>
  <c r="AG57" i="28"/>
  <c r="AH57" i="28"/>
  <c r="AA58" i="28"/>
  <c r="AB58" i="28"/>
  <c r="AC58" i="28"/>
  <c r="AD58" i="28"/>
  <c r="AE58" i="28"/>
  <c r="AF58" i="28"/>
  <c r="AG58" i="28"/>
  <c r="AH58" i="28"/>
  <c r="AA59" i="28"/>
  <c r="AB59" i="28"/>
  <c r="AC59" i="28"/>
  <c r="AD59" i="28"/>
  <c r="AE59" i="28"/>
  <c r="AF59" i="28"/>
  <c r="AG59" i="28"/>
  <c r="AH59" i="28"/>
  <c r="AA60" i="28"/>
  <c r="AB60" i="28"/>
  <c r="AC60" i="28"/>
  <c r="AD60" i="28"/>
  <c r="AE60" i="28"/>
  <c r="AF60" i="28"/>
  <c r="AG60" i="28"/>
  <c r="AH60" i="28"/>
  <c r="AB61" i="28"/>
  <c r="AA62" i="28"/>
  <c r="AB62" i="28"/>
  <c r="AC62" i="28"/>
  <c r="AD62" i="28"/>
  <c r="AE62" i="28"/>
  <c r="AF62" i="28"/>
  <c r="AG62" i="28"/>
  <c r="AH62" i="28"/>
  <c r="AA63" i="28"/>
  <c r="AB63" i="28"/>
  <c r="AC63" i="28"/>
  <c r="AD63" i="28"/>
  <c r="AE63" i="28"/>
  <c r="AF63" i="28"/>
  <c r="AG63" i="28"/>
  <c r="AH63" i="28"/>
  <c r="AA64" i="28"/>
  <c r="AB64" i="28"/>
  <c r="AC64" i="28"/>
  <c r="AD64" i="28"/>
  <c r="AE64" i="28"/>
  <c r="AF64" i="28"/>
  <c r="AG64" i="28"/>
  <c r="AH64" i="28"/>
  <c r="AA65" i="28"/>
  <c r="AB65" i="28"/>
  <c r="AC65" i="28"/>
  <c r="AD65" i="28"/>
  <c r="AE65" i="28"/>
  <c r="AF65" i="28"/>
  <c r="AG65" i="28"/>
  <c r="AH65" i="28"/>
  <c r="AA66" i="28"/>
  <c r="AB66" i="28"/>
  <c r="AC66" i="28"/>
  <c r="AD66" i="28"/>
  <c r="AE66" i="28"/>
  <c r="AF66" i="28"/>
  <c r="AG66" i="28"/>
  <c r="AH66" i="28"/>
  <c r="AA67" i="28"/>
  <c r="AB67" i="28"/>
  <c r="AC67" i="28"/>
  <c r="AD67" i="28"/>
  <c r="AE67" i="28"/>
  <c r="AF67" i="28"/>
  <c r="AG67" i="28"/>
  <c r="AH67" i="28"/>
  <c r="AA68" i="28"/>
  <c r="AB68" i="28"/>
  <c r="AC68" i="28"/>
  <c r="AD68" i="28"/>
  <c r="AE68" i="28"/>
  <c r="AF68" i="28"/>
  <c r="AG68" i="28"/>
  <c r="AH68" i="28"/>
  <c r="AA69" i="28"/>
  <c r="AB69" i="28"/>
  <c r="AC69" i="28"/>
  <c r="AD69" i="28"/>
  <c r="AE69" i="28"/>
  <c r="AF69" i="28"/>
  <c r="AG69" i="28"/>
  <c r="AH69" i="28"/>
  <c r="AA70" i="28"/>
  <c r="AB70" i="28"/>
  <c r="AC70" i="28"/>
  <c r="AD70" i="28"/>
  <c r="AE70" i="28"/>
  <c r="AF70" i="28"/>
  <c r="AG70" i="28"/>
  <c r="AH70" i="28"/>
  <c r="AA71" i="28"/>
  <c r="AB71" i="28"/>
  <c r="AC71" i="28"/>
  <c r="AD71" i="28"/>
  <c r="AE71" i="28"/>
  <c r="AF71" i="28"/>
  <c r="AG71" i="28"/>
  <c r="AH71" i="28"/>
  <c r="AA72" i="28"/>
  <c r="AB72" i="28"/>
  <c r="AC72" i="28"/>
  <c r="AD72" i="28"/>
  <c r="AE72" i="28"/>
  <c r="AF72" i="28"/>
  <c r="AG72" i="28"/>
  <c r="AH72" i="28"/>
  <c r="AA73" i="28"/>
  <c r="AB73" i="28"/>
  <c r="AC73" i="28"/>
  <c r="AD73" i="28"/>
  <c r="AE73" i="28"/>
  <c r="AF73" i="28"/>
  <c r="AG73" i="28"/>
  <c r="AH73" i="28"/>
  <c r="AA74" i="28"/>
  <c r="AB74" i="28"/>
  <c r="AC74" i="28"/>
  <c r="AD74" i="28"/>
  <c r="AE74" i="28"/>
  <c r="AF74" i="28"/>
  <c r="AG74" i="28"/>
  <c r="AH74" i="28"/>
  <c r="AB75" i="28"/>
  <c r="AA76" i="28"/>
  <c r="AB76" i="28"/>
  <c r="AC76" i="28"/>
  <c r="AD76" i="28"/>
  <c r="AE76" i="28"/>
  <c r="AF76" i="28"/>
  <c r="AG76" i="28"/>
  <c r="AH76" i="28"/>
  <c r="AA77" i="28"/>
  <c r="AB77" i="28"/>
  <c r="AC77" i="28"/>
  <c r="AD77" i="28"/>
  <c r="AE77" i="28"/>
  <c r="AF77" i="28"/>
  <c r="AG77" i="28"/>
  <c r="AH77" i="28"/>
  <c r="AA78" i="28"/>
  <c r="AB78" i="28"/>
  <c r="AC78" i="28"/>
  <c r="AD78" i="28"/>
  <c r="AE78" i="28"/>
  <c r="AF78" i="28"/>
  <c r="AG78" i="28"/>
  <c r="AH78" i="28"/>
  <c r="AA79" i="28"/>
  <c r="AB79" i="28"/>
  <c r="AC79" i="28"/>
  <c r="AD79" i="28"/>
  <c r="AE79" i="28"/>
  <c r="AF79" i="28"/>
  <c r="AG79" i="28"/>
  <c r="AH79" i="28"/>
  <c r="AA80" i="28"/>
  <c r="AB80" i="28"/>
  <c r="AC80" i="28"/>
  <c r="AD80" i="28"/>
  <c r="AE80" i="28"/>
  <c r="AF80" i="28"/>
  <c r="AG80" i="28"/>
  <c r="AH80" i="28"/>
  <c r="AA81" i="28"/>
  <c r="AB81" i="28"/>
  <c r="AC81" i="28"/>
  <c r="AD81" i="28"/>
  <c r="AE81" i="28"/>
  <c r="AF81" i="28"/>
  <c r="AG81" i="28"/>
  <c r="AH81" i="28"/>
  <c r="AA82" i="28"/>
  <c r="AB82" i="28"/>
  <c r="AC82" i="28"/>
  <c r="AD82" i="28"/>
  <c r="AE82" i="28"/>
  <c r="AF82" i="28"/>
  <c r="AG82" i="28"/>
  <c r="AH82" i="28"/>
  <c r="AA83" i="28"/>
  <c r="AB83" i="28"/>
  <c r="AC83" i="28"/>
  <c r="AD83" i="28"/>
  <c r="AE83" i="28"/>
  <c r="AF83" i="28"/>
  <c r="AG83" i="28"/>
  <c r="AH83" i="28"/>
  <c r="AA84" i="28"/>
  <c r="AB84" i="28"/>
  <c r="AC84" i="28"/>
  <c r="AD84" i="28"/>
  <c r="AE84" i="28"/>
  <c r="AF84" i="28"/>
  <c r="AG84" i="28"/>
  <c r="AH84" i="28"/>
  <c r="AA85" i="28"/>
  <c r="AB85" i="28"/>
  <c r="AC85" i="28"/>
  <c r="AD85" i="28"/>
  <c r="AE85" i="28"/>
  <c r="AF85" i="28"/>
  <c r="AG85" i="28"/>
  <c r="AH85" i="28"/>
  <c r="AB86" i="28"/>
  <c r="AA87" i="28"/>
  <c r="AB87" i="28"/>
  <c r="AC87" i="28"/>
  <c r="AD87" i="28"/>
  <c r="AE87" i="28"/>
  <c r="AF87" i="28"/>
  <c r="AG87" i="28"/>
  <c r="AH87" i="28"/>
  <c r="AA88" i="28"/>
  <c r="AB88" i="28"/>
  <c r="AC88" i="28"/>
  <c r="AD88" i="28"/>
  <c r="AE88" i="28"/>
  <c r="AF88" i="28"/>
  <c r="AG88" i="28"/>
  <c r="AH88" i="28"/>
  <c r="AA89" i="28"/>
  <c r="AB89" i="28"/>
  <c r="AC89" i="28"/>
  <c r="AD89" i="28"/>
  <c r="AE89" i="28"/>
  <c r="AF89" i="28"/>
  <c r="AG89" i="28"/>
  <c r="AH89" i="28"/>
  <c r="AA90" i="28"/>
  <c r="AB90" i="28"/>
  <c r="AC90" i="28"/>
  <c r="AD90" i="28"/>
  <c r="AE90" i="28"/>
  <c r="AF90" i="28"/>
  <c r="AG90" i="28"/>
  <c r="AH90" i="28"/>
  <c r="AA91" i="28"/>
  <c r="AB91" i="28"/>
  <c r="AC91" i="28"/>
  <c r="AD91" i="28"/>
  <c r="AE91" i="28"/>
  <c r="AF91" i="28"/>
  <c r="AG91" i="28"/>
  <c r="AH91" i="28"/>
  <c r="AA92" i="28"/>
  <c r="AB92" i="28"/>
  <c r="AC92" i="28"/>
  <c r="AD92" i="28"/>
  <c r="AE92" i="28"/>
  <c r="AF92" i="28"/>
  <c r="AG92" i="28"/>
  <c r="AH92" i="28"/>
  <c r="AB93" i="28"/>
  <c r="AA94" i="28"/>
  <c r="AB94" i="28"/>
  <c r="AC94" i="28"/>
  <c r="AD94" i="28"/>
  <c r="AE94" i="28"/>
  <c r="AF94" i="28"/>
  <c r="AG94" i="28"/>
  <c r="AH94" i="28"/>
  <c r="AA95" i="28"/>
  <c r="AB95" i="28"/>
  <c r="AC95" i="28"/>
  <c r="AD95" i="28"/>
  <c r="AE95" i="28"/>
  <c r="AF95" i="28"/>
  <c r="AG95" i="28"/>
  <c r="AH95" i="28"/>
  <c r="AA96" i="28"/>
  <c r="AB96" i="28"/>
  <c r="AC96" i="28"/>
  <c r="AD96" i="28"/>
  <c r="AE96" i="28"/>
  <c r="AF96" i="28"/>
  <c r="AG96" i="28"/>
  <c r="AH96" i="28"/>
  <c r="AA97" i="28"/>
  <c r="AB97" i="28"/>
  <c r="AC97" i="28"/>
  <c r="AD97" i="28"/>
  <c r="AE97" i="28"/>
  <c r="AF97" i="28"/>
  <c r="AG97" i="28"/>
  <c r="AH97" i="28"/>
  <c r="AA98" i="28"/>
  <c r="AB98" i="28"/>
  <c r="AC98" i="28"/>
  <c r="AD98" i="28"/>
  <c r="AE98" i="28"/>
  <c r="AF98" i="28"/>
  <c r="AG98" i="28"/>
  <c r="AH98" i="28"/>
  <c r="AA99" i="28"/>
  <c r="AB99" i="28"/>
  <c r="AC99" i="28"/>
  <c r="AD99" i="28"/>
  <c r="AE99" i="28"/>
  <c r="AF99" i="28"/>
  <c r="AG99" i="28"/>
  <c r="AH99" i="28"/>
  <c r="AB100" i="28"/>
  <c r="AB101" i="28"/>
  <c r="AA102" i="28"/>
  <c r="AB102" i="28"/>
  <c r="AC102" i="28"/>
  <c r="AD102" i="28"/>
  <c r="AE102" i="28"/>
  <c r="AF102" i="28"/>
  <c r="AG102" i="28"/>
  <c r="AH102" i="28"/>
  <c r="AA103" i="28"/>
  <c r="AB103" i="28"/>
  <c r="AC103" i="28"/>
  <c r="AD103" i="28"/>
  <c r="AE103" i="28"/>
  <c r="AF103" i="28"/>
  <c r="AG103" i="28"/>
  <c r="AH103" i="28"/>
  <c r="AA104" i="28"/>
  <c r="AB104" i="28"/>
  <c r="AC104" i="28"/>
  <c r="AD104" i="28"/>
  <c r="AE104" i="28"/>
  <c r="AF104" i="28"/>
  <c r="AG104" i="28"/>
  <c r="AH104" i="28"/>
  <c r="AA105" i="28"/>
  <c r="AB105" i="28"/>
  <c r="AC105" i="28"/>
  <c r="AD105" i="28"/>
  <c r="AE105" i="28"/>
  <c r="AF105" i="28"/>
  <c r="AG105" i="28"/>
  <c r="AH105" i="28"/>
  <c r="AA106" i="28"/>
  <c r="AB106" i="28"/>
  <c r="AC106" i="28"/>
  <c r="AD106" i="28"/>
  <c r="AE106" i="28"/>
  <c r="AF106" i="28"/>
  <c r="AG106" i="28"/>
  <c r="AH106" i="28"/>
  <c r="AA107" i="28"/>
  <c r="AB107" i="28"/>
  <c r="AC107" i="28"/>
  <c r="AD107" i="28"/>
  <c r="AE107" i="28"/>
  <c r="AF107" i="28"/>
  <c r="AG107" i="28"/>
  <c r="AH107" i="28"/>
  <c r="AA108" i="28"/>
  <c r="AB108" i="28"/>
  <c r="AC108" i="28"/>
  <c r="AD108" i="28"/>
  <c r="AE108" i="28"/>
  <c r="AF108" i="28"/>
  <c r="AG108" i="28"/>
  <c r="AH108" i="28"/>
  <c r="AB109" i="28"/>
  <c r="AA110" i="28"/>
  <c r="AB110" i="28"/>
  <c r="AC110" i="28"/>
  <c r="AD110" i="28"/>
  <c r="AE110" i="28"/>
  <c r="AF110" i="28"/>
  <c r="AG110" i="28"/>
  <c r="AH110" i="28"/>
  <c r="AA111" i="28"/>
  <c r="AB111" i="28"/>
  <c r="AC111" i="28"/>
  <c r="AD111" i="28"/>
  <c r="AE111" i="28"/>
  <c r="AF111" i="28"/>
  <c r="AG111" i="28"/>
  <c r="AH111" i="28"/>
  <c r="AA112" i="28"/>
  <c r="AB112" i="28"/>
  <c r="AC112" i="28"/>
  <c r="AD112" i="28"/>
  <c r="AE112" i="28"/>
  <c r="AF112" i="28"/>
  <c r="AG112" i="28"/>
  <c r="AH112" i="28"/>
  <c r="AA113" i="28"/>
  <c r="AB113" i="28"/>
  <c r="AC113" i="28"/>
  <c r="AD113" i="28"/>
  <c r="AE113" i="28"/>
  <c r="AF113" i="28"/>
  <c r="AG113" i="28"/>
  <c r="AH113" i="28"/>
  <c r="AA114" i="28"/>
  <c r="AB114" i="28"/>
  <c r="AC114" i="28"/>
  <c r="AD114" i="28"/>
  <c r="AE114" i="28"/>
  <c r="AF114" i="28"/>
  <c r="AG114" i="28"/>
  <c r="AH114" i="28"/>
  <c r="AA115" i="28"/>
  <c r="AB115" i="28"/>
  <c r="AC115" i="28"/>
  <c r="AD115" i="28"/>
  <c r="AE115" i="28"/>
  <c r="AF115" i="28"/>
  <c r="AG115" i="28"/>
  <c r="AH115" i="28"/>
  <c r="AA116" i="28"/>
  <c r="AB116" i="28"/>
  <c r="AC116" i="28"/>
  <c r="AD116" i="28"/>
  <c r="AE116" i="28"/>
  <c r="AF116" i="28"/>
  <c r="AG116" i="28"/>
  <c r="AH116" i="28"/>
  <c r="AA117" i="28"/>
  <c r="AB117" i="28"/>
  <c r="AC117" i="28"/>
  <c r="AD117" i="28"/>
  <c r="AE117" i="28"/>
  <c r="AF117" i="28"/>
  <c r="AG117" i="28"/>
  <c r="AH117" i="28"/>
  <c r="AB118" i="28"/>
  <c r="AA119" i="28"/>
  <c r="AB119" i="28"/>
  <c r="AC119" i="28"/>
  <c r="AD119" i="28"/>
  <c r="AE119" i="28"/>
  <c r="AF119" i="28"/>
  <c r="AG119" i="28"/>
  <c r="AH119" i="28"/>
  <c r="AA120" i="28"/>
  <c r="AB120" i="28"/>
  <c r="AC120" i="28"/>
  <c r="AD120" i="28"/>
  <c r="AE120" i="28"/>
  <c r="AF120" i="28"/>
  <c r="AG120" i="28"/>
  <c r="AH120" i="28"/>
  <c r="AA121" i="28"/>
  <c r="AB121" i="28"/>
  <c r="AC121" i="28"/>
  <c r="AD121" i="28"/>
  <c r="AE121" i="28"/>
  <c r="AF121" i="28"/>
  <c r="AG121" i="28"/>
  <c r="AH121" i="28"/>
  <c r="AA122" i="28"/>
  <c r="AB122" i="28"/>
  <c r="AC122" i="28"/>
  <c r="AD122" i="28"/>
  <c r="AE122" i="28"/>
  <c r="AF122" i="28"/>
  <c r="AG122" i="28"/>
  <c r="AH122" i="28"/>
  <c r="AB123" i="28"/>
  <c r="AA124" i="28"/>
  <c r="AB124" i="28"/>
  <c r="AC124" i="28"/>
  <c r="AD124" i="28"/>
  <c r="AE124" i="28"/>
  <c r="AF124" i="28"/>
  <c r="AG124" i="28"/>
  <c r="AH124" i="28"/>
  <c r="AA125" i="28"/>
  <c r="AB125" i="28"/>
  <c r="AC125" i="28"/>
  <c r="AD125" i="28"/>
  <c r="AE125" i="28"/>
  <c r="AF125" i="28"/>
  <c r="AG125" i="28"/>
  <c r="AH125" i="28"/>
  <c r="AA126" i="28"/>
  <c r="AB126" i="28"/>
  <c r="AC126" i="28"/>
  <c r="AD126" i="28"/>
  <c r="AE126" i="28"/>
  <c r="AF126" i="28"/>
  <c r="AG126" i="28"/>
  <c r="AH126" i="28"/>
  <c r="AA127" i="28"/>
  <c r="AB127" i="28"/>
  <c r="AC127" i="28"/>
  <c r="AD127" i="28"/>
  <c r="AE127" i="28"/>
  <c r="AF127" i="28"/>
  <c r="AG127" i="28"/>
  <c r="AH127" i="28"/>
  <c r="AA128" i="28"/>
  <c r="AB128" i="28"/>
  <c r="AC128" i="28"/>
  <c r="AD128" i="28"/>
  <c r="AE128" i="28"/>
  <c r="AF128" i="28"/>
  <c r="AG128" i="28"/>
  <c r="AH128" i="28"/>
  <c r="AA129" i="28"/>
  <c r="AB129" i="28"/>
  <c r="AC129" i="28"/>
  <c r="AD129" i="28"/>
  <c r="AE129" i="28"/>
  <c r="AF129" i="28"/>
  <c r="AG129" i="28"/>
  <c r="AH129" i="28"/>
  <c r="AA130" i="28"/>
  <c r="AB130" i="28"/>
  <c r="AC130" i="28"/>
  <c r="AD130" i="28"/>
  <c r="AE130" i="28"/>
  <c r="AF130" i="28"/>
  <c r="AG130" i="28"/>
  <c r="AH130" i="28"/>
  <c r="AA131" i="28"/>
  <c r="AB131" i="28"/>
  <c r="AC131" i="28"/>
  <c r="AD131" i="28"/>
  <c r="AE131" i="28"/>
  <c r="AF131" i="28"/>
  <c r="AG131" i="28"/>
  <c r="AH131" i="28"/>
  <c r="AA132" i="28"/>
  <c r="AB132" i="28"/>
  <c r="AC132" i="28"/>
  <c r="AD132" i="28"/>
  <c r="AE132" i="28"/>
  <c r="AF132" i="28"/>
  <c r="AG132" i="28"/>
  <c r="AH132" i="28"/>
  <c r="AB133" i="28"/>
  <c r="AA134" i="28"/>
  <c r="AB134" i="28"/>
  <c r="AC134" i="28"/>
  <c r="AD134" i="28"/>
  <c r="AE134" i="28"/>
  <c r="AF134" i="28"/>
  <c r="AG134" i="28"/>
  <c r="AH134" i="28"/>
  <c r="AA135" i="28"/>
  <c r="AB135" i="28"/>
  <c r="AC135" i="28"/>
  <c r="AD135" i="28"/>
  <c r="AE135" i="28"/>
  <c r="AF135" i="28"/>
  <c r="AG135" i="28"/>
  <c r="AH135" i="28"/>
  <c r="AA136" i="28"/>
  <c r="AB136" i="28"/>
  <c r="AC136" i="28"/>
  <c r="AD136" i="28"/>
  <c r="AE136" i="28"/>
  <c r="AF136" i="28"/>
  <c r="AG136" i="28"/>
  <c r="AH136" i="28"/>
  <c r="AA137" i="28"/>
  <c r="AB137" i="28"/>
  <c r="AC137" i="28"/>
  <c r="AD137" i="28"/>
  <c r="AE137" i="28"/>
  <c r="AF137" i="28"/>
  <c r="AG137" i="28"/>
  <c r="AH137" i="28"/>
  <c r="AA138" i="28"/>
  <c r="AB138" i="28"/>
  <c r="AC138" i="28"/>
  <c r="AD138" i="28"/>
  <c r="AE138" i="28"/>
  <c r="AF138" i="28"/>
  <c r="AG138" i="28"/>
  <c r="AH138" i="28"/>
  <c r="AB139" i="28"/>
  <c r="AA140" i="28"/>
  <c r="AB140" i="28"/>
  <c r="AC140" i="28"/>
  <c r="AD140" i="28"/>
  <c r="AE140" i="28"/>
  <c r="AF140" i="28"/>
  <c r="AG140" i="28"/>
  <c r="AH140" i="28"/>
  <c r="AA141" i="28"/>
  <c r="AB141" i="28"/>
  <c r="AC141" i="28"/>
  <c r="AD141" i="28"/>
  <c r="AE141" i="28"/>
  <c r="AF141" i="28"/>
  <c r="AG141" i="28"/>
  <c r="AH141" i="28"/>
  <c r="AA142" i="28"/>
  <c r="AB142" i="28"/>
  <c r="AC142" i="28"/>
  <c r="AD142" i="28"/>
  <c r="AE142" i="28"/>
  <c r="AF142" i="28"/>
  <c r="AG142" i="28"/>
  <c r="AH142" i="28"/>
  <c r="AA143" i="28"/>
  <c r="AB143" i="28"/>
  <c r="AC143" i="28"/>
  <c r="AD143" i="28"/>
  <c r="AE143" i="28"/>
  <c r="AF143" i="28"/>
  <c r="AG143" i="28"/>
  <c r="AH143" i="28"/>
  <c r="AA144" i="28"/>
  <c r="AB144" i="28"/>
  <c r="AC144" i="28"/>
  <c r="AD144" i="28"/>
  <c r="AE144" i="28"/>
  <c r="AF144" i="28"/>
  <c r="AG144" i="28"/>
  <c r="AH144" i="28"/>
  <c r="AA145" i="28"/>
  <c r="AB145" i="28"/>
  <c r="AC145" i="28"/>
  <c r="AD145" i="28"/>
  <c r="AE145" i="28"/>
  <c r="AF145" i="28"/>
  <c r="AG145" i="28"/>
  <c r="AH145" i="28"/>
  <c r="AB146" i="28"/>
  <c r="AB147" i="28"/>
  <c r="AA148" i="28"/>
  <c r="AB148" i="28"/>
  <c r="AC148" i="28"/>
  <c r="AD148" i="28"/>
  <c r="AE148" i="28"/>
  <c r="AF148" i="28"/>
  <c r="AG148" i="28"/>
  <c r="AH148" i="28"/>
  <c r="AA149" i="28"/>
  <c r="AB149" i="28"/>
  <c r="AC149" i="28"/>
  <c r="AD149" i="28"/>
  <c r="AE149" i="28"/>
  <c r="AF149" i="28"/>
  <c r="AG149" i="28"/>
  <c r="AH149" i="28"/>
  <c r="AA150" i="28"/>
  <c r="AB150" i="28"/>
  <c r="AC150" i="28"/>
  <c r="AD150" i="28"/>
  <c r="AE150" i="28"/>
  <c r="AF150" i="28"/>
  <c r="AG150" i="28"/>
  <c r="AH150" i="28"/>
  <c r="AA151" i="28"/>
  <c r="AB151" i="28"/>
  <c r="AC151" i="28"/>
  <c r="AD151" i="28"/>
  <c r="AE151" i="28"/>
  <c r="AF151" i="28"/>
  <c r="AG151" i="28"/>
  <c r="AH151" i="28"/>
  <c r="AA152" i="28"/>
  <c r="AB152" i="28"/>
  <c r="AC152" i="28"/>
  <c r="AD152" i="28"/>
  <c r="AE152" i="28"/>
  <c r="AF152" i="28"/>
  <c r="AG152" i="28"/>
  <c r="AH152" i="28"/>
  <c r="AA153" i="28"/>
  <c r="AB153" i="28"/>
  <c r="AC153" i="28"/>
  <c r="AD153" i="28"/>
  <c r="AE153" i="28"/>
  <c r="AF153" i="28"/>
  <c r="AG153" i="28"/>
  <c r="AH153" i="28"/>
  <c r="AA154" i="28"/>
  <c r="AB154" i="28"/>
  <c r="AC154" i="28"/>
  <c r="AD154" i="28"/>
  <c r="AE154" i="28"/>
  <c r="AF154" i="28"/>
  <c r="AG154" i="28"/>
  <c r="AH154" i="28"/>
  <c r="AA155" i="28"/>
  <c r="AB155" i="28"/>
  <c r="AC155" i="28"/>
  <c r="AD155" i="28"/>
  <c r="AE155" i="28"/>
  <c r="AF155" i="28"/>
  <c r="AG155" i="28"/>
  <c r="AH155" i="28"/>
  <c r="AA156" i="28"/>
  <c r="AB156" i="28"/>
  <c r="AC156" i="28"/>
  <c r="AD156" i="28"/>
  <c r="AE156" i="28"/>
  <c r="AF156" i="28"/>
  <c r="AG156" i="28"/>
  <c r="AH156" i="28"/>
  <c r="AA157" i="28"/>
  <c r="AB157" i="28"/>
  <c r="AC157" i="28"/>
  <c r="AD157" i="28"/>
  <c r="AE157" i="28"/>
  <c r="AF157" i="28"/>
  <c r="AG157" i="28"/>
  <c r="AH157" i="28"/>
  <c r="AB158" i="28"/>
  <c r="AA159" i="28"/>
  <c r="AB159" i="28"/>
  <c r="AC159" i="28"/>
  <c r="AD159" i="28"/>
  <c r="AE159" i="28"/>
  <c r="AF159" i="28"/>
  <c r="AG159" i="28"/>
  <c r="AH159" i="28"/>
  <c r="AA160" i="28"/>
  <c r="AB160" i="28"/>
  <c r="AC160" i="28"/>
  <c r="AD160" i="28"/>
  <c r="AE160" i="28"/>
  <c r="AF160" i="28"/>
  <c r="AG160" i="28"/>
  <c r="AH160" i="28"/>
  <c r="AA161" i="28"/>
  <c r="AB161" i="28"/>
  <c r="AC161" i="28"/>
  <c r="AD161" i="28"/>
  <c r="AE161" i="28"/>
  <c r="AF161" i="28"/>
  <c r="AG161" i="28"/>
  <c r="AH161" i="28"/>
  <c r="AA162" i="28"/>
  <c r="AB162" i="28"/>
  <c r="AC162" i="28"/>
  <c r="AD162" i="28"/>
  <c r="AE162" i="28"/>
  <c r="AF162" i="28"/>
  <c r="AG162" i="28"/>
  <c r="AH162" i="28"/>
  <c r="AA163" i="28"/>
  <c r="AB163" i="28"/>
  <c r="AC163" i="28"/>
  <c r="AD163" i="28"/>
  <c r="AE163" i="28"/>
  <c r="AF163" i="28"/>
  <c r="AG163" i="28"/>
  <c r="AH163" i="28"/>
  <c r="AA164" i="28"/>
  <c r="AB164" i="28"/>
  <c r="AC164" i="28"/>
  <c r="AD164" i="28"/>
  <c r="AE164" i="28"/>
  <c r="AF164" i="28"/>
  <c r="AG164" i="28"/>
  <c r="AH164" i="28"/>
  <c r="AA165" i="28"/>
  <c r="AB165" i="28"/>
  <c r="AC165" i="28"/>
  <c r="AD165" i="28"/>
  <c r="AE165" i="28"/>
  <c r="AF165" i="28"/>
  <c r="AG165" i="28"/>
  <c r="AH165" i="28"/>
  <c r="AA166" i="28"/>
  <c r="AB166" i="28"/>
  <c r="AC166" i="28"/>
  <c r="AD166" i="28"/>
  <c r="AE166" i="28"/>
  <c r="AF166" i="28"/>
  <c r="AG166" i="28"/>
  <c r="AH166" i="28"/>
  <c r="AA167" i="28"/>
  <c r="AB167" i="28"/>
  <c r="AC167" i="28"/>
  <c r="AD167" i="28"/>
  <c r="AE167" i="28"/>
  <c r="AF167" i="28"/>
  <c r="AG167" i="28"/>
  <c r="AH167" i="28"/>
  <c r="AA168" i="28"/>
  <c r="AB168" i="28"/>
  <c r="AC168" i="28"/>
  <c r="AD168" i="28"/>
  <c r="AE168" i="28"/>
  <c r="AF168" i="28"/>
  <c r="AG168" i="28"/>
  <c r="AH168" i="28"/>
  <c r="AA169" i="28"/>
  <c r="AB169" i="28"/>
  <c r="AC169" i="28"/>
  <c r="AD169" i="28"/>
  <c r="AE169" i="28"/>
  <c r="AF169" i="28"/>
  <c r="AG169" i="28"/>
  <c r="AH169" i="28"/>
  <c r="AB170" i="28"/>
  <c r="AA171" i="28"/>
  <c r="AB171" i="28"/>
  <c r="AC171" i="28"/>
  <c r="AD171" i="28"/>
  <c r="AE171" i="28"/>
  <c r="AF171" i="28"/>
  <c r="AG171" i="28"/>
  <c r="AH171" i="28"/>
  <c r="AA172" i="28"/>
  <c r="AB172" i="28"/>
  <c r="AC172" i="28"/>
  <c r="AD172" i="28"/>
  <c r="AE172" i="28"/>
  <c r="AF172" i="28"/>
  <c r="AG172" i="28"/>
  <c r="AH172" i="28"/>
  <c r="AA173" i="28"/>
  <c r="AB173" i="28"/>
  <c r="AC173" i="28"/>
  <c r="AD173" i="28"/>
  <c r="AE173" i="28"/>
  <c r="AF173" i="28"/>
  <c r="AG173" i="28"/>
  <c r="AH173" i="28"/>
  <c r="AA174" i="28"/>
  <c r="AB174" i="28"/>
  <c r="AC174" i="28"/>
  <c r="AD174" i="28"/>
  <c r="AE174" i="28"/>
  <c r="AF174" i="28"/>
  <c r="AG174" i="28"/>
  <c r="AH174" i="28"/>
  <c r="AA175" i="28"/>
  <c r="AB175" i="28"/>
  <c r="AC175" i="28"/>
  <c r="AD175" i="28"/>
  <c r="AE175" i="28"/>
  <c r="AF175" i="28"/>
  <c r="AG175" i="28"/>
  <c r="AH175" i="28"/>
  <c r="AA176" i="28"/>
  <c r="AB176" i="28"/>
  <c r="AC176" i="28"/>
  <c r="AD176" i="28"/>
  <c r="AE176" i="28"/>
  <c r="AF176" i="28"/>
  <c r="AG176" i="28"/>
  <c r="AH176" i="28"/>
  <c r="AB177" i="28"/>
  <c r="AA178" i="28"/>
  <c r="AB178" i="28"/>
  <c r="AC178" i="28"/>
  <c r="AD178" i="28"/>
  <c r="AE178" i="28"/>
  <c r="AF178" i="28"/>
  <c r="AG178" i="28"/>
  <c r="AH178" i="28"/>
  <c r="AA179" i="28"/>
  <c r="AB179" i="28"/>
  <c r="AC179" i="28"/>
  <c r="AD179" i="28"/>
  <c r="AE179" i="28"/>
  <c r="AF179" i="28"/>
  <c r="AG179" i="28"/>
  <c r="AH179" i="28"/>
  <c r="AA180" i="28"/>
  <c r="AB180" i="28"/>
  <c r="AC180" i="28"/>
  <c r="AD180" i="28"/>
  <c r="AE180" i="28"/>
  <c r="AF180" i="28"/>
  <c r="AG180" i="28"/>
  <c r="AH180" i="28"/>
  <c r="AA181" i="28"/>
  <c r="AB181" i="28"/>
  <c r="AC181" i="28"/>
  <c r="AD181" i="28"/>
  <c r="AE181" i="28"/>
  <c r="AF181" i="28"/>
  <c r="AG181" i="28"/>
  <c r="AH181" i="28"/>
  <c r="AA182" i="28"/>
  <c r="AB182" i="28"/>
  <c r="AC182" i="28"/>
  <c r="AD182" i="28"/>
  <c r="AE182" i="28"/>
  <c r="AF182" i="28"/>
  <c r="AG182" i="28"/>
  <c r="AH182" i="28"/>
  <c r="AA183" i="28"/>
  <c r="AB183" i="28"/>
  <c r="AC183" i="28"/>
  <c r="AD183" i="28"/>
  <c r="AE183" i="28"/>
  <c r="AF183" i="28"/>
  <c r="AG183" i="28"/>
  <c r="AH183" i="28"/>
  <c r="AA184" i="28"/>
  <c r="AB184" i="28"/>
  <c r="AC184" i="28"/>
  <c r="AD184" i="28"/>
  <c r="AE184" i="28"/>
  <c r="AF184" i="28"/>
  <c r="AG184" i="28"/>
  <c r="AH184" i="28"/>
  <c r="AA185" i="28"/>
  <c r="AB185" i="28"/>
  <c r="AC185" i="28"/>
  <c r="AD185" i="28"/>
  <c r="AE185" i="28"/>
  <c r="AF185" i="28"/>
  <c r="AG185" i="28"/>
  <c r="AH185" i="28"/>
  <c r="AB186" i="28"/>
  <c r="AA187" i="28"/>
  <c r="AB187" i="28"/>
  <c r="AC187" i="28"/>
  <c r="AD187" i="28"/>
  <c r="AE187" i="28"/>
  <c r="AF187" i="28"/>
  <c r="AG187" i="28"/>
  <c r="AH187" i="28"/>
  <c r="AA188" i="28"/>
  <c r="AB188" i="28"/>
  <c r="AC188" i="28"/>
  <c r="AD188" i="28"/>
  <c r="AE188" i="28"/>
  <c r="AF188" i="28"/>
  <c r="AG188" i="28"/>
  <c r="AH188" i="28"/>
  <c r="AA189" i="28"/>
  <c r="AB189" i="28"/>
  <c r="AC189" i="28"/>
  <c r="AD189" i="28"/>
  <c r="AE189" i="28"/>
  <c r="AF189" i="28"/>
  <c r="AG189" i="28"/>
  <c r="AH189" i="28"/>
  <c r="AA190" i="28"/>
  <c r="AB190" i="28"/>
  <c r="AC190" i="28"/>
  <c r="AD190" i="28"/>
  <c r="AE190" i="28"/>
  <c r="AF190" i="28"/>
  <c r="AG190" i="28"/>
  <c r="AH190" i="28"/>
  <c r="AA191" i="28"/>
  <c r="AB191" i="28"/>
  <c r="AC191" i="28"/>
  <c r="AD191" i="28"/>
  <c r="AE191" i="28"/>
  <c r="AF191" i="28"/>
  <c r="AG191" i="28"/>
  <c r="AH191" i="28"/>
  <c r="AA192" i="28"/>
  <c r="AB192" i="28"/>
  <c r="AC192" i="28"/>
  <c r="AD192" i="28"/>
  <c r="AE192" i="28"/>
  <c r="AF192" i="28"/>
  <c r="AG192" i="28"/>
  <c r="AH192" i="28"/>
  <c r="AB193" i="28"/>
  <c r="AB194" i="28"/>
  <c r="AA195" i="28"/>
  <c r="AB195" i="28"/>
  <c r="AC195" i="28"/>
  <c r="AD195" i="28"/>
  <c r="AE195" i="28"/>
  <c r="AF195" i="28"/>
  <c r="AG195" i="28"/>
  <c r="AH195" i="28"/>
  <c r="AA196" i="28"/>
  <c r="AB196" i="28"/>
  <c r="AC196" i="28"/>
  <c r="AD196" i="28"/>
  <c r="AE196" i="28"/>
  <c r="AF196" i="28"/>
  <c r="AG196" i="28"/>
  <c r="AH196" i="28"/>
  <c r="AA197" i="28"/>
  <c r="AB197" i="28"/>
  <c r="AC197" i="28"/>
  <c r="AD197" i="28"/>
  <c r="AE197" i="28"/>
  <c r="AF197" i="28"/>
  <c r="AG197" i="28"/>
  <c r="AH197" i="28"/>
  <c r="AB198" i="28"/>
  <c r="AA199" i="28"/>
  <c r="AB199" i="28"/>
  <c r="AC199" i="28"/>
  <c r="AD199" i="28"/>
  <c r="AE199" i="28"/>
  <c r="AF199" i="28"/>
  <c r="AG199" i="28"/>
  <c r="AH199" i="28"/>
  <c r="AA200" i="28"/>
  <c r="AB200" i="28"/>
  <c r="AC200" i="28"/>
  <c r="AD200" i="28"/>
  <c r="AE200" i="28"/>
  <c r="AF200" i="28"/>
  <c r="AG200" i="28"/>
  <c r="AH200" i="28"/>
  <c r="AA201" i="28"/>
  <c r="AB201" i="28"/>
  <c r="AC201" i="28"/>
  <c r="AD201" i="28"/>
  <c r="AE201" i="28"/>
  <c r="AF201" i="28"/>
  <c r="AG201" i="28"/>
  <c r="AH201" i="28"/>
  <c r="AA202" i="28"/>
  <c r="AB202" i="28"/>
  <c r="AC202" i="28"/>
  <c r="AD202" i="28"/>
  <c r="AE202" i="28"/>
  <c r="AF202" i="28"/>
  <c r="AG202" i="28"/>
  <c r="AH202" i="28"/>
  <c r="AA203" i="28"/>
  <c r="AB203" i="28"/>
  <c r="AC203" i="28"/>
  <c r="AD203" i="28"/>
  <c r="AE203" i="28"/>
  <c r="AF203" i="28"/>
  <c r="AG203" i="28"/>
  <c r="AH203" i="28"/>
  <c r="AA204" i="28"/>
  <c r="AB204" i="28"/>
  <c r="AC204" i="28"/>
  <c r="AD204" i="28"/>
  <c r="AE204" i="28"/>
  <c r="AF204" i="28"/>
  <c r="AG204" i="28"/>
  <c r="AH204" i="28"/>
  <c r="AA205" i="28"/>
  <c r="AB205" i="28"/>
  <c r="AC205" i="28"/>
  <c r="AD205" i="28"/>
  <c r="AE205" i="28"/>
  <c r="AF205" i="28"/>
  <c r="AG205" i="28"/>
  <c r="AH205" i="28"/>
  <c r="AA206" i="28"/>
  <c r="AB206" i="28"/>
  <c r="AC206" i="28"/>
  <c r="AD206" i="28"/>
  <c r="AE206" i="28"/>
  <c r="AF206" i="28"/>
  <c r="AG206" i="28"/>
  <c r="AH206" i="28"/>
  <c r="AA207" i="28"/>
  <c r="AB207" i="28"/>
  <c r="AC207" i="28"/>
  <c r="AD207" i="28"/>
  <c r="AE207" i="28"/>
  <c r="AF207" i="28"/>
  <c r="AG207" i="28"/>
  <c r="AH207" i="28"/>
  <c r="AA208" i="28"/>
  <c r="AB208" i="28"/>
  <c r="AC208" i="28"/>
  <c r="AD208" i="28"/>
  <c r="AE208" i="28"/>
  <c r="AF208" i="28"/>
  <c r="AG208" i="28"/>
  <c r="AH208" i="28"/>
  <c r="AA209" i="28"/>
  <c r="AB209" i="28"/>
  <c r="AC209" i="28"/>
  <c r="AD209" i="28"/>
  <c r="AE209" i="28"/>
  <c r="AF209" i="28"/>
  <c r="AG209" i="28"/>
  <c r="AH209" i="28"/>
  <c r="AA210" i="28"/>
  <c r="AB210" i="28"/>
  <c r="AC210" i="28"/>
  <c r="AD210" i="28"/>
  <c r="AE210" i="28"/>
  <c r="AF210" i="28"/>
  <c r="AG210" i="28"/>
  <c r="AH210" i="28"/>
  <c r="AB211" i="28"/>
  <c r="AA212" i="28"/>
  <c r="AB212" i="28"/>
  <c r="AC212" i="28"/>
  <c r="AD212" i="28"/>
  <c r="AE212" i="28"/>
  <c r="AF212" i="28"/>
  <c r="AG212" i="28"/>
  <c r="AH212" i="28"/>
  <c r="AA213" i="28"/>
  <c r="AB213" i="28"/>
  <c r="AC213" i="28"/>
  <c r="AD213" i="28"/>
  <c r="AE213" i="28"/>
  <c r="AF213" i="28"/>
  <c r="AG213" i="28"/>
  <c r="AH213" i="28"/>
  <c r="AA214" i="28"/>
  <c r="AB214" i="28"/>
  <c r="AC214" i="28"/>
  <c r="AD214" i="28"/>
  <c r="AE214" i="28"/>
  <c r="AF214" i="28"/>
  <c r="AG214" i="28"/>
  <c r="AH214" i="28"/>
  <c r="AA215" i="28"/>
  <c r="AB215" i="28"/>
  <c r="AC215" i="28"/>
  <c r="AD215" i="28"/>
  <c r="AE215" i="28"/>
  <c r="AF215" i="28"/>
  <c r="AG215" i="28"/>
  <c r="AH215" i="28"/>
  <c r="AA216" i="28"/>
  <c r="AB216" i="28"/>
  <c r="AC216" i="28"/>
  <c r="AD216" i="28"/>
  <c r="AE216" i="28"/>
  <c r="AF216" i="28"/>
  <c r="AG216" i="28"/>
  <c r="AH216" i="28"/>
  <c r="AA217" i="28"/>
  <c r="AB217" i="28"/>
  <c r="AC217" i="28"/>
  <c r="AD217" i="28"/>
  <c r="AE217" i="28"/>
  <c r="AF217" i="28"/>
  <c r="AG217" i="28"/>
  <c r="AH217" i="28"/>
  <c r="D1" i="29"/>
  <c r="AA5" i="29"/>
  <c r="AB5" i="29"/>
  <c r="AC5" i="29"/>
  <c r="AD5" i="29"/>
  <c r="AE5" i="29"/>
  <c r="AF5" i="29"/>
  <c r="AG5" i="29"/>
  <c r="AH5" i="29"/>
  <c r="AA6" i="29"/>
  <c r="AB6" i="29"/>
  <c r="AC6" i="29"/>
  <c r="AD6" i="29"/>
  <c r="AE6" i="29"/>
  <c r="AF6" i="29"/>
  <c r="AG6" i="29"/>
  <c r="AH6" i="29"/>
  <c r="AA7" i="29"/>
  <c r="AB7" i="29"/>
  <c r="AC7" i="29"/>
  <c r="AD7" i="29"/>
  <c r="AE7" i="29"/>
  <c r="AF7" i="29"/>
  <c r="AG7" i="29"/>
  <c r="AH7" i="29"/>
  <c r="AA8" i="29"/>
  <c r="AB8" i="29"/>
  <c r="AC8" i="29"/>
  <c r="AD8" i="29"/>
  <c r="AE8" i="29"/>
  <c r="AF8" i="29"/>
  <c r="AG8" i="29"/>
  <c r="AH8" i="29"/>
  <c r="AA9" i="29"/>
  <c r="AB9" i="29"/>
  <c r="AC9" i="29"/>
  <c r="AD9" i="29"/>
  <c r="AE9" i="29"/>
  <c r="AF9" i="29"/>
  <c r="AG9" i="29"/>
  <c r="AH9" i="29"/>
  <c r="AA10" i="29"/>
  <c r="AB10" i="29"/>
  <c r="AC10" i="29"/>
  <c r="AD10" i="29"/>
  <c r="AE10" i="29"/>
  <c r="AF10" i="29"/>
  <c r="AG10" i="29"/>
  <c r="AH10" i="29"/>
  <c r="AB11" i="29"/>
  <c r="AA12" i="29"/>
  <c r="AB12" i="29"/>
  <c r="AC12" i="29"/>
  <c r="AD12" i="29"/>
  <c r="AE12" i="29"/>
  <c r="AF12" i="29"/>
  <c r="AG12" i="29"/>
  <c r="AH12" i="29"/>
  <c r="AA13" i="29"/>
  <c r="AB13" i="29"/>
  <c r="AC13" i="29"/>
  <c r="AD13" i="29"/>
  <c r="AE13" i="29"/>
  <c r="AF13" i="29"/>
  <c r="AG13" i="29"/>
  <c r="AH13" i="29"/>
  <c r="AA14" i="29"/>
  <c r="AB14" i="29"/>
  <c r="AC14" i="29"/>
  <c r="AD14" i="29"/>
  <c r="AE14" i="29"/>
  <c r="AF14" i="29"/>
  <c r="AG14" i="29"/>
  <c r="AH14" i="29"/>
  <c r="AA15" i="29"/>
  <c r="AB15" i="29"/>
  <c r="AC15" i="29"/>
  <c r="AD15" i="29"/>
  <c r="AE15" i="29"/>
  <c r="AF15" i="29"/>
  <c r="AG15" i="29"/>
  <c r="AH15" i="29"/>
  <c r="AA16" i="29"/>
  <c r="AB16" i="29"/>
  <c r="AC16" i="29"/>
  <c r="AD16" i="29"/>
  <c r="AE16" i="29"/>
  <c r="AF16" i="29"/>
  <c r="AG16" i="29"/>
  <c r="AH16" i="29"/>
  <c r="AA17" i="29"/>
  <c r="AB17" i="29"/>
  <c r="AC17" i="29"/>
  <c r="AD17" i="29"/>
  <c r="AE17" i="29"/>
  <c r="AF17" i="29"/>
  <c r="AG17" i="29"/>
  <c r="AH17" i="29"/>
  <c r="AA18" i="29"/>
  <c r="AB18" i="29"/>
  <c r="AC18" i="29"/>
  <c r="AD18" i="29"/>
  <c r="AE18" i="29"/>
  <c r="AF18" i="29"/>
  <c r="AG18" i="29"/>
  <c r="AH18" i="29"/>
  <c r="AA19" i="29"/>
  <c r="AB19" i="29"/>
  <c r="AC19" i="29"/>
  <c r="AD19" i="29"/>
  <c r="AE19" i="29"/>
  <c r="AF19" i="29"/>
  <c r="AG19" i="29"/>
  <c r="AH19" i="29"/>
  <c r="AB20" i="29"/>
  <c r="AA21" i="29"/>
  <c r="AB21" i="29"/>
  <c r="AC21" i="29"/>
  <c r="AD21" i="29"/>
  <c r="AE21" i="29"/>
  <c r="AF21" i="29"/>
  <c r="AG21" i="29"/>
  <c r="AH21" i="29"/>
  <c r="AA22" i="29"/>
  <c r="AB22" i="29"/>
  <c r="AC22" i="29"/>
  <c r="AD22" i="29"/>
  <c r="AE22" i="29"/>
  <c r="AF22" i="29"/>
  <c r="AG22" i="29"/>
  <c r="AH22" i="29"/>
  <c r="AA23" i="29"/>
  <c r="AB23" i="29"/>
  <c r="AC23" i="29"/>
  <c r="AD23" i="29"/>
  <c r="AE23" i="29"/>
  <c r="AF23" i="29"/>
  <c r="AG23" i="29"/>
  <c r="AH23" i="29"/>
  <c r="AA24" i="29"/>
  <c r="AB24" i="29"/>
  <c r="AC24" i="29"/>
  <c r="AD24" i="29"/>
  <c r="AE24" i="29"/>
  <c r="AF24" i="29"/>
  <c r="AG24" i="29"/>
  <c r="AH24" i="29"/>
  <c r="AA25" i="29"/>
  <c r="AB25" i="29"/>
  <c r="AC25" i="29"/>
  <c r="AD25" i="29"/>
  <c r="AE25" i="29"/>
  <c r="AF25" i="29"/>
  <c r="AG25" i="29"/>
  <c r="AH25" i="29"/>
  <c r="AA26" i="29"/>
  <c r="AB26" i="29"/>
  <c r="AC26" i="29"/>
  <c r="AD26" i="29"/>
  <c r="AE26" i="29"/>
  <c r="AF26" i="29"/>
  <c r="AG26" i="29"/>
  <c r="AH26" i="29"/>
  <c r="AA27" i="29"/>
  <c r="AB27" i="29"/>
  <c r="AC27" i="29"/>
  <c r="AD27" i="29"/>
  <c r="AE27" i="29"/>
  <c r="AF27" i="29"/>
  <c r="AG27" i="29"/>
  <c r="AH27" i="29"/>
  <c r="AA28" i="29"/>
  <c r="AB28" i="29"/>
  <c r="AC28" i="29"/>
  <c r="AD28" i="29"/>
  <c r="AE28" i="29"/>
  <c r="AF28" i="29"/>
  <c r="AG28" i="29"/>
  <c r="AH28" i="29"/>
  <c r="AB29" i="29"/>
  <c r="AA30" i="29"/>
  <c r="AB30" i="29"/>
  <c r="AC30" i="29"/>
  <c r="AD30" i="29"/>
  <c r="AE30" i="29"/>
  <c r="AF30" i="29"/>
  <c r="AG30" i="29"/>
  <c r="AH30" i="29"/>
  <c r="AA31" i="29"/>
  <c r="AB31" i="29"/>
  <c r="AC31" i="29"/>
  <c r="AD31" i="29"/>
  <c r="AE31" i="29"/>
  <c r="AF31" i="29"/>
  <c r="AG31" i="29"/>
  <c r="AH31" i="29"/>
  <c r="AA32" i="29"/>
  <c r="AB32" i="29"/>
  <c r="AC32" i="29"/>
  <c r="AD32" i="29"/>
  <c r="AE32" i="29"/>
  <c r="AF32" i="29"/>
  <c r="AG32" i="29"/>
  <c r="AH32" i="29"/>
  <c r="AA33" i="29"/>
  <c r="AB33" i="29"/>
  <c r="AC33" i="29"/>
  <c r="AD33" i="29"/>
  <c r="AE33" i="29"/>
  <c r="AF33" i="29"/>
  <c r="AG33" i="29"/>
  <c r="AH33" i="29"/>
  <c r="AA34" i="29"/>
  <c r="AB34" i="29"/>
  <c r="AC34" i="29"/>
  <c r="AD34" i="29"/>
  <c r="AE34" i="29"/>
  <c r="AF34" i="29"/>
  <c r="AG34" i="29"/>
  <c r="AH34" i="29"/>
  <c r="AA35" i="29"/>
  <c r="AB35" i="29"/>
  <c r="AC35" i="29"/>
  <c r="AD35" i="29"/>
  <c r="AE35" i="29"/>
  <c r="AF35" i="29"/>
  <c r="AG35" i="29"/>
  <c r="AH35" i="29"/>
  <c r="AA36" i="29"/>
  <c r="AB36" i="29"/>
  <c r="AC36" i="29"/>
  <c r="AD36" i="29"/>
  <c r="AE36" i="29"/>
  <c r="AF36" i="29"/>
  <c r="AG36" i="29"/>
  <c r="AH36" i="29"/>
  <c r="AA37" i="29"/>
  <c r="AB37" i="29"/>
  <c r="AC37" i="29"/>
  <c r="AD37" i="29"/>
  <c r="AE37" i="29"/>
  <c r="AF37" i="29"/>
  <c r="AG37" i="29"/>
  <c r="AH37" i="29"/>
  <c r="AA38" i="29"/>
  <c r="AB38" i="29"/>
  <c r="AC38" i="29"/>
  <c r="AD38" i="29"/>
  <c r="AE38" i="29"/>
  <c r="AF38" i="29"/>
  <c r="AG38" i="29"/>
  <c r="AH38" i="29"/>
  <c r="AB39" i="29"/>
  <c r="AA40" i="29"/>
  <c r="AB40" i="29"/>
  <c r="AC40" i="29"/>
  <c r="AD40" i="29"/>
  <c r="AE40" i="29"/>
  <c r="AF40" i="29"/>
  <c r="AG40" i="29"/>
  <c r="AH40" i="29"/>
  <c r="AA41" i="29"/>
  <c r="AB41" i="29"/>
  <c r="AC41" i="29"/>
  <c r="AD41" i="29"/>
  <c r="AE41" i="29"/>
  <c r="AF41" i="29"/>
  <c r="AG41" i="29"/>
  <c r="AH41" i="29"/>
  <c r="AA42" i="29"/>
  <c r="AB42" i="29"/>
  <c r="AC42" i="29"/>
  <c r="AD42" i="29"/>
  <c r="AE42" i="29"/>
  <c r="AF42" i="29"/>
  <c r="AG42" i="29"/>
  <c r="AH42" i="29"/>
  <c r="AA43" i="29"/>
  <c r="AB43" i="29"/>
  <c r="AC43" i="29"/>
  <c r="AD43" i="29"/>
  <c r="AE43" i="29"/>
  <c r="AF43" i="29"/>
  <c r="AG43" i="29"/>
  <c r="AH43" i="29"/>
  <c r="AA44" i="29"/>
  <c r="AB44" i="29"/>
  <c r="AC44" i="29"/>
  <c r="AD44" i="29"/>
  <c r="AE44" i="29"/>
  <c r="AF44" i="29"/>
  <c r="AG44" i="29"/>
  <c r="AH44" i="29"/>
  <c r="AA45" i="29"/>
  <c r="AB45" i="29"/>
  <c r="AC45" i="29"/>
  <c r="AD45" i="29"/>
  <c r="AE45" i="29"/>
  <c r="AF45" i="29"/>
  <c r="AG45" i="29"/>
  <c r="AH45" i="29"/>
  <c r="AA46" i="29"/>
  <c r="AB46" i="29"/>
  <c r="AC46" i="29"/>
  <c r="AD46" i="29"/>
  <c r="AE46" i="29"/>
  <c r="AF46" i="29"/>
  <c r="AG46" i="29"/>
  <c r="AH46" i="29"/>
  <c r="AA47" i="29"/>
  <c r="AB47" i="29"/>
  <c r="AC47" i="29"/>
  <c r="AD47" i="29"/>
  <c r="AE47" i="29"/>
  <c r="AF47" i="29"/>
  <c r="AG47" i="29"/>
  <c r="AH47" i="29"/>
  <c r="AA48" i="29"/>
  <c r="AB48" i="29"/>
  <c r="AC48" i="29"/>
  <c r="AD48" i="29"/>
  <c r="AE48" i="29"/>
  <c r="AF48" i="29"/>
  <c r="AG48" i="29"/>
  <c r="AH48" i="29"/>
  <c r="AA49" i="29"/>
  <c r="AB49" i="29"/>
  <c r="AC49" i="29"/>
  <c r="AD49" i="29"/>
  <c r="AE49" i="29"/>
  <c r="AF49" i="29"/>
  <c r="AG49" i="29"/>
  <c r="AH49" i="29"/>
  <c r="AA50" i="29"/>
  <c r="AB50" i="29"/>
  <c r="AC50" i="29"/>
  <c r="AD50" i="29"/>
  <c r="AE50" i="29"/>
  <c r="AF50" i="29"/>
  <c r="AG50" i="29"/>
  <c r="AH50" i="29"/>
  <c r="AA51" i="29"/>
  <c r="AB51" i="29"/>
  <c r="AC51" i="29"/>
  <c r="AD51" i="29"/>
  <c r="AE51" i="29"/>
  <c r="AF51" i="29"/>
  <c r="AG51" i="29"/>
  <c r="AH51" i="29"/>
  <c r="AA52" i="29"/>
  <c r="AB52" i="29"/>
  <c r="AC52" i="29"/>
  <c r="AD52" i="29"/>
  <c r="AE52" i="29"/>
  <c r="AF52" i="29"/>
  <c r="AG52" i="29"/>
  <c r="AH52" i="29"/>
  <c r="AA53" i="29"/>
  <c r="AB53" i="29"/>
  <c r="AC53" i="29"/>
  <c r="AD53" i="29"/>
  <c r="AE53" i="29"/>
  <c r="AF53" i="29"/>
  <c r="AG53" i="29"/>
  <c r="AH53" i="29"/>
  <c r="AA54" i="29"/>
  <c r="AB54" i="29"/>
  <c r="AC54" i="29"/>
  <c r="AD54" i="29"/>
  <c r="AE54" i="29"/>
  <c r="AF54" i="29"/>
  <c r="AG54" i="29"/>
  <c r="AH54" i="29"/>
  <c r="AA55" i="29"/>
  <c r="AB55" i="29"/>
  <c r="AC55" i="29"/>
  <c r="AD55" i="29"/>
  <c r="AE55" i="29"/>
  <c r="AF55" i="29"/>
  <c r="AG55" i="29"/>
  <c r="AH55" i="29"/>
  <c r="AA56" i="29"/>
  <c r="AB56" i="29"/>
  <c r="AC56" i="29"/>
  <c r="AD56" i="29"/>
  <c r="AE56" i="29"/>
  <c r="AF56" i="29"/>
  <c r="AG56" i="29"/>
  <c r="AH56" i="29"/>
  <c r="AA57" i="29"/>
  <c r="AB57" i="29"/>
  <c r="AC57" i="29"/>
  <c r="AD57" i="29"/>
  <c r="AE57" i="29"/>
  <c r="AF57" i="29"/>
  <c r="AG57" i="29"/>
  <c r="AH57" i="29"/>
  <c r="AA58" i="29"/>
  <c r="AB58" i="29"/>
  <c r="AC58" i="29"/>
  <c r="AD58" i="29"/>
  <c r="AE58" i="29"/>
  <c r="AF58" i="29"/>
  <c r="AG58" i="29"/>
  <c r="AH58" i="29"/>
  <c r="AA59" i="29"/>
  <c r="AB59" i="29"/>
  <c r="AC59" i="29"/>
  <c r="AD59" i="29"/>
  <c r="AE59" i="29"/>
  <c r="AF59" i="29"/>
  <c r="AG59" i="29"/>
  <c r="AH59" i="29"/>
  <c r="AA60" i="29"/>
  <c r="AB60" i="29"/>
  <c r="AC60" i="29"/>
  <c r="AD60" i="29"/>
  <c r="AE60" i="29"/>
  <c r="AF60" i="29"/>
  <c r="AG60" i="29"/>
  <c r="AH60" i="29"/>
  <c r="AA61" i="29"/>
  <c r="AB61" i="29"/>
  <c r="AC61" i="29"/>
  <c r="AD61" i="29"/>
  <c r="AE61" i="29"/>
  <c r="AF61" i="29"/>
  <c r="AG61" i="29"/>
  <c r="AH61" i="29"/>
  <c r="AA62" i="29"/>
  <c r="AB62" i="29"/>
  <c r="AC62" i="29"/>
  <c r="AD62" i="29"/>
  <c r="AE62" i="29"/>
  <c r="AF62" i="29"/>
  <c r="AG62" i="29"/>
  <c r="AH62" i="29"/>
  <c r="AA63" i="29"/>
  <c r="AB63" i="29"/>
  <c r="AC63" i="29"/>
  <c r="AD63" i="29"/>
  <c r="AE63" i="29"/>
  <c r="AF63" i="29"/>
  <c r="AG63" i="29"/>
  <c r="AH63" i="29"/>
  <c r="AA64" i="29"/>
  <c r="AB64" i="29"/>
  <c r="AC64" i="29"/>
  <c r="AD64" i="29"/>
  <c r="AE64" i="29"/>
  <c r="AF64" i="29"/>
  <c r="AG64" i="29"/>
  <c r="AH64" i="29"/>
  <c r="AA65" i="29"/>
  <c r="AB65" i="29"/>
  <c r="AC65" i="29"/>
  <c r="AD65" i="29"/>
  <c r="AE65" i="29"/>
  <c r="AF65" i="29"/>
  <c r="AG65" i="29"/>
  <c r="AH65" i="29"/>
  <c r="AA66" i="29"/>
  <c r="AB66" i="29"/>
  <c r="AC66" i="29"/>
  <c r="AD66" i="29"/>
  <c r="AE66" i="29"/>
  <c r="AF66" i="29"/>
  <c r="AG66" i="29"/>
  <c r="AH66" i="29"/>
  <c r="AA67" i="29"/>
  <c r="AB67" i="29"/>
  <c r="AC67" i="29"/>
  <c r="AD67" i="29"/>
  <c r="AE67" i="29"/>
  <c r="AF67" i="29"/>
  <c r="AG67" i="29"/>
  <c r="AH67" i="29"/>
  <c r="AA68" i="29"/>
  <c r="AB68" i="29"/>
  <c r="AC68" i="29"/>
  <c r="AD68" i="29"/>
  <c r="AE68" i="29"/>
  <c r="AF68" i="29"/>
  <c r="AG68" i="29"/>
  <c r="AH68" i="29"/>
  <c r="AA69" i="29"/>
  <c r="AB69" i="29"/>
  <c r="AC69" i="29"/>
  <c r="AD69" i="29"/>
  <c r="AE69" i="29"/>
  <c r="AF69" i="29"/>
  <c r="AG69" i="29"/>
  <c r="AH69" i="29"/>
  <c r="AA70" i="29"/>
  <c r="AB70" i="29"/>
  <c r="AC70" i="29"/>
  <c r="AD70" i="29"/>
  <c r="AE70" i="29"/>
  <c r="AF70" i="29"/>
  <c r="AG70" i="29"/>
  <c r="AH70" i="29"/>
  <c r="AA71" i="29"/>
  <c r="AB71" i="29"/>
  <c r="AC71" i="29"/>
  <c r="AD71" i="29"/>
  <c r="AE71" i="29"/>
  <c r="AF71" i="29"/>
  <c r="AG71" i="29"/>
  <c r="AH71" i="29"/>
  <c r="AA72" i="29"/>
  <c r="AB72" i="29"/>
  <c r="AC72" i="29"/>
  <c r="AD72" i="29"/>
  <c r="AE72" i="29"/>
  <c r="AF72" i="29"/>
  <c r="AG72" i="29"/>
  <c r="AH72" i="29"/>
  <c r="AA73" i="29"/>
  <c r="AB73" i="29"/>
  <c r="AC73" i="29"/>
  <c r="AD73" i="29"/>
  <c r="AE73" i="29"/>
  <c r="AF73" i="29"/>
  <c r="AG73" i="29"/>
  <c r="AH73" i="29"/>
  <c r="AA74" i="29"/>
  <c r="AB74" i="29"/>
  <c r="AC74" i="29"/>
  <c r="AD74" i="29"/>
  <c r="AE74" i="29"/>
  <c r="AF74" i="29"/>
  <c r="AG74" i="29"/>
  <c r="AH74" i="29"/>
  <c r="AA75" i="29"/>
  <c r="AB75" i="29"/>
  <c r="AC75" i="29"/>
  <c r="AD75" i="29"/>
  <c r="AE75" i="29"/>
  <c r="AF75" i="29"/>
  <c r="AG75" i="29"/>
  <c r="AH75" i="29"/>
  <c r="AA76" i="29"/>
  <c r="AB76" i="29"/>
  <c r="AC76" i="29"/>
  <c r="AD76" i="29"/>
  <c r="AE76" i="29"/>
  <c r="AF76" i="29"/>
  <c r="AG76" i="29"/>
  <c r="AH76" i="29"/>
  <c r="AA77" i="29"/>
  <c r="AB77" i="29"/>
  <c r="AC77" i="29"/>
  <c r="AD77" i="29"/>
  <c r="AE77" i="29"/>
  <c r="AF77" i="29"/>
  <c r="AG77" i="29"/>
  <c r="AH77" i="29"/>
  <c r="AA78" i="29"/>
  <c r="AB78" i="29"/>
  <c r="AC78" i="29"/>
  <c r="AD78" i="29"/>
  <c r="AE78" i="29"/>
  <c r="AF78" i="29"/>
  <c r="AG78" i="29"/>
  <c r="AH78" i="29"/>
  <c r="AA79" i="29"/>
  <c r="AB79" i="29"/>
  <c r="AC79" i="29"/>
  <c r="AD79" i="29"/>
  <c r="AE79" i="29"/>
  <c r="AF79" i="29"/>
  <c r="AG79" i="29"/>
  <c r="AH79" i="29"/>
  <c r="AA80" i="29"/>
  <c r="AB80" i="29"/>
  <c r="AC80" i="29"/>
  <c r="AD80" i="29"/>
  <c r="AE80" i="29"/>
  <c r="AF80" i="29"/>
  <c r="AG80" i="29"/>
  <c r="AH80" i="29"/>
  <c r="AA81" i="29"/>
  <c r="AB81" i="29"/>
  <c r="AC81" i="29"/>
  <c r="AD81" i="29"/>
  <c r="AE81" i="29"/>
  <c r="AF81" i="29"/>
  <c r="AG81" i="29"/>
  <c r="AH81" i="29"/>
  <c r="AA82" i="29"/>
  <c r="AB82" i="29"/>
  <c r="AC82" i="29"/>
  <c r="AD82" i="29"/>
  <c r="AE82" i="29"/>
  <c r="AF82" i="29"/>
  <c r="AG82" i="29"/>
  <c r="AH82" i="29"/>
  <c r="AA83" i="29"/>
  <c r="AB83" i="29"/>
  <c r="AC83" i="29"/>
  <c r="AD83" i="29"/>
  <c r="AE83" i="29"/>
  <c r="AF83" i="29"/>
  <c r="AG83" i="29"/>
  <c r="AH83" i="29"/>
  <c r="AA84" i="29"/>
  <c r="AB84" i="29"/>
  <c r="AC84" i="29"/>
  <c r="AD84" i="29"/>
  <c r="AE84" i="29"/>
  <c r="AF84" i="29"/>
  <c r="AG84" i="29"/>
  <c r="AH84" i="29"/>
  <c r="AA85" i="29"/>
  <c r="AB85" i="29"/>
  <c r="AC85" i="29"/>
  <c r="AD85" i="29"/>
  <c r="AE85" i="29"/>
  <c r="AF85" i="29"/>
  <c r="AG85" i="29"/>
  <c r="AH85" i="29"/>
  <c r="AA86" i="29"/>
  <c r="AB86" i="29"/>
  <c r="AC86" i="29"/>
  <c r="AD86" i="29"/>
  <c r="AE86" i="29"/>
  <c r="AF86" i="29"/>
  <c r="AG86" i="29"/>
  <c r="AH86" i="29"/>
  <c r="AA87" i="29"/>
  <c r="AB87" i="29"/>
  <c r="AC87" i="29"/>
  <c r="AD87" i="29"/>
  <c r="AE87" i="29"/>
  <c r="AF87" i="29"/>
  <c r="AG87" i="29"/>
  <c r="AH87" i="29"/>
  <c r="AA88" i="29"/>
  <c r="AB88" i="29"/>
  <c r="AC88" i="29"/>
  <c r="AD88" i="29"/>
  <c r="AE88" i="29"/>
  <c r="AF88" i="29"/>
  <c r="AG88" i="29"/>
  <c r="AH88" i="29"/>
  <c r="AA89" i="29"/>
  <c r="AB89" i="29"/>
  <c r="AC89" i="29"/>
  <c r="AD89" i="29"/>
  <c r="AE89" i="29"/>
  <c r="AF89" i="29"/>
  <c r="AG89" i="29"/>
  <c r="AH89" i="29"/>
  <c r="AA90" i="29"/>
  <c r="AB90" i="29"/>
  <c r="AC90" i="29"/>
  <c r="AD90" i="29"/>
  <c r="AE90" i="29"/>
  <c r="AF90" i="29"/>
  <c r="AG90" i="29"/>
  <c r="AH90" i="29"/>
  <c r="AA91" i="29"/>
  <c r="AB91" i="29"/>
  <c r="AC91" i="29"/>
  <c r="AD91" i="29"/>
  <c r="AE91" i="29"/>
  <c r="AF91" i="29"/>
  <c r="AG91" i="29"/>
  <c r="AH91" i="29"/>
  <c r="AA92" i="29"/>
  <c r="AB92" i="29"/>
  <c r="AC92" i="29"/>
  <c r="AD92" i="29"/>
  <c r="AE92" i="29"/>
  <c r="AF92" i="29"/>
  <c r="AG92" i="29"/>
  <c r="AH92" i="29"/>
  <c r="AA93" i="29"/>
  <c r="AB93" i="29"/>
  <c r="AC93" i="29"/>
  <c r="AD93" i="29"/>
  <c r="AE93" i="29"/>
  <c r="AF93" i="29"/>
  <c r="AG93" i="29"/>
  <c r="AH93" i="29"/>
  <c r="AA94" i="29"/>
  <c r="AB94" i="29"/>
  <c r="AC94" i="29"/>
  <c r="AD94" i="29"/>
  <c r="AE94" i="29"/>
  <c r="AF94" i="29"/>
  <c r="AG94" i="29"/>
  <c r="AH94" i="29"/>
  <c r="AA95" i="29"/>
  <c r="AB95" i="29"/>
  <c r="AC95" i="29"/>
  <c r="AD95" i="29"/>
  <c r="AE95" i="29"/>
  <c r="AF95" i="29"/>
  <c r="AG95" i="29"/>
  <c r="AH95" i="29"/>
  <c r="AA96" i="29"/>
  <c r="AB96" i="29"/>
  <c r="AC96" i="29"/>
  <c r="AD96" i="29"/>
  <c r="AE96" i="29"/>
  <c r="AF96" i="29"/>
  <c r="AG96" i="29"/>
  <c r="AH96" i="29"/>
  <c r="AA97" i="29"/>
  <c r="AB97" i="29"/>
  <c r="AC97" i="29"/>
  <c r="AD97" i="29"/>
  <c r="AE97" i="29"/>
  <c r="AF97" i="29"/>
  <c r="AG97" i="29"/>
  <c r="AH97" i="29"/>
  <c r="AA98" i="29"/>
  <c r="AB98" i="29"/>
  <c r="AC98" i="29"/>
  <c r="AD98" i="29"/>
  <c r="AE98" i="29"/>
  <c r="AF98" i="29"/>
  <c r="AG98" i="29"/>
  <c r="AH98" i="29"/>
  <c r="AA99" i="29"/>
  <c r="AB99" i="29"/>
  <c r="AC99" i="29"/>
  <c r="AD99" i="29"/>
  <c r="AE99" i="29"/>
  <c r="AF99" i="29"/>
  <c r="AG99" i="29"/>
  <c r="AH99" i="29"/>
  <c r="AA100" i="29"/>
  <c r="AB100" i="29"/>
  <c r="AC100" i="29"/>
  <c r="AD100" i="29"/>
  <c r="AE100" i="29"/>
  <c r="AF100" i="29"/>
  <c r="AG100" i="29"/>
  <c r="AH100" i="29"/>
  <c r="AA101" i="29"/>
  <c r="AB101" i="29"/>
  <c r="AC101" i="29"/>
  <c r="AD101" i="29"/>
  <c r="AE101" i="29"/>
  <c r="AF101" i="29"/>
  <c r="AG101" i="29"/>
  <c r="AH101" i="29"/>
  <c r="AA102" i="29"/>
  <c r="AB102" i="29"/>
  <c r="AC102" i="29"/>
  <c r="AD102" i="29"/>
  <c r="AE102" i="29"/>
  <c r="AF102" i="29"/>
  <c r="AG102" i="29"/>
  <c r="AH102" i="29"/>
  <c r="AA103" i="29"/>
  <c r="AB103" i="29"/>
  <c r="AC103" i="29"/>
  <c r="AD103" i="29"/>
  <c r="AE103" i="29"/>
  <c r="AF103" i="29"/>
  <c r="AG103" i="29"/>
  <c r="AH103" i="29"/>
  <c r="AA104" i="29"/>
  <c r="AB104" i="29"/>
  <c r="AC104" i="29"/>
  <c r="AD104" i="29"/>
  <c r="AE104" i="29"/>
  <c r="AF104" i="29"/>
  <c r="AG104" i="29"/>
  <c r="AH104" i="29"/>
  <c r="AA105" i="29"/>
  <c r="AB105" i="29"/>
  <c r="AC105" i="29"/>
  <c r="AD105" i="29"/>
  <c r="AE105" i="29"/>
  <c r="AF105" i="29"/>
  <c r="AG105" i="29"/>
  <c r="AH105" i="29"/>
  <c r="AA106" i="29"/>
  <c r="AB106" i="29"/>
  <c r="AC106" i="29"/>
  <c r="AD106" i="29"/>
  <c r="AE106" i="29"/>
  <c r="AF106" i="29"/>
  <c r="AG106" i="29"/>
  <c r="AH106" i="29"/>
  <c r="AA107" i="29"/>
  <c r="AB107" i="29"/>
  <c r="AC107" i="29"/>
  <c r="AD107" i="29"/>
  <c r="AE107" i="29"/>
  <c r="AF107" i="29"/>
  <c r="AG107" i="29"/>
  <c r="AH107" i="29"/>
  <c r="AA108" i="29"/>
  <c r="AB108" i="29"/>
  <c r="AC108" i="29"/>
  <c r="AD108" i="29"/>
  <c r="AE108" i="29"/>
  <c r="AF108" i="29"/>
  <c r="AG108" i="29"/>
  <c r="AH108" i="29"/>
  <c r="AA109" i="29"/>
  <c r="AB109" i="29"/>
  <c r="AC109" i="29"/>
  <c r="AD109" i="29"/>
  <c r="AE109" i="29"/>
  <c r="AF109" i="29"/>
  <c r="AG109" i="29"/>
  <c r="AH109" i="29"/>
  <c r="AA110" i="29"/>
  <c r="AB110" i="29"/>
  <c r="AC110" i="29"/>
  <c r="AD110" i="29"/>
  <c r="AE110" i="29"/>
  <c r="AF110" i="29"/>
  <c r="AG110" i="29"/>
  <c r="AH110" i="29"/>
  <c r="AA111" i="29"/>
  <c r="AB111" i="29"/>
  <c r="AC111" i="29"/>
  <c r="AD111" i="29"/>
  <c r="AE111" i="29"/>
  <c r="AF111" i="29"/>
  <c r="AG111" i="29"/>
  <c r="AH111" i="29"/>
  <c r="AA112" i="29"/>
  <c r="AB112" i="29"/>
  <c r="AC112" i="29"/>
  <c r="AD112" i="29"/>
  <c r="AE112" i="29"/>
  <c r="AF112" i="29"/>
  <c r="AG112" i="29"/>
  <c r="AH112" i="29"/>
  <c r="AA113" i="29"/>
  <c r="AB113" i="29"/>
  <c r="AC113" i="29"/>
  <c r="AD113" i="29"/>
  <c r="AE113" i="29"/>
  <c r="AF113" i="29"/>
  <c r="AG113" i="29"/>
  <c r="AH113" i="29"/>
  <c r="AA114" i="29"/>
  <c r="AB114" i="29"/>
  <c r="AC114" i="29"/>
  <c r="AD114" i="29"/>
  <c r="AE114" i="29"/>
  <c r="AF114" i="29"/>
  <c r="AG114" i="29"/>
  <c r="AH114" i="29"/>
  <c r="AA115" i="29"/>
  <c r="AB115" i="29"/>
  <c r="AC115" i="29"/>
  <c r="AD115" i="29"/>
  <c r="AE115" i="29"/>
  <c r="AF115" i="29"/>
  <c r="AG115" i="29"/>
  <c r="AH115" i="29"/>
  <c r="AA116" i="29"/>
  <c r="AB116" i="29"/>
  <c r="AC116" i="29"/>
  <c r="AD116" i="29"/>
  <c r="AE116" i="29"/>
  <c r="AF116" i="29"/>
  <c r="AG116" i="29"/>
  <c r="AH116" i="29"/>
  <c r="AA117" i="29"/>
  <c r="AB117" i="29"/>
  <c r="AC117" i="29"/>
  <c r="AD117" i="29"/>
  <c r="AE117" i="29"/>
  <c r="AF117" i="29"/>
  <c r="AG117" i="29"/>
  <c r="AH117" i="29"/>
  <c r="AA118" i="29"/>
  <c r="AB118" i="29"/>
  <c r="AC118" i="29"/>
  <c r="AD118" i="29"/>
  <c r="AE118" i="29"/>
  <c r="AF118" i="29"/>
  <c r="AG118" i="29"/>
  <c r="AH118" i="29"/>
  <c r="AA119" i="29"/>
  <c r="AB119" i="29"/>
  <c r="AC119" i="29"/>
  <c r="AD119" i="29"/>
  <c r="AE119" i="29"/>
  <c r="AF119" i="29"/>
  <c r="AG119" i="29"/>
  <c r="AH119" i="29"/>
  <c r="AA120" i="29"/>
  <c r="AB120" i="29"/>
  <c r="AC120" i="29"/>
  <c r="AD120" i="29"/>
  <c r="AE120" i="29"/>
  <c r="AF120" i="29"/>
  <c r="AG120" i="29"/>
  <c r="AH120" i="29"/>
  <c r="AA121" i="29"/>
  <c r="AB121" i="29"/>
  <c r="AC121" i="29"/>
  <c r="AD121" i="29"/>
  <c r="AE121" i="29"/>
  <c r="AF121" i="29"/>
  <c r="AG121" i="29"/>
  <c r="AH121" i="29"/>
  <c r="AA122" i="29"/>
  <c r="AB122" i="29"/>
  <c r="AC122" i="29"/>
  <c r="AD122" i="29"/>
  <c r="AE122" i="29"/>
  <c r="AF122" i="29"/>
  <c r="AG122" i="29"/>
  <c r="AH122" i="29"/>
  <c r="AA123" i="29"/>
  <c r="AB123" i="29"/>
  <c r="AC123" i="29"/>
  <c r="AD123" i="29"/>
  <c r="AE123" i="29"/>
  <c r="AF123" i="29"/>
  <c r="AG123" i="29"/>
  <c r="AH123" i="29"/>
  <c r="AA124" i="29"/>
  <c r="AB124" i="29"/>
  <c r="AC124" i="29"/>
  <c r="AD124" i="29"/>
  <c r="AE124" i="29"/>
  <c r="AF124" i="29"/>
  <c r="AG124" i="29"/>
  <c r="AH124" i="29"/>
  <c r="AA125" i="29"/>
  <c r="AB125" i="29"/>
  <c r="AC125" i="29"/>
  <c r="AD125" i="29"/>
  <c r="AE125" i="29"/>
  <c r="AF125" i="29"/>
  <c r="AG125" i="29"/>
  <c r="AH125" i="29"/>
  <c r="AA126" i="29"/>
  <c r="AB126" i="29"/>
  <c r="AC126" i="29"/>
  <c r="AD126" i="29"/>
  <c r="AE126" i="29"/>
  <c r="AF126" i="29"/>
  <c r="AG126" i="29"/>
  <c r="AH126" i="29"/>
  <c r="AA127" i="29"/>
  <c r="AB127" i="29"/>
  <c r="AC127" i="29"/>
  <c r="AD127" i="29"/>
  <c r="AE127" i="29"/>
  <c r="AF127" i="29"/>
  <c r="AG127" i="29"/>
  <c r="AH127" i="29"/>
  <c r="AA128" i="29"/>
  <c r="AB128" i="29"/>
  <c r="AC128" i="29"/>
  <c r="AD128" i="29"/>
  <c r="AE128" i="29"/>
  <c r="AF128" i="29"/>
  <c r="AG128" i="29"/>
  <c r="AH128" i="29"/>
  <c r="AA129" i="29"/>
  <c r="AB129" i="29"/>
  <c r="AC129" i="29"/>
  <c r="AD129" i="29"/>
  <c r="AE129" i="29"/>
  <c r="AF129" i="29"/>
  <c r="AG129" i="29"/>
  <c r="AH129" i="29"/>
  <c r="AA130" i="29"/>
  <c r="AB130" i="29"/>
  <c r="AC130" i="29"/>
  <c r="AD130" i="29"/>
  <c r="AE130" i="29"/>
  <c r="AF130" i="29"/>
  <c r="AG130" i="29"/>
  <c r="AH130" i="29"/>
  <c r="AA131" i="29"/>
  <c r="AB131" i="29"/>
  <c r="AC131" i="29"/>
  <c r="AD131" i="29"/>
  <c r="AE131" i="29"/>
  <c r="AF131" i="29"/>
  <c r="AG131" i="29"/>
  <c r="AH131" i="29"/>
  <c r="AA132" i="29"/>
  <c r="AB132" i="29"/>
  <c r="AC132" i="29"/>
  <c r="AD132" i="29"/>
  <c r="AE132" i="29"/>
  <c r="AF132" i="29"/>
  <c r="AG132" i="29"/>
  <c r="AH132" i="29"/>
  <c r="AA133" i="29"/>
  <c r="AB133" i="29"/>
  <c r="AC133" i="29"/>
  <c r="AD133" i="29"/>
  <c r="AE133" i="29"/>
  <c r="AF133" i="29"/>
  <c r="AG133" i="29"/>
  <c r="AH133" i="29"/>
  <c r="AA134" i="29"/>
  <c r="AB134" i="29"/>
  <c r="AC134" i="29"/>
  <c r="AD134" i="29"/>
  <c r="AE134" i="29"/>
  <c r="AF134" i="29"/>
  <c r="AG134" i="29"/>
  <c r="AH134" i="29"/>
  <c r="AA135" i="29"/>
  <c r="AB135" i="29"/>
  <c r="AC135" i="29"/>
  <c r="AD135" i="29"/>
  <c r="AE135" i="29"/>
  <c r="AF135" i="29"/>
  <c r="AG135" i="29"/>
  <c r="AH135" i="29"/>
  <c r="AA136" i="29"/>
  <c r="AB136" i="29"/>
  <c r="AC136" i="29"/>
  <c r="AD136" i="29"/>
  <c r="AE136" i="29"/>
  <c r="AF136" i="29"/>
  <c r="AG136" i="29"/>
  <c r="AH136" i="29"/>
  <c r="AA137" i="29"/>
  <c r="AB137" i="29"/>
  <c r="AC137" i="29"/>
  <c r="AD137" i="29"/>
  <c r="AE137" i="29"/>
  <c r="AF137" i="29"/>
  <c r="AG137" i="29"/>
  <c r="AH137" i="29"/>
  <c r="AA138" i="29"/>
  <c r="AB138" i="29"/>
  <c r="AC138" i="29"/>
  <c r="AD138" i="29"/>
  <c r="AE138" i="29"/>
  <c r="AF138" i="29"/>
  <c r="AG138" i="29"/>
  <c r="AH138" i="29"/>
  <c r="AA139" i="29"/>
  <c r="AB139" i="29"/>
  <c r="AC139" i="29"/>
  <c r="AD139" i="29"/>
  <c r="AE139" i="29"/>
  <c r="AF139" i="29"/>
  <c r="AG139" i="29"/>
  <c r="AH139" i="29"/>
  <c r="AA140" i="29"/>
  <c r="AB140" i="29"/>
  <c r="AC140" i="29"/>
  <c r="AD140" i="29"/>
  <c r="AE140" i="29"/>
  <c r="AF140" i="29"/>
  <c r="AG140" i="29"/>
  <c r="AH140" i="29"/>
  <c r="AA141" i="29"/>
  <c r="AB141" i="29"/>
  <c r="AC141" i="29"/>
  <c r="AD141" i="29"/>
  <c r="AE141" i="29"/>
  <c r="AF141" i="29"/>
  <c r="AG141" i="29"/>
  <c r="AH141" i="29"/>
  <c r="AA142" i="29"/>
  <c r="AB142" i="29"/>
  <c r="AC142" i="29"/>
  <c r="AD142" i="29"/>
  <c r="AE142" i="29"/>
  <c r="AF142" i="29"/>
  <c r="AG142" i="29"/>
  <c r="AH142" i="29"/>
  <c r="AA143" i="29"/>
  <c r="AB143" i="29"/>
  <c r="AC143" i="29"/>
  <c r="AD143" i="29"/>
  <c r="AE143" i="29"/>
  <c r="AF143" i="29"/>
  <c r="AG143" i="29"/>
  <c r="AH143" i="29"/>
  <c r="AA144" i="29"/>
  <c r="AB144" i="29"/>
  <c r="AC144" i="29"/>
  <c r="AD144" i="29"/>
  <c r="AE144" i="29"/>
  <c r="AF144" i="29"/>
  <c r="AG144" i="29"/>
  <c r="AH144" i="29"/>
  <c r="AA145" i="29"/>
  <c r="AB145" i="29"/>
  <c r="AC145" i="29"/>
  <c r="AD145" i="29"/>
  <c r="AE145" i="29"/>
  <c r="AF145" i="29"/>
  <c r="AG145" i="29"/>
  <c r="AH145" i="29"/>
  <c r="AA146" i="29"/>
  <c r="AB146" i="29"/>
  <c r="AC146" i="29"/>
  <c r="AD146" i="29"/>
  <c r="AE146" i="29"/>
  <c r="AF146" i="29"/>
  <c r="AG146" i="29"/>
  <c r="AH146" i="29"/>
  <c r="AA147" i="29"/>
  <c r="AB147" i="29"/>
  <c r="AC147" i="29"/>
  <c r="AD147" i="29"/>
  <c r="AE147" i="29"/>
  <c r="AF147" i="29"/>
  <c r="AG147" i="29"/>
  <c r="AH147" i="29"/>
  <c r="AA148" i="29"/>
  <c r="AB148" i="29"/>
  <c r="AC148" i="29"/>
  <c r="AD148" i="29"/>
  <c r="AE148" i="29"/>
  <c r="AF148" i="29"/>
  <c r="AG148" i="29"/>
  <c r="AH148" i="29"/>
  <c r="AA149" i="29"/>
  <c r="AB149" i="29"/>
  <c r="AC149" i="29"/>
  <c r="AD149" i="29"/>
  <c r="AE149" i="29"/>
  <c r="AF149" i="29"/>
  <c r="AG149" i="29"/>
  <c r="AH149" i="29"/>
  <c r="AA150" i="29"/>
  <c r="AB150" i="29"/>
  <c r="AC150" i="29"/>
  <c r="AD150" i="29"/>
  <c r="AE150" i="29"/>
  <c r="AF150" i="29"/>
  <c r="AG150" i="29"/>
  <c r="AH150" i="29"/>
  <c r="AA151" i="29"/>
  <c r="AB151" i="29"/>
  <c r="AC151" i="29"/>
  <c r="AD151" i="29"/>
  <c r="AE151" i="29"/>
  <c r="AF151" i="29"/>
  <c r="AG151" i="29"/>
  <c r="AH151" i="29"/>
  <c r="AA152" i="29"/>
  <c r="AB152" i="29"/>
  <c r="AC152" i="29"/>
  <c r="AD152" i="29"/>
  <c r="AE152" i="29"/>
  <c r="AF152" i="29"/>
  <c r="AG152" i="29"/>
  <c r="AH152" i="29"/>
  <c r="AA153" i="29"/>
  <c r="AB153" i="29"/>
  <c r="AC153" i="29"/>
  <c r="AD153" i="29"/>
  <c r="AE153" i="29"/>
  <c r="AF153" i="29"/>
  <c r="AG153" i="29"/>
  <c r="AH153" i="29"/>
  <c r="AA154" i="29"/>
  <c r="AB154" i="29"/>
  <c r="AC154" i="29"/>
  <c r="AD154" i="29"/>
  <c r="AE154" i="29"/>
  <c r="AF154" i="29"/>
  <c r="AG154" i="29"/>
  <c r="AH154" i="29"/>
  <c r="AA155" i="29"/>
  <c r="AB155" i="29"/>
  <c r="AC155" i="29"/>
  <c r="AD155" i="29"/>
  <c r="AE155" i="29"/>
  <c r="AF155" i="29"/>
  <c r="AG155" i="29"/>
  <c r="AH155" i="29"/>
  <c r="AA156" i="29"/>
  <c r="AB156" i="29"/>
  <c r="AC156" i="29"/>
  <c r="AD156" i="29"/>
  <c r="AE156" i="29"/>
  <c r="AF156" i="29"/>
  <c r="AG156" i="29"/>
  <c r="AH156" i="29"/>
  <c r="AA157" i="29"/>
  <c r="AB157" i="29"/>
  <c r="AC157" i="29"/>
  <c r="AD157" i="29"/>
  <c r="AE157" i="29"/>
  <c r="AF157" i="29"/>
  <c r="AG157" i="29"/>
  <c r="AH157" i="29"/>
  <c r="AA158" i="29"/>
  <c r="AB158" i="29"/>
  <c r="AC158" i="29"/>
  <c r="AD158" i="29"/>
  <c r="AE158" i="29"/>
  <c r="AF158" i="29"/>
  <c r="AG158" i="29"/>
  <c r="AH158" i="29"/>
  <c r="AA159" i="29"/>
  <c r="AB159" i="29"/>
  <c r="AC159" i="29"/>
  <c r="AD159" i="29"/>
  <c r="AE159" i="29"/>
  <c r="AF159" i="29"/>
  <c r="AG159" i="29"/>
  <c r="AH159" i="29"/>
  <c r="AA160" i="29"/>
  <c r="AB160" i="29"/>
  <c r="AC160" i="29"/>
  <c r="AD160" i="29"/>
  <c r="AE160" i="29"/>
  <c r="AF160" i="29"/>
  <c r="AG160" i="29"/>
  <c r="AH160" i="29"/>
  <c r="AA161" i="29"/>
  <c r="AB161" i="29"/>
  <c r="AC161" i="29"/>
  <c r="AD161" i="29"/>
  <c r="AE161" i="29"/>
  <c r="AF161" i="29"/>
  <c r="AG161" i="29"/>
  <c r="AH161" i="29"/>
  <c r="AA162" i="29"/>
  <c r="AB162" i="29"/>
  <c r="AC162" i="29"/>
  <c r="AD162" i="29"/>
  <c r="AE162" i="29"/>
  <c r="AF162" i="29"/>
  <c r="AG162" i="29"/>
  <c r="AH162" i="29"/>
  <c r="AA163" i="29"/>
  <c r="AB163" i="29"/>
  <c r="AC163" i="29"/>
  <c r="AD163" i="29"/>
  <c r="AE163" i="29"/>
  <c r="AF163" i="29"/>
  <c r="AG163" i="29"/>
  <c r="AH163" i="29"/>
  <c r="AA164" i="29"/>
  <c r="AB164" i="29"/>
  <c r="AC164" i="29"/>
  <c r="AD164" i="29"/>
  <c r="AE164" i="29"/>
  <c r="AF164" i="29"/>
  <c r="AG164" i="29"/>
  <c r="AH164" i="29"/>
  <c r="AA165" i="29"/>
  <c r="AB165" i="29"/>
  <c r="AC165" i="29"/>
  <c r="AD165" i="29"/>
  <c r="AE165" i="29"/>
  <c r="AF165" i="29"/>
  <c r="AG165" i="29"/>
  <c r="AH165" i="29"/>
  <c r="AA166" i="29"/>
  <c r="AB166" i="29"/>
  <c r="AC166" i="29"/>
  <c r="AD166" i="29"/>
  <c r="AE166" i="29"/>
  <c r="AF166" i="29"/>
  <c r="AG166" i="29"/>
  <c r="AH166" i="29"/>
  <c r="AA167" i="29"/>
  <c r="AB167" i="29"/>
  <c r="AC167" i="29"/>
  <c r="AD167" i="29"/>
  <c r="AE167" i="29"/>
  <c r="AF167" i="29"/>
  <c r="AG167" i="29"/>
  <c r="AH167" i="29"/>
  <c r="AA168" i="29"/>
  <c r="AB168" i="29"/>
  <c r="AC168" i="29"/>
  <c r="AD168" i="29"/>
  <c r="AE168" i="29"/>
  <c r="AF168" i="29"/>
  <c r="AG168" i="29"/>
  <c r="AH168" i="29"/>
  <c r="AA169" i="29"/>
  <c r="AB169" i="29"/>
  <c r="AC169" i="29"/>
  <c r="AD169" i="29"/>
  <c r="AE169" i="29"/>
  <c r="AF169" i="29"/>
  <c r="AG169" i="29"/>
  <c r="AH169" i="29"/>
  <c r="AA170" i="29"/>
  <c r="AB170" i="29"/>
  <c r="AC170" i="29"/>
  <c r="AD170" i="29"/>
  <c r="AE170" i="29"/>
  <c r="AF170" i="29"/>
  <c r="AG170" i="29"/>
  <c r="AH170" i="29"/>
  <c r="AA171" i="29"/>
  <c r="AB171" i="29"/>
  <c r="AC171" i="29"/>
  <c r="AD171" i="29"/>
  <c r="AE171" i="29"/>
  <c r="AF171" i="29"/>
  <c r="AG171" i="29"/>
  <c r="AH171" i="29"/>
  <c r="AA172" i="29"/>
  <c r="AB172" i="29"/>
  <c r="AC172" i="29"/>
  <c r="AD172" i="29"/>
  <c r="AE172" i="29"/>
  <c r="AF172" i="29"/>
  <c r="AG172" i="29"/>
  <c r="AH172" i="29"/>
  <c r="AA173" i="29"/>
  <c r="AB173" i="29"/>
  <c r="AC173" i="29"/>
  <c r="AD173" i="29"/>
  <c r="AE173" i="29"/>
  <c r="AF173" i="29"/>
  <c r="AG173" i="29"/>
  <c r="AH173" i="29"/>
  <c r="AA174" i="29"/>
  <c r="AB174" i="29"/>
  <c r="AC174" i="29"/>
  <c r="AD174" i="29"/>
  <c r="AE174" i="29"/>
  <c r="AF174" i="29"/>
  <c r="AG174" i="29"/>
  <c r="AH174" i="29"/>
  <c r="AA175" i="29"/>
  <c r="AB175" i="29"/>
  <c r="AC175" i="29"/>
  <c r="AD175" i="29"/>
  <c r="AE175" i="29"/>
  <c r="AF175" i="29"/>
  <c r="AG175" i="29"/>
  <c r="AH175" i="29"/>
  <c r="D1" i="30"/>
  <c r="AA5" i="30"/>
  <c r="AB5" i="30"/>
  <c r="AC5" i="30"/>
  <c r="AD5" i="30"/>
  <c r="AE5" i="30"/>
  <c r="AF5" i="30"/>
  <c r="AG5" i="30"/>
  <c r="AH5" i="30"/>
  <c r="AA6" i="30"/>
  <c r="AB6" i="30"/>
  <c r="AC6" i="30"/>
  <c r="AD6" i="30"/>
  <c r="AE6" i="30"/>
  <c r="AF6" i="30"/>
  <c r="AG6" i="30"/>
  <c r="AH6" i="30"/>
  <c r="AA7" i="30"/>
  <c r="AB7" i="30"/>
  <c r="AC7" i="30"/>
  <c r="AD7" i="30"/>
  <c r="AE7" i="30"/>
  <c r="AF7" i="30"/>
  <c r="AG7" i="30"/>
  <c r="AH7" i="30"/>
  <c r="AA8" i="30"/>
  <c r="AB8" i="30"/>
  <c r="AC8" i="30"/>
  <c r="AD8" i="30"/>
  <c r="AE8" i="30"/>
  <c r="AF8" i="30"/>
  <c r="AG8" i="30"/>
  <c r="AH8" i="30"/>
  <c r="AA9" i="30"/>
  <c r="AB9" i="30"/>
  <c r="AC9" i="30"/>
  <c r="AD9" i="30"/>
  <c r="AE9" i="30"/>
  <c r="AF9" i="30"/>
  <c r="AG9" i="30"/>
  <c r="AH9" i="30"/>
  <c r="AA10" i="30"/>
  <c r="AB10" i="30"/>
  <c r="AC10" i="30"/>
  <c r="AD10" i="30"/>
  <c r="AE10" i="30"/>
  <c r="AF10" i="30"/>
  <c r="AG10" i="30"/>
  <c r="AH10" i="30"/>
  <c r="AB11" i="30"/>
  <c r="AA12" i="30"/>
  <c r="AB12" i="30"/>
  <c r="AC12" i="30"/>
  <c r="AD12" i="30"/>
  <c r="AE12" i="30"/>
  <c r="AF12" i="30"/>
  <c r="AG12" i="30"/>
  <c r="AH12" i="30"/>
  <c r="AA13" i="30"/>
  <c r="AB13" i="30"/>
  <c r="AC13" i="30"/>
  <c r="AD13" i="30"/>
  <c r="AE13" i="30"/>
  <c r="AF13" i="30"/>
  <c r="AG13" i="30"/>
  <c r="AH13" i="30"/>
  <c r="AA14" i="30"/>
  <c r="AB14" i="30"/>
  <c r="AC14" i="30"/>
  <c r="AD14" i="30"/>
  <c r="AE14" i="30"/>
  <c r="AF14" i="30"/>
  <c r="AG14" i="30"/>
  <c r="AH14" i="30"/>
  <c r="AA15" i="30"/>
  <c r="AB15" i="30"/>
  <c r="AC15" i="30"/>
  <c r="AD15" i="30"/>
  <c r="AE15" i="30"/>
  <c r="AF15" i="30"/>
  <c r="AG15" i="30"/>
  <c r="AH15" i="30"/>
  <c r="AA16" i="30"/>
  <c r="AB16" i="30"/>
  <c r="AC16" i="30"/>
  <c r="AD16" i="30"/>
  <c r="AE16" i="30"/>
  <c r="AF16" i="30"/>
  <c r="AG16" i="30"/>
  <c r="AH16" i="30"/>
  <c r="AB17" i="30"/>
  <c r="AA18" i="30"/>
  <c r="AB18" i="30"/>
  <c r="AC18" i="30"/>
  <c r="AD18" i="30"/>
  <c r="AE18" i="30"/>
  <c r="AF18" i="30"/>
  <c r="AG18" i="30"/>
  <c r="AH18" i="30"/>
  <c r="AA19" i="30"/>
  <c r="AB19" i="30"/>
  <c r="AC19" i="30"/>
  <c r="AD19" i="30"/>
  <c r="AE19" i="30"/>
  <c r="AF19" i="30"/>
  <c r="AG19" i="30"/>
  <c r="AH19" i="30"/>
  <c r="AA20" i="30"/>
  <c r="AB20" i="30"/>
  <c r="AC20" i="30"/>
  <c r="AD20" i="30"/>
  <c r="AE20" i="30"/>
  <c r="AF20" i="30"/>
  <c r="AG20" i="30"/>
  <c r="AH20" i="30"/>
  <c r="AA21" i="30"/>
  <c r="AB21" i="30"/>
  <c r="AC21" i="30"/>
  <c r="AD21" i="30"/>
  <c r="AE21" i="30"/>
  <c r="AF21" i="30"/>
  <c r="AG21" i="30"/>
  <c r="AH21" i="30"/>
  <c r="AA22" i="30"/>
  <c r="AB22" i="30"/>
  <c r="AC22" i="30"/>
  <c r="AD22" i="30"/>
  <c r="AE22" i="30"/>
  <c r="AF22" i="30"/>
  <c r="AG22" i="30"/>
  <c r="AH22" i="30"/>
  <c r="AA23" i="30"/>
  <c r="AB23" i="30"/>
  <c r="AC23" i="30"/>
  <c r="AD23" i="30"/>
  <c r="AE23" i="30"/>
  <c r="AF23" i="30"/>
  <c r="AG23" i="30"/>
  <c r="AH23" i="30"/>
  <c r="AA24" i="30"/>
  <c r="AB24" i="30"/>
  <c r="AC24" i="30"/>
  <c r="AD24" i="30"/>
  <c r="AE24" i="30"/>
  <c r="AF24" i="30"/>
  <c r="AG24" i="30"/>
  <c r="AH24" i="30"/>
  <c r="AB25" i="30"/>
  <c r="AA26" i="30"/>
  <c r="AB26" i="30"/>
  <c r="AC26" i="30"/>
  <c r="AD26" i="30"/>
  <c r="AE26" i="30"/>
  <c r="AF26" i="30"/>
  <c r="AG26" i="30"/>
  <c r="AH26" i="30"/>
  <c r="AA27" i="30"/>
  <c r="AB27" i="30"/>
  <c r="AC27" i="30"/>
  <c r="AD27" i="30"/>
  <c r="AE27" i="30"/>
  <c r="AF27" i="30"/>
  <c r="AG27" i="30"/>
  <c r="AH27" i="30"/>
  <c r="AA28" i="30"/>
  <c r="AB28" i="30"/>
  <c r="AC28" i="30"/>
  <c r="AD28" i="30"/>
  <c r="AE28" i="30"/>
  <c r="AF28" i="30"/>
  <c r="AG28" i="30"/>
  <c r="AH28" i="30"/>
  <c r="AA29" i="30"/>
  <c r="AB29" i="30"/>
  <c r="AC29" i="30"/>
  <c r="AD29" i="30"/>
  <c r="AE29" i="30"/>
  <c r="AF29" i="30"/>
  <c r="AG29" i="30"/>
  <c r="AH29" i="30"/>
  <c r="AA30" i="30"/>
  <c r="AB30" i="30"/>
  <c r="AC30" i="30"/>
  <c r="AD30" i="30"/>
  <c r="AE30" i="30"/>
  <c r="AF30" i="30"/>
  <c r="AG30" i="30"/>
  <c r="AH30" i="30"/>
  <c r="AA31" i="30"/>
  <c r="AB31" i="30"/>
  <c r="AC31" i="30"/>
  <c r="AD31" i="30"/>
  <c r="AE31" i="30"/>
  <c r="AF31" i="30"/>
  <c r="AG31" i="30"/>
  <c r="AH31" i="30"/>
  <c r="AB32" i="30"/>
  <c r="AA33" i="30"/>
  <c r="AB33" i="30"/>
  <c r="AC33" i="30"/>
  <c r="AD33" i="30"/>
  <c r="AE33" i="30"/>
  <c r="AF33" i="30"/>
  <c r="AG33" i="30"/>
  <c r="AH33" i="30"/>
  <c r="AA34" i="30"/>
  <c r="AB34" i="30"/>
  <c r="AC34" i="30"/>
  <c r="AD34" i="30"/>
  <c r="AE34" i="30"/>
  <c r="AF34" i="30"/>
  <c r="AG34" i="30"/>
  <c r="AH34" i="30"/>
  <c r="AA35" i="30"/>
  <c r="AB35" i="30"/>
  <c r="AC35" i="30"/>
  <c r="AD35" i="30"/>
  <c r="AE35" i="30"/>
  <c r="AF35" i="30"/>
  <c r="AG35" i="30"/>
  <c r="AH35" i="30"/>
  <c r="AB36" i="30"/>
  <c r="AA37" i="30"/>
  <c r="AB37" i="30"/>
  <c r="AC37" i="30"/>
  <c r="AD37" i="30"/>
  <c r="AE37" i="30"/>
  <c r="AF37" i="30"/>
  <c r="AG37" i="30"/>
  <c r="AH37" i="30"/>
  <c r="AA38" i="30"/>
  <c r="AB38" i="30"/>
  <c r="AC38" i="30"/>
  <c r="AD38" i="30"/>
  <c r="AE38" i="30"/>
  <c r="AF38" i="30"/>
  <c r="AG38" i="30"/>
  <c r="AH38" i="30"/>
  <c r="AA39" i="30"/>
  <c r="AB39" i="30"/>
  <c r="AC39" i="30"/>
  <c r="AD39" i="30"/>
  <c r="AE39" i="30"/>
  <c r="AF39" i="30"/>
  <c r="AG39" i="30"/>
  <c r="AH39" i="30"/>
  <c r="AA40" i="30"/>
  <c r="AB40" i="30"/>
  <c r="AC40" i="30"/>
  <c r="AD40" i="30"/>
  <c r="AE40" i="30"/>
  <c r="AF40" i="30"/>
  <c r="AG40" i="30"/>
  <c r="AH40" i="30"/>
  <c r="AA41" i="30"/>
  <c r="AB41" i="30"/>
  <c r="AC41" i="30"/>
  <c r="AD41" i="30"/>
  <c r="AE41" i="30"/>
  <c r="AF41" i="30"/>
  <c r="AG41" i="30"/>
  <c r="AH41" i="30"/>
  <c r="AB42" i="30"/>
  <c r="AB43" i="30"/>
  <c r="AA44" i="30"/>
  <c r="AB44" i="30"/>
  <c r="AC44" i="30"/>
  <c r="AD44" i="30"/>
  <c r="AE44" i="30"/>
  <c r="AF44" i="30"/>
  <c r="AG44" i="30"/>
  <c r="AH44" i="30"/>
  <c r="AA45" i="30"/>
  <c r="AB45" i="30"/>
  <c r="AC45" i="30"/>
  <c r="AD45" i="30"/>
  <c r="AE45" i="30"/>
  <c r="AF45" i="30"/>
  <c r="AG45" i="30"/>
  <c r="AH45" i="30"/>
  <c r="AA46" i="30"/>
  <c r="AB46" i="30"/>
  <c r="AC46" i="30"/>
  <c r="AD46" i="30"/>
  <c r="AE46" i="30"/>
  <c r="AF46" i="30"/>
  <c r="AG46" i="30"/>
  <c r="AH46" i="30"/>
  <c r="AA47" i="30"/>
  <c r="AB47" i="30"/>
  <c r="AC47" i="30"/>
  <c r="AD47" i="30"/>
  <c r="AE47" i="30"/>
  <c r="AF47" i="30"/>
  <c r="AG47" i="30"/>
  <c r="AH47" i="30"/>
  <c r="AA48" i="30"/>
  <c r="AB48" i="30"/>
  <c r="AC48" i="30"/>
  <c r="AD48" i="30"/>
  <c r="AE48" i="30"/>
  <c r="AF48" i="30"/>
  <c r="AG48" i="30"/>
  <c r="AH48" i="30"/>
  <c r="AA49" i="30"/>
  <c r="AB49" i="30"/>
  <c r="AC49" i="30"/>
  <c r="AD49" i="30"/>
  <c r="AE49" i="30"/>
  <c r="AF49" i="30"/>
  <c r="AG49" i="30"/>
  <c r="AH49" i="30"/>
  <c r="AA50" i="30"/>
  <c r="AB50" i="30"/>
  <c r="AC50" i="30"/>
  <c r="AD50" i="30"/>
  <c r="AE50" i="30"/>
  <c r="AF50" i="30"/>
  <c r="AG50" i="30"/>
  <c r="AH50" i="30"/>
  <c r="AB51" i="30"/>
  <c r="AA52" i="30"/>
  <c r="AB52" i="30"/>
  <c r="AC52" i="30"/>
  <c r="AD52" i="30"/>
  <c r="AE52" i="30"/>
  <c r="AF52" i="30"/>
  <c r="AG52" i="30"/>
  <c r="AH52" i="30"/>
  <c r="AA53" i="30"/>
  <c r="AB53" i="30"/>
  <c r="AC53" i="30"/>
  <c r="AD53" i="30"/>
  <c r="AE53" i="30"/>
  <c r="AF53" i="30"/>
  <c r="AG53" i="30"/>
  <c r="AH53" i="30"/>
  <c r="AA54" i="30"/>
  <c r="AB54" i="30"/>
  <c r="AC54" i="30"/>
  <c r="AD54" i="30"/>
  <c r="AE54" i="30"/>
  <c r="AF54" i="30"/>
  <c r="AG54" i="30"/>
  <c r="AH54" i="30"/>
  <c r="AA55" i="30"/>
  <c r="AB55" i="30"/>
  <c r="AC55" i="30"/>
  <c r="AD55" i="30"/>
  <c r="AE55" i="30"/>
  <c r="AF55" i="30"/>
  <c r="AG55" i="30"/>
  <c r="AH55" i="30"/>
  <c r="AA56" i="30"/>
  <c r="AB56" i="30"/>
  <c r="AC56" i="30"/>
  <c r="AD56" i="30"/>
  <c r="AE56" i="30"/>
  <c r="AF56" i="30"/>
  <c r="AG56" i="30"/>
  <c r="AH56" i="30"/>
  <c r="AA57" i="30"/>
  <c r="AB57" i="30"/>
  <c r="AC57" i="30"/>
  <c r="AD57" i="30"/>
  <c r="AE57" i="30"/>
  <c r="AF57" i="30"/>
  <c r="AG57" i="30"/>
  <c r="AH57" i="30"/>
  <c r="AA58" i="30"/>
  <c r="AB58" i="30"/>
  <c r="AC58" i="30"/>
  <c r="AD58" i="30"/>
  <c r="AE58" i="30"/>
  <c r="AF58" i="30"/>
  <c r="AG58" i="30"/>
  <c r="AH58" i="30"/>
  <c r="AA59" i="30"/>
  <c r="AB59" i="30"/>
  <c r="AC59" i="30"/>
  <c r="AD59" i="30"/>
  <c r="AE59" i="30"/>
  <c r="AF59" i="30"/>
  <c r="AG59" i="30"/>
  <c r="AH59" i="30"/>
  <c r="AA60" i="30"/>
  <c r="AB60" i="30"/>
  <c r="AC60" i="30"/>
  <c r="AD60" i="30"/>
  <c r="AE60" i="30"/>
  <c r="AF60" i="30"/>
  <c r="AG60" i="30"/>
  <c r="AH60" i="30"/>
  <c r="AA61" i="30"/>
  <c r="AB61" i="30"/>
  <c r="AC61" i="30"/>
  <c r="AD61" i="30"/>
  <c r="AE61" i="30"/>
  <c r="AF61" i="30"/>
  <c r="AG61" i="30"/>
  <c r="AH61" i="30"/>
  <c r="AB62" i="30"/>
  <c r="AA63" i="30"/>
  <c r="AB63" i="30"/>
  <c r="AC63" i="30"/>
  <c r="AD63" i="30"/>
  <c r="AE63" i="30"/>
  <c r="AF63" i="30"/>
  <c r="AG63" i="30"/>
  <c r="AH63" i="30"/>
  <c r="AA64" i="30"/>
  <c r="AB64" i="30"/>
  <c r="AC64" i="30"/>
  <c r="AD64" i="30"/>
  <c r="AE64" i="30"/>
  <c r="AF64" i="30"/>
  <c r="AG64" i="30"/>
  <c r="AH64" i="30"/>
  <c r="AA65" i="30"/>
  <c r="AB65" i="30"/>
  <c r="AC65" i="30"/>
  <c r="AD65" i="30"/>
  <c r="AE65" i="30"/>
  <c r="AF65" i="30"/>
  <c r="AG65" i="30"/>
  <c r="AH65" i="30"/>
  <c r="AA66" i="30"/>
  <c r="AB66" i="30"/>
  <c r="AC66" i="30"/>
  <c r="AD66" i="30"/>
  <c r="AE66" i="30"/>
  <c r="AF66" i="30"/>
  <c r="AG66" i="30"/>
  <c r="AH66" i="30"/>
  <c r="AA67" i="30"/>
  <c r="AB67" i="30"/>
  <c r="AC67" i="30"/>
  <c r="AD67" i="30"/>
  <c r="AE67" i="30"/>
  <c r="AF67" i="30"/>
  <c r="AG67" i="30"/>
  <c r="AH67" i="30"/>
  <c r="AA68" i="30"/>
  <c r="AB68" i="30"/>
  <c r="AC68" i="30"/>
  <c r="AD68" i="30"/>
  <c r="AE68" i="30"/>
  <c r="AF68" i="30"/>
  <c r="AG68" i="30"/>
  <c r="AH68" i="30"/>
  <c r="AA69" i="30"/>
  <c r="AB69" i="30"/>
  <c r="AC69" i="30"/>
  <c r="AD69" i="30"/>
  <c r="AE69" i="30"/>
  <c r="AF69" i="30"/>
  <c r="AG69" i="30"/>
  <c r="AH69" i="30"/>
  <c r="AB70" i="30"/>
  <c r="AA71" i="30"/>
  <c r="AB71" i="30"/>
  <c r="AC71" i="30"/>
  <c r="AD71" i="30"/>
  <c r="AE71" i="30"/>
  <c r="AF71" i="30"/>
  <c r="AG71" i="30"/>
  <c r="AH71" i="30"/>
  <c r="AA72" i="30"/>
  <c r="AB72" i="30"/>
  <c r="AC72" i="30"/>
  <c r="AD72" i="30"/>
  <c r="AE72" i="30"/>
  <c r="AF72" i="30"/>
  <c r="AG72" i="30"/>
  <c r="AH72" i="30"/>
  <c r="AA73" i="30"/>
  <c r="AB73" i="30"/>
  <c r="AC73" i="30"/>
  <c r="AD73" i="30"/>
  <c r="AE73" i="30"/>
  <c r="AF73" i="30"/>
  <c r="AG73" i="30"/>
  <c r="AH73" i="30"/>
  <c r="AA74" i="30"/>
  <c r="AB74" i="30"/>
  <c r="AC74" i="30"/>
  <c r="AD74" i="30"/>
  <c r="AE74" i="30"/>
  <c r="AF74" i="30"/>
  <c r="AG74" i="30"/>
  <c r="AH74" i="30"/>
  <c r="AA75" i="30"/>
  <c r="AB75" i="30"/>
  <c r="AC75" i="30"/>
  <c r="AD75" i="30"/>
  <c r="AE75" i="30"/>
  <c r="AF75" i="30"/>
  <c r="AG75" i="30"/>
  <c r="AH75" i="30"/>
  <c r="AA76" i="30"/>
  <c r="AB76" i="30"/>
  <c r="AC76" i="30"/>
  <c r="AD76" i="30"/>
  <c r="AE76" i="30"/>
  <c r="AF76" i="30"/>
  <c r="AG76" i="30"/>
  <c r="AH76" i="30"/>
  <c r="AA77" i="30"/>
  <c r="AB77" i="30"/>
  <c r="AC77" i="30"/>
  <c r="AD77" i="30"/>
  <c r="AE77" i="30"/>
  <c r="AF77" i="30"/>
  <c r="AG77" i="30"/>
  <c r="AH77" i="30"/>
  <c r="AA78" i="30"/>
  <c r="AB78" i="30"/>
  <c r="AC78" i="30"/>
  <c r="AD78" i="30"/>
  <c r="AE78" i="30"/>
  <c r="AF78" i="30"/>
  <c r="AG78" i="30"/>
  <c r="AH78" i="30"/>
  <c r="AA79" i="30"/>
  <c r="AB79" i="30"/>
  <c r="AC79" i="30"/>
  <c r="AD79" i="30"/>
  <c r="AE79" i="30"/>
  <c r="AF79" i="30"/>
  <c r="AG79" i="30"/>
  <c r="AH79" i="30"/>
  <c r="AA80" i="30"/>
  <c r="AB80" i="30"/>
  <c r="AC80" i="30"/>
  <c r="AD80" i="30"/>
  <c r="AE80" i="30"/>
  <c r="AF80" i="30"/>
  <c r="AG80" i="30"/>
  <c r="AH80" i="30"/>
  <c r="AB81" i="30"/>
  <c r="AA82" i="30"/>
  <c r="AB82" i="30"/>
  <c r="AC82" i="30"/>
  <c r="AD82" i="30"/>
  <c r="AE82" i="30"/>
  <c r="AF82" i="30"/>
  <c r="AG82" i="30"/>
  <c r="AH82" i="30"/>
  <c r="AA83" i="30"/>
  <c r="AB83" i="30"/>
  <c r="AC83" i="30"/>
  <c r="AD83" i="30"/>
  <c r="AE83" i="30"/>
  <c r="AF83" i="30"/>
  <c r="AG83" i="30"/>
  <c r="AH83" i="30"/>
  <c r="AA84" i="30"/>
  <c r="AB84" i="30"/>
  <c r="AC84" i="30"/>
  <c r="AD84" i="30"/>
  <c r="AE84" i="30"/>
  <c r="AF84" i="30"/>
  <c r="AG84" i="30"/>
  <c r="AH84" i="30"/>
  <c r="AA85" i="30"/>
  <c r="AB85" i="30"/>
  <c r="AC85" i="30"/>
  <c r="AD85" i="30"/>
  <c r="AE85" i="30"/>
  <c r="AF85" i="30"/>
  <c r="AG85" i="30"/>
  <c r="AH85" i="30"/>
  <c r="AA86" i="30"/>
  <c r="AB86" i="30"/>
  <c r="AC86" i="30"/>
  <c r="AD86" i="30"/>
  <c r="AE86" i="30"/>
  <c r="AF86" i="30"/>
  <c r="AG86" i="30"/>
  <c r="AH86" i="30"/>
  <c r="AA87" i="30"/>
  <c r="AB87" i="30"/>
  <c r="AC87" i="30"/>
  <c r="AD87" i="30"/>
  <c r="AE87" i="30"/>
  <c r="AF87" i="30"/>
  <c r="AG87" i="30"/>
  <c r="AH87" i="30"/>
  <c r="AA88" i="30"/>
  <c r="AB88" i="30"/>
  <c r="AC88" i="30"/>
  <c r="AD88" i="30"/>
  <c r="AE88" i="30"/>
  <c r="AF88" i="30"/>
  <c r="AG88" i="30"/>
  <c r="AH88" i="30"/>
  <c r="AA89" i="30"/>
  <c r="AB89" i="30"/>
  <c r="AC89" i="30"/>
  <c r="AD89" i="30"/>
  <c r="AE89" i="30"/>
  <c r="AF89" i="30"/>
  <c r="AG89" i="30"/>
  <c r="AH89" i="30"/>
  <c r="AB90" i="30"/>
  <c r="AA91" i="30"/>
  <c r="AB91" i="30"/>
  <c r="AC91" i="30"/>
  <c r="AD91" i="30"/>
  <c r="AE91" i="30"/>
  <c r="AF91" i="30"/>
  <c r="AG91" i="30"/>
  <c r="AH91" i="30"/>
  <c r="AA92" i="30"/>
  <c r="AB92" i="30"/>
  <c r="AC92" i="30"/>
  <c r="AD92" i="30"/>
  <c r="AE92" i="30"/>
  <c r="AF92" i="30"/>
  <c r="AG92" i="30"/>
  <c r="AH92" i="30"/>
  <c r="AA93" i="30"/>
  <c r="AB93" i="30"/>
  <c r="AC93" i="30"/>
  <c r="AD93" i="30"/>
  <c r="AE93" i="30"/>
  <c r="AF93" i="30"/>
  <c r="AG93" i="30"/>
  <c r="AH93" i="30"/>
  <c r="AA94" i="30"/>
  <c r="AB94" i="30"/>
  <c r="AC94" i="30"/>
  <c r="AD94" i="30"/>
  <c r="AE94" i="30"/>
  <c r="AF94" i="30"/>
  <c r="AG94" i="30"/>
  <c r="AH94" i="30"/>
  <c r="AA95" i="30"/>
  <c r="AB95" i="30"/>
  <c r="AC95" i="30"/>
  <c r="AD95" i="30"/>
  <c r="AE95" i="30"/>
  <c r="AF95" i="30"/>
  <c r="AG95" i="30"/>
  <c r="AH95" i="30"/>
  <c r="AA96" i="30"/>
  <c r="AB96" i="30"/>
  <c r="AC96" i="30"/>
  <c r="AD96" i="30"/>
  <c r="AE96" i="30"/>
  <c r="AF96" i="30"/>
  <c r="AG96" i="30"/>
  <c r="AH96" i="30"/>
  <c r="AA97" i="30"/>
  <c r="AB97" i="30"/>
  <c r="AC97" i="30"/>
  <c r="AD97" i="30"/>
  <c r="AE97" i="30"/>
  <c r="AF97" i="30"/>
  <c r="AG97" i="30"/>
  <c r="AH97" i="30"/>
  <c r="AA98" i="30"/>
  <c r="AB98" i="30"/>
  <c r="AC98" i="30"/>
  <c r="AD98" i="30"/>
  <c r="AE98" i="30"/>
  <c r="AF98" i="30"/>
  <c r="AG98" i="30"/>
  <c r="AH98" i="30"/>
  <c r="AB99" i="30"/>
  <c r="AA100" i="30"/>
  <c r="AB100" i="30"/>
  <c r="AC100" i="30"/>
  <c r="AD100" i="30"/>
  <c r="AE100" i="30"/>
  <c r="AF100" i="30"/>
  <c r="AG100" i="30"/>
  <c r="AH100" i="30"/>
  <c r="AA101" i="30"/>
  <c r="AB101" i="30"/>
  <c r="AC101" i="30"/>
  <c r="AD101" i="30"/>
  <c r="AE101" i="30"/>
  <c r="AF101" i="30"/>
  <c r="AG101" i="30"/>
  <c r="AH101" i="30"/>
  <c r="AA102" i="30"/>
  <c r="AB102" i="30"/>
  <c r="AC102" i="30"/>
  <c r="AD102" i="30"/>
  <c r="AE102" i="30"/>
  <c r="AF102" i="30"/>
  <c r="AG102" i="30"/>
  <c r="AH102" i="30"/>
  <c r="AA103" i="30"/>
  <c r="AB103" i="30"/>
  <c r="AC103" i="30"/>
  <c r="AD103" i="30"/>
  <c r="AE103" i="30"/>
  <c r="AF103" i="30"/>
  <c r="AG103" i="30"/>
  <c r="AH103" i="30"/>
  <c r="AA104" i="30"/>
  <c r="AB104" i="30"/>
  <c r="AC104" i="30"/>
  <c r="AD104" i="30"/>
  <c r="AE104" i="30"/>
  <c r="AF104" i="30"/>
  <c r="AG104" i="30"/>
  <c r="AH104" i="30"/>
  <c r="AB105" i="30"/>
  <c r="AA106" i="30"/>
  <c r="AB106" i="30"/>
  <c r="AC106" i="30"/>
  <c r="AD106" i="30"/>
  <c r="AE106" i="30"/>
  <c r="AF106" i="30"/>
  <c r="AG106" i="30"/>
  <c r="AH106" i="30"/>
  <c r="AA107" i="30"/>
  <c r="AB107" i="30"/>
  <c r="AC107" i="30"/>
  <c r="AD107" i="30"/>
  <c r="AE107" i="30"/>
  <c r="AF107" i="30"/>
  <c r="AG107" i="30"/>
  <c r="AH107" i="30"/>
  <c r="AA108" i="30"/>
  <c r="AB108" i="30"/>
  <c r="AC108" i="30"/>
  <c r="AD108" i="30"/>
  <c r="AE108" i="30"/>
  <c r="AF108" i="30"/>
  <c r="AG108" i="30"/>
  <c r="AH108" i="30"/>
  <c r="AB109" i="30"/>
  <c r="AB110" i="30"/>
  <c r="AA111" i="30"/>
  <c r="AB111" i="30"/>
  <c r="AC111" i="30"/>
  <c r="AD111" i="30"/>
  <c r="AE111" i="30"/>
  <c r="AF111" i="30"/>
  <c r="AG111" i="30"/>
  <c r="AH111" i="30"/>
  <c r="AA112" i="30"/>
  <c r="AB112" i="30"/>
  <c r="AC112" i="30"/>
  <c r="AD112" i="30"/>
  <c r="AE112" i="30"/>
  <c r="AF112" i="30"/>
  <c r="AG112" i="30"/>
  <c r="AH112" i="30"/>
  <c r="AA113" i="30"/>
  <c r="AB113" i="30"/>
  <c r="AC113" i="30"/>
  <c r="AD113" i="30"/>
  <c r="AE113" i="30"/>
  <c r="AF113" i="30"/>
  <c r="AG113" i="30"/>
  <c r="AH113" i="30"/>
  <c r="AA114" i="30"/>
  <c r="AB114" i="30"/>
  <c r="AC114" i="30"/>
  <c r="AD114" i="30"/>
  <c r="AE114" i="30"/>
  <c r="AF114" i="30"/>
  <c r="AG114" i="30"/>
  <c r="AH114" i="30"/>
  <c r="AB115" i="30"/>
  <c r="AA116" i="30"/>
  <c r="AB116" i="30"/>
  <c r="AC116" i="30"/>
  <c r="AD116" i="30"/>
  <c r="AE116" i="30"/>
  <c r="AF116" i="30"/>
  <c r="AG116" i="30"/>
  <c r="AH116" i="30"/>
  <c r="AA117" i="30"/>
  <c r="AB117" i="30"/>
  <c r="AC117" i="30"/>
  <c r="AD117" i="30"/>
  <c r="AE117" i="30"/>
  <c r="AF117" i="30"/>
  <c r="AG117" i="30"/>
  <c r="AH117" i="30"/>
  <c r="AA118" i="30"/>
  <c r="AB118" i="30"/>
  <c r="AC118" i="30"/>
  <c r="AD118" i="30"/>
  <c r="AE118" i="30"/>
  <c r="AF118" i="30"/>
  <c r="AG118" i="30"/>
  <c r="AH118" i="30"/>
  <c r="AA119" i="30"/>
  <c r="AB119" i="30"/>
  <c r="AC119" i="30"/>
  <c r="AD119" i="30"/>
  <c r="AE119" i="30"/>
  <c r="AF119" i="30"/>
  <c r="AG119" i="30"/>
  <c r="AH119" i="30"/>
  <c r="AA120" i="30"/>
  <c r="AB120" i="30"/>
  <c r="AC120" i="30"/>
  <c r="AD120" i="30"/>
  <c r="AE120" i="30"/>
  <c r="AF120" i="30"/>
  <c r="AG120" i="30"/>
  <c r="AH120" i="30"/>
  <c r="AA121" i="30"/>
  <c r="AB121" i="30"/>
  <c r="AC121" i="30"/>
  <c r="AD121" i="30"/>
  <c r="AE121" i="30"/>
  <c r="AF121" i="30"/>
  <c r="AG121" i="30"/>
  <c r="AH121" i="30"/>
  <c r="AA122" i="30"/>
  <c r="AB122" i="30"/>
  <c r="AC122" i="30"/>
  <c r="AD122" i="30"/>
  <c r="AE122" i="30"/>
  <c r="AF122" i="30"/>
  <c r="AG122" i="30"/>
  <c r="AH122" i="30"/>
  <c r="AA123" i="30"/>
  <c r="AB123" i="30"/>
  <c r="AC123" i="30"/>
  <c r="AD123" i="30"/>
  <c r="AE123" i="30"/>
  <c r="AF123" i="30"/>
  <c r="AG123" i="30"/>
  <c r="AH123" i="30"/>
  <c r="AA124" i="30"/>
  <c r="AB124" i="30"/>
  <c r="AC124" i="30"/>
  <c r="AD124" i="30"/>
  <c r="AE124" i="30"/>
  <c r="AF124" i="30"/>
  <c r="AG124" i="30"/>
  <c r="AH124" i="30"/>
  <c r="AB125" i="30"/>
  <c r="AA126" i="30"/>
  <c r="AB126" i="30"/>
  <c r="AC126" i="30"/>
  <c r="AD126" i="30"/>
  <c r="AE126" i="30"/>
  <c r="AF126" i="30"/>
  <c r="AG126" i="30"/>
  <c r="AH126" i="30"/>
  <c r="AA127" i="30"/>
  <c r="AB127" i="30"/>
  <c r="AC127" i="30"/>
  <c r="AD127" i="30"/>
  <c r="AE127" i="30"/>
  <c r="AF127" i="30"/>
  <c r="AG127" i="30"/>
  <c r="AH127" i="30"/>
  <c r="AA128" i="30"/>
  <c r="AB128" i="30"/>
  <c r="AC128" i="30"/>
  <c r="AD128" i="30"/>
  <c r="AE128" i="30"/>
  <c r="AF128" i="30"/>
  <c r="AG128" i="30"/>
  <c r="AH128" i="30"/>
  <c r="AA129" i="30"/>
  <c r="AB129" i="30"/>
  <c r="AC129" i="30"/>
  <c r="AD129" i="30"/>
  <c r="AE129" i="30"/>
  <c r="AF129" i="30"/>
  <c r="AG129" i="30"/>
  <c r="AH129" i="30"/>
  <c r="AB130" i="30"/>
  <c r="AB131" i="30"/>
  <c r="AA132" i="30"/>
  <c r="AB132" i="30"/>
  <c r="AC132" i="30"/>
  <c r="AD132" i="30"/>
  <c r="AE132" i="30"/>
  <c r="AF132" i="30"/>
  <c r="AG132" i="30"/>
  <c r="AH132" i="30"/>
  <c r="AA133" i="30"/>
  <c r="AB133" i="30"/>
  <c r="AC133" i="30"/>
  <c r="AD133" i="30"/>
  <c r="AE133" i="30"/>
  <c r="AF133" i="30"/>
  <c r="AG133" i="30"/>
  <c r="AH133" i="30"/>
  <c r="AA134" i="30"/>
  <c r="AB134" i="30"/>
  <c r="AC134" i="30"/>
  <c r="AD134" i="30"/>
  <c r="AE134" i="30"/>
  <c r="AF134" i="30"/>
  <c r="AG134" i="30"/>
  <c r="AH134" i="30"/>
  <c r="AA135" i="30"/>
  <c r="AB135" i="30"/>
  <c r="AC135" i="30"/>
  <c r="AD135" i="30"/>
  <c r="AE135" i="30"/>
  <c r="AF135" i="30"/>
  <c r="AG135" i="30"/>
  <c r="AH135" i="30"/>
  <c r="AA136" i="30"/>
  <c r="AB136" i="30"/>
  <c r="AC136" i="30"/>
  <c r="AD136" i="30"/>
  <c r="AE136" i="30"/>
  <c r="AF136" i="30"/>
  <c r="AG136" i="30"/>
  <c r="AH136" i="30"/>
  <c r="AB137" i="30"/>
  <c r="AA138" i="30"/>
  <c r="AB138" i="30"/>
  <c r="AC138" i="30"/>
  <c r="AD138" i="30"/>
  <c r="AE138" i="30"/>
  <c r="AF138" i="30"/>
  <c r="AG138" i="30"/>
  <c r="AH138" i="30"/>
  <c r="AA139" i="30"/>
  <c r="AB139" i="30"/>
  <c r="AC139" i="30"/>
  <c r="AD139" i="30"/>
  <c r="AE139" i="30"/>
  <c r="AF139" i="30"/>
  <c r="AG139" i="30"/>
  <c r="AH139" i="30"/>
  <c r="AA140" i="30"/>
  <c r="AB140" i="30"/>
  <c r="AC140" i="30"/>
  <c r="AD140" i="30"/>
  <c r="AE140" i="30"/>
  <c r="AF140" i="30"/>
  <c r="AG140" i="30"/>
  <c r="AH140" i="30"/>
  <c r="AA141" i="30"/>
  <c r="AB141" i="30"/>
  <c r="AC141" i="30"/>
  <c r="AD141" i="30"/>
  <c r="AE141" i="30"/>
  <c r="AF141" i="30"/>
  <c r="AG141" i="30"/>
  <c r="AH141" i="30"/>
  <c r="AA142" i="30"/>
  <c r="AB142" i="30"/>
  <c r="AC142" i="30"/>
  <c r="AD142" i="30"/>
  <c r="AE142" i="30"/>
  <c r="AF142" i="30"/>
  <c r="AG142" i="30"/>
  <c r="AH142" i="30"/>
  <c r="AA143" i="30"/>
  <c r="AB143" i="30"/>
  <c r="AC143" i="30"/>
  <c r="AD143" i="30"/>
  <c r="AE143" i="30"/>
  <c r="AF143" i="30"/>
  <c r="AG143" i="30"/>
  <c r="AH143" i="30"/>
  <c r="AB144" i="30"/>
  <c r="AA145" i="30"/>
  <c r="AB145" i="30"/>
  <c r="AC145" i="30"/>
  <c r="AD145" i="30"/>
  <c r="AE145" i="30"/>
  <c r="AF145" i="30"/>
  <c r="AG145" i="30"/>
  <c r="AH145" i="30"/>
  <c r="AA146" i="30"/>
  <c r="AB146" i="30"/>
  <c r="AC146" i="30"/>
  <c r="AD146" i="30"/>
  <c r="AE146" i="30"/>
  <c r="AF146" i="30"/>
  <c r="AG146" i="30"/>
  <c r="AH146" i="30"/>
  <c r="AA147" i="30"/>
  <c r="AB147" i="30"/>
  <c r="AC147" i="30"/>
  <c r="AD147" i="30"/>
  <c r="AE147" i="30"/>
  <c r="AF147" i="30"/>
  <c r="AG147" i="30"/>
  <c r="AH147" i="30"/>
  <c r="AA148" i="30"/>
  <c r="AB148" i="30"/>
  <c r="AC148" i="30"/>
  <c r="AD148" i="30"/>
  <c r="AE148" i="30"/>
  <c r="AF148" i="30"/>
  <c r="AG148" i="30"/>
  <c r="AH148" i="30"/>
  <c r="AA149" i="30"/>
  <c r="AB149" i="30"/>
  <c r="AC149" i="30"/>
  <c r="AD149" i="30"/>
  <c r="AE149" i="30"/>
  <c r="AF149" i="30"/>
  <c r="AG149" i="30"/>
  <c r="AH149" i="30"/>
  <c r="AA150" i="30"/>
  <c r="AB150" i="30"/>
  <c r="AC150" i="30"/>
  <c r="AD150" i="30"/>
  <c r="AE150" i="30"/>
  <c r="AF150" i="30"/>
  <c r="AG150" i="30"/>
  <c r="AH150" i="30"/>
  <c r="AA151" i="30"/>
  <c r="AB151" i="30"/>
  <c r="AC151" i="30"/>
  <c r="AD151" i="30"/>
  <c r="AE151" i="30"/>
  <c r="AF151" i="30"/>
  <c r="AG151" i="30"/>
  <c r="AH151" i="30"/>
  <c r="AA152" i="30"/>
  <c r="AB152" i="30"/>
  <c r="AC152" i="30"/>
  <c r="AD152" i="30"/>
  <c r="AE152" i="30"/>
  <c r="AF152" i="30"/>
  <c r="AG152" i="30"/>
  <c r="AH152" i="30"/>
  <c r="AA153" i="30"/>
  <c r="AB153" i="30"/>
  <c r="AC153" i="30"/>
  <c r="AD153" i="30"/>
  <c r="AE153" i="30"/>
  <c r="AF153" i="30"/>
  <c r="AG153" i="30"/>
  <c r="AH153" i="30"/>
  <c r="AA154" i="30"/>
  <c r="AB154" i="30"/>
  <c r="AC154" i="30"/>
  <c r="AD154" i="30"/>
  <c r="AE154" i="30"/>
  <c r="AF154" i="30"/>
  <c r="AG154" i="30"/>
  <c r="AH154" i="30"/>
  <c r="AA155" i="30"/>
  <c r="AB155" i="30"/>
  <c r="AC155" i="30"/>
  <c r="AD155" i="30"/>
  <c r="AE155" i="30"/>
  <c r="AF155" i="30"/>
  <c r="AG155" i="30"/>
  <c r="AH155" i="30"/>
  <c r="D1" i="31"/>
  <c r="AA5" i="31"/>
  <c r="AB5" i="31"/>
  <c r="AC5" i="31"/>
  <c r="AD5" i="31"/>
  <c r="AE5" i="31"/>
  <c r="AF5" i="31"/>
  <c r="AG5" i="31"/>
  <c r="AH5" i="31"/>
  <c r="AA6" i="31"/>
  <c r="AB6" i="31"/>
  <c r="AC6" i="31"/>
  <c r="AD6" i="31"/>
  <c r="AE6" i="31"/>
  <c r="AF6" i="31"/>
  <c r="AG6" i="31"/>
  <c r="AH6" i="31"/>
  <c r="AA7" i="31"/>
  <c r="AB7" i="31"/>
  <c r="AC7" i="31"/>
  <c r="AD7" i="31"/>
  <c r="AE7" i="31"/>
  <c r="AF7" i="31"/>
  <c r="AG7" i="31"/>
  <c r="AH7" i="31"/>
  <c r="AA8" i="31"/>
  <c r="AB8" i="31"/>
  <c r="AC8" i="31"/>
  <c r="AD8" i="31"/>
  <c r="AE8" i="31"/>
  <c r="AF8" i="31"/>
  <c r="AG8" i="31"/>
  <c r="AH8" i="31"/>
  <c r="AA9" i="31"/>
  <c r="AB9" i="31"/>
  <c r="AC9" i="31"/>
  <c r="AD9" i="31"/>
  <c r="AE9" i="31"/>
  <c r="AF9" i="31"/>
  <c r="AG9" i="31"/>
  <c r="AH9" i="31"/>
  <c r="AA10" i="31"/>
  <c r="AB10" i="31"/>
  <c r="AC10" i="31"/>
  <c r="AD10" i="31"/>
  <c r="AE10" i="31"/>
  <c r="AF10" i="31"/>
  <c r="AG10" i="31"/>
  <c r="AH10" i="31"/>
  <c r="AA11" i="31"/>
  <c r="AB11" i="31"/>
  <c r="AC11" i="31"/>
  <c r="AD11" i="31"/>
  <c r="AE11" i="31"/>
  <c r="AF11" i="31"/>
  <c r="AG11" i="31"/>
  <c r="AH11" i="31"/>
  <c r="AA12" i="31"/>
  <c r="AB12" i="31"/>
  <c r="AC12" i="31"/>
  <c r="AD12" i="31"/>
  <c r="AE12" i="31"/>
  <c r="AF12" i="31"/>
  <c r="AG12" i="31"/>
  <c r="AH12" i="31"/>
  <c r="AA13" i="31"/>
  <c r="AB13" i="31"/>
  <c r="AC13" i="31"/>
  <c r="AD13" i="31"/>
  <c r="AE13" i="31"/>
  <c r="AF13" i="31"/>
  <c r="AG13" i="31"/>
  <c r="AH13" i="31"/>
  <c r="AA14" i="31"/>
  <c r="AB14" i="31"/>
  <c r="AC14" i="31"/>
  <c r="AD14" i="31"/>
  <c r="AE14" i="31"/>
  <c r="AF14" i="31"/>
  <c r="AG14" i="31"/>
  <c r="AH14" i="31"/>
  <c r="AA15" i="31"/>
  <c r="AB15" i="31"/>
  <c r="AC15" i="31"/>
  <c r="AD15" i="31"/>
  <c r="AE15" i="31"/>
  <c r="AF15" i="31"/>
  <c r="AG15" i="31"/>
  <c r="AH15" i="31"/>
  <c r="AB16" i="31"/>
  <c r="AA17" i="31"/>
  <c r="AB17" i="31"/>
  <c r="AC17" i="31"/>
  <c r="AD17" i="31"/>
  <c r="AE17" i="31"/>
  <c r="AF17" i="31"/>
  <c r="AG17" i="31"/>
  <c r="AH17" i="31"/>
  <c r="AA18" i="31"/>
  <c r="AB18" i="31"/>
  <c r="AC18" i="31"/>
  <c r="AD18" i="31"/>
  <c r="AE18" i="31"/>
  <c r="AF18" i="31"/>
  <c r="AG18" i="31"/>
  <c r="AH18" i="31"/>
  <c r="AA19" i="31"/>
  <c r="AB19" i="31"/>
  <c r="AC19" i="31"/>
  <c r="AD19" i="31"/>
  <c r="AE19" i="31"/>
  <c r="AF19" i="31"/>
  <c r="AG19" i="31"/>
  <c r="AH19" i="31"/>
  <c r="AA20" i="31"/>
  <c r="AB20" i="31"/>
  <c r="AC20" i="31"/>
  <c r="AD20" i="31"/>
  <c r="AE20" i="31"/>
  <c r="AF20" i="31"/>
  <c r="AG20" i="31"/>
  <c r="AH20" i="31"/>
  <c r="AA21" i="31"/>
  <c r="AB21" i="31"/>
  <c r="AC21" i="31"/>
  <c r="AD21" i="31"/>
  <c r="AE21" i="31"/>
  <c r="AF21" i="31"/>
  <c r="AG21" i="31"/>
  <c r="AH21" i="31"/>
  <c r="AA22" i="31"/>
  <c r="AB22" i="31"/>
  <c r="AC22" i="31"/>
  <c r="AD22" i="31"/>
  <c r="AE22" i="31"/>
  <c r="AF22" i="31"/>
  <c r="AG22" i="31"/>
  <c r="AH22" i="31"/>
  <c r="AA23" i="31"/>
  <c r="AB23" i="31"/>
  <c r="AC23" i="31"/>
  <c r="AD23" i="31"/>
  <c r="AE23" i="31"/>
  <c r="AF23" i="31"/>
  <c r="AG23" i="31"/>
  <c r="AH23" i="31"/>
  <c r="AA24" i="31"/>
  <c r="AB24" i="31"/>
  <c r="AC24" i="31"/>
  <c r="AD24" i="31"/>
  <c r="AE24" i="31"/>
  <c r="AF24" i="31"/>
  <c r="AG24" i="31"/>
  <c r="AH24" i="31"/>
  <c r="AB25" i="31"/>
  <c r="AA26" i="31"/>
  <c r="AB26" i="31"/>
  <c r="AC26" i="31"/>
  <c r="AD26" i="31"/>
  <c r="AE26" i="31"/>
  <c r="AF26" i="31"/>
  <c r="AG26" i="31"/>
  <c r="AH26" i="31"/>
  <c r="AA27" i="31"/>
  <c r="AB27" i="31"/>
  <c r="AC27" i="31"/>
  <c r="AD27" i="31"/>
  <c r="AE27" i="31"/>
  <c r="AF27" i="31"/>
  <c r="AG27" i="31"/>
  <c r="AH27" i="31"/>
  <c r="AA28" i="31"/>
  <c r="AB28" i="31"/>
  <c r="AC28" i="31"/>
  <c r="AD28" i="31"/>
  <c r="AE28" i="31"/>
  <c r="AF28" i="31"/>
  <c r="AG28" i="31"/>
  <c r="AH28" i="31"/>
  <c r="AA29" i="31"/>
  <c r="AB29" i="31"/>
  <c r="AC29" i="31"/>
  <c r="AD29" i="31"/>
  <c r="AE29" i="31"/>
  <c r="AF29" i="31"/>
  <c r="AG29" i="31"/>
  <c r="AH29" i="31"/>
  <c r="AA30" i="31"/>
  <c r="AB30" i="31"/>
  <c r="AC30" i="31"/>
  <c r="AD30" i="31"/>
  <c r="AE30" i="31"/>
  <c r="AF30" i="31"/>
  <c r="AG30" i="31"/>
  <c r="AH30" i="31"/>
  <c r="AA31" i="31"/>
  <c r="AB31" i="31"/>
  <c r="AC31" i="31"/>
  <c r="AD31" i="31"/>
  <c r="AE31" i="31"/>
  <c r="AF31" i="31"/>
  <c r="AG31" i="31"/>
  <c r="AH31" i="31"/>
  <c r="AA32" i="31"/>
  <c r="AB32" i="31"/>
  <c r="AC32" i="31"/>
  <c r="AD32" i="31"/>
  <c r="AE32" i="31"/>
  <c r="AF32" i="31"/>
  <c r="AG32" i="31"/>
  <c r="AH32" i="31"/>
  <c r="AB33" i="31"/>
  <c r="AA34" i="31"/>
  <c r="AB34" i="31"/>
  <c r="AC34" i="31"/>
  <c r="AD34" i="31"/>
  <c r="AE34" i="31"/>
  <c r="AF34" i="31"/>
  <c r="AG34" i="31"/>
  <c r="AH34" i="31"/>
  <c r="AA35" i="31"/>
  <c r="AB35" i="31"/>
  <c r="AC35" i="31"/>
  <c r="AD35" i="31"/>
  <c r="AE35" i="31"/>
  <c r="AF35" i="31"/>
  <c r="AG35" i="31"/>
  <c r="AH35" i="31"/>
  <c r="AA36" i="31"/>
  <c r="AB36" i="31"/>
  <c r="AC36" i="31"/>
  <c r="AD36" i="31"/>
  <c r="AE36" i="31"/>
  <c r="AF36" i="31"/>
  <c r="AG36" i="31"/>
  <c r="AH36" i="31"/>
  <c r="AA37" i="31"/>
  <c r="AB37" i="31"/>
  <c r="AC37" i="31"/>
  <c r="AD37" i="31"/>
  <c r="AE37" i="31"/>
  <c r="AF37" i="31"/>
  <c r="AG37" i="31"/>
  <c r="AH37" i="31"/>
  <c r="AA38" i="31"/>
  <c r="AB38" i="31"/>
  <c r="AC38" i="31"/>
  <c r="AD38" i="31"/>
  <c r="AE38" i="31"/>
  <c r="AF38" i="31"/>
  <c r="AG38" i="31"/>
  <c r="AH38" i="31"/>
  <c r="AA39" i="31"/>
  <c r="AB39" i="31"/>
  <c r="AC39" i="31"/>
  <c r="AD39" i="31"/>
  <c r="AE39" i="31"/>
  <c r="AF39" i="31"/>
  <c r="AG39" i="31"/>
  <c r="AH39" i="31"/>
  <c r="AA40" i="31"/>
  <c r="AB40" i="31"/>
  <c r="AC40" i="31"/>
  <c r="AD40" i="31"/>
  <c r="AE40" i="31"/>
  <c r="AF40" i="31"/>
  <c r="AG40" i="31"/>
  <c r="AH40" i="31"/>
  <c r="AA41" i="31"/>
  <c r="AB41" i="31"/>
  <c r="AC41" i="31"/>
  <c r="AD41" i="31"/>
  <c r="AE41" i="31"/>
  <c r="AF41" i="31"/>
  <c r="AG41" i="31"/>
  <c r="AH41" i="31"/>
  <c r="AB42" i="31"/>
  <c r="AA43" i="31"/>
  <c r="AB43" i="31"/>
  <c r="AC43" i="31"/>
  <c r="AD43" i="31"/>
  <c r="AE43" i="31"/>
  <c r="AF43" i="31"/>
  <c r="AG43" i="31"/>
  <c r="AH43" i="31"/>
  <c r="AA44" i="31"/>
  <c r="AB44" i="31"/>
  <c r="AC44" i="31"/>
  <c r="AD44" i="31"/>
  <c r="AE44" i="31"/>
  <c r="AF44" i="31"/>
  <c r="AG44" i="31"/>
  <c r="AH44" i="31"/>
  <c r="AA45" i="31"/>
  <c r="AB45" i="31"/>
  <c r="AC45" i="31"/>
  <c r="AD45" i="31"/>
  <c r="AE45" i="31"/>
  <c r="AF45" i="31"/>
  <c r="AG45" i="31"/>
  <c r="AH45" i="31"/>
  <c r="AA46" i="31"/>
  <c r="AB46" i="31"/>
  <c r="AC46" i="31"/>
  <c r="AD46" i="31"/>
  <c r="AE46" i="31"/>
  <c r="AF46" i="31"/>
  <c r="AG46" i="31"/>
  <c r="AH46" i="31"/>
  <c r="AA47" i="31"/>
  <c r="AB47" i="31"/>
  <c r="AC47" i="31"/>
  <c r="AD47" i="31"/>
  <c r="AE47" i="31"/>
  <c r="AF47" i="31"/>
  <c r="AG47" i="31"/>
  <c r="AH47" i="31"/>
  <c r="AA48" i="31"/>
  <c r="AB48" i="31"/>
  <c r="AC48" i="31"/>
  <c r="AD48" i="31"/>
  <c r="AE48" i="31"/>
  <c r="AF48" i="31"/>
  <c r="AG48" i="31"/>
  <c r="AH48" i="31"/>
  <c r="AA49" i="31"/>
  <c r="AB49" i="31"/>
  <c r="AC49" i="31"/>
  <c r="AD49" i="31"/>
  <c r="AE49" i="31"/>
  <c r="AF49" i="31"/>
  <c r="AG49" i="31"/>
  <c r="AH49" i="31"/>
  <c r="AA50" i="31"/>
  <c r="AB50" i="31"/>
  <c r="AC50" i="31"/>
  <c r="AD50" i="31"/>
  <c r="AE50" i="31"/>
  <c r="AF50" i="31"/>
  <c r="AG50" i="31"/>
  <c r="AH50" i="31"/>
  <c r="AA51" i="31"/>
  <c r="AB51" i="31"/>
  <c r="AC51" i="31"/>
  <c r="AD51" i="31"/>
  <c r="AE51" i="31"/>
  <c r="AF51" i="31"/>
  <c r="AG51" i="31"/>
  <c r="AH51" i="31"/>
  <c r="AA52" i="31"/>
  <c r="AB52" i="31"/>
  <c r="AC52" i="31"/>
  <c r="AD52" i="31"/>
  <c r="AE52" i="31"/>
  <c r="AF52" i="31"/>
  <c r="AG52" i="31"/>
  <c r="AH52" i="31"/>
  <c r="AB53" i="31"/>
  <c r="AA54" i="31"/>
  <c r="AB54" i="31"/>
  <c r="AC54" i="31"/>
  <c r="AD54" i="31"/>
  <c r="AE54" i="31"/>
  <c r="AF54" i="31"/>
  <c r="AG54" i="31"/>
  <c r="AH54" i="31"/>
  <c r="AA55" i="31"/>
  <c r="AB55" i="31"/>
  <c r="AC55" i="31"/>
  <c r="AD55" i="31"/>
  <c r="AE55" i="31"/>
  <c r="AF55" i="31"/>
  <c r="AG55" i="31"/>
  <c r="AH55" i="31"/>
  <c r="AA56" i="31"/>
  <c r="AB56" i="31"/>
  <c r="AC56" i="31"/>
  <c r="AD56" i="31"/>
  <c r="AE56" i="31"/>
  <c r="AF56" i="31"/>
  <c r="AG56" i="31"/>
  <c r="AH56" i="31"/>
  <c r="AA57" i="31"/>
  <c r="AB57" i="31"/>
  <c r="AC57" i="31"/>
  <c r="AD57" i="31"/>
  <c r="AE57" i="31"/>
  <c r="AF57" i="31"/>
  <c r="AG57" i="31"/>
  <c r="AH57" i="31"/>
  <c r="AA58" i="31"/>
  <c r="AB58" i="31"/>
  <c r="AC58" i="31"/>
  <c r="AD58" i="31"/>
  <c r="AE58" i="31"/>
  <c r="AF58" i="31"/>
  <c r="AG58" i="31"/>
  <c r="AH58" i="31"/>
  <c r="AB59" i="31"/>
  <c r="AB60" i="31"/>
  <c r="AA61" i="31"/>
  <c r="AB61" i="31"/>
  <c r="AC61" i="31"/>
  <c r="AD61" i="31"/>
  <c r="AE61" i="31"/>
  <c r="AF61" i="31"/>
  <c r="AG61" i="31"/>
  <c r="AH61" i="31"/>
  <c r="AA62" i="31"/>
  <c r="AB62" i="31"/>
  <c r="AC62" i="31"/>
  <c r="AD62" i="31"/>
  <c r="AE62" i="31"/>
  <c r="AF62" i="31"/>
  <c r="AG62" i="31"/>
  <c r="AH62" i="31"/>
  <c r="AA63" i="31"/>
  <c r="AB63" i="31"/>
  <c r="AC63" i="31"/>
  <c r="AD63" i="31"/>
  <c r="AE63" i="31"/>
  <c r="AF63" i="31"/>
  <c r="AG63" i="31"/>
  <c r="AH63" i="31"/>
  <c r="AA64" i="31"/>
  <c r="AB64" i="31"/>
  <c r="AC64" i="31"/>
  <c r="AD64" i="31"/>
  <c r="AE64" i="31"/>
  <c r="AF64" i="31"/>
  <c r="AG64" i="31"/>
  <c r="AH64" i="31"/>
  <c r="AA65" i="31"/>
  <c r="AB65" i="31"/>
  <c r="AC65" i="31"/>
  <c r="AD65" i="31"/>
  <c r="AE65" i="31"/>
  <c r="AF65" i="31"/>
  <c r="AG65" i="31"/>
  <c r="AH65" i="31"/>
  <c r="AA66" i="31"/>
  <c r="AB66" i="31"/>
  <c r="AC66" i="31"/>
  <c r="AD66" i="31"/>
  <c r="AE66" i="31"/>
  <c r="AF66" i="31"/>
  <c r="AG66" i="31"/>
  <c r="AH66" i="31"/>
  <c r="AA67" i="31"/>
  <c r="AB67" i="31"/>
  <c r="AC67" i="31"/>
  <c r="AD67" i="31"/>
  <c r="AE67" i="31"/>
  <c r="AF67" i="31"/>
  <c r="AG67" i="31"/>
  <c r="AH67" i="31"/>
  <c r="AA68" i="31"/>
  <c r="AB68" i="31"/>
  <c r="AC68" i="31"/>
  <c r="AD68" i="31"/>
  <c r="AE68" i="31"/>
  <c r="AF68" i="31"/>
  <c r="AG68" i="31"/>
  <c r="AH68" i="31"/>
  <c r="AA69" i="31"/>
  <c r="AB69" i="31"/>
  <c r="AC69" i="31"/>
  <c r="AD69" i="31"/>
  <c r="AE69" i="31"/>
  <c r="AF69" i="31"/>
  <c r="AG69" i="31"/>
  <c r="AH69" i="31"/>
  <c r="AA70" i="31"/>
  <c r="AB70" i="31"/>
  <c r="AC70" i="31"/>
  <c r="AD70" i="31"/>
  <c r="AE70" i="31"/>
  <c r="AF70" i="31"/>
  <c r="AG70" i="31"/>
  <c r="AH70" i="31"/>
  <c r="AA71" i="31"/>
  <c r="AB71" i="31"/>
  <c r="AC71" i="31"/>
  <c r="AD71" i="31"/>
  <c r="AE71" i="31"/>
  <c r="AF71" i="31"/>
  <c r="AG71" i="31"/>
  <c r="AH71" i="31"/>
  <c r="AA72" i="31"/>
  <c r="AB72" i="31"/>
  <c r="AC72" i="31"/>
  <c r="AD72" i="31"/>
  <c r="AE72" i="31"/>
  <c r="AF72" i="31"/>
  <c r="AG72" i="31"/>
  <c r="AH72" i="31"/>
  <c r="AA73" i="31"/>
  <c r="AB73" i="31"/>
  <c r="AC73" i="31"/>
  <c r="AD73" i="31"/>
  <c r="AE73" i="31"/>
  <c r="AF73" i="31"/>
  <c r="AG73" i="31"/>
  <c r="AH73" i="31"/>
  <c r="AA74" i="31"/>
  <c r="AB74" i="31"/>
  <c r="AC74" i="31"/>
  <c r="AD74" i="31"/>
  <c r="AE74" i="31"/>
  <c r="AF74" i="31"/>
  <c r="AG74" i="31"/>
  <c r="AH74" i="31"/>
  <c r="AB75" i="31"/>
  <c r="AA76" i="31"/>
  <c r="AB76" i="31"/>
  <c r="AC76" i="31"/>
  <c r="AD76" i="31"/>
  <c r="AE76" i="31"/>
  <c r="AF76" i="31"/>
  <c r="AG76" i="31"/>
  <c r="AH76" i="31"/>
  <c r="AA77" i="31"/>
  <c r="AB77" i="31"/>
  <c r="AC77" i="31"/>
  <c r="AD77" i="31"/>
  <c r="AE77" i="31"/>
  <c r="AF77" i="31"/>
  <c r="AG77" i="31"/>
  <c r="AH77" i="31"/>
  <c r="AA78" i="31"/>
  <c r="AB78" i="31"/>
  <c r="AC78" i="31"/>
  <c r="AD78" i="31"/>
  <c r="AE78" i="31"/>
  <c r="AF78" i="31"/>
  <c r="AG78" i="31"/>
  <c r="AH78" i="31"/>
  <c r="AA79" i="31"/>
  <c r="AB79" i="31"/>
  <c r="AC79" i="31"/>
  <c r="AD79" i="31"/>
  <c r="AE79" i="31"/>
  <c r="AF79" i="31"/>
  <c r="AG79" i="31"/>
  <c r="AH79" i="31"/>
  <c r="AA80" i="31"/>
  <c r="AB80" i="31"/>
  <c r="AC80" i="31"/>
  <c r="AD80" i="31"/>
  <c r="AE80" i="31"/>
  <c r="AF80" i="31"/>
  <c r="AG80" i="31"/>
  <c r="AH80" i="31"/>
  <c r="AA81" i="31"/>
  <c r="AB81" i="31"/>
  <c r="AC81" i="31"/>
  <c r="AD81" i="31"/>
  <c r="AE81" i="31"/>
  <c r="AF81" i="31"/>
  <c r="AG81" i="31"/>
  <c r="AH81" i="31"/>
  <c r="AA82" i="31"/>
  <c r="AB82" i="31"/>
  <c r="AC82" i="31"/>
  <c r="AD82" i="31"/>
  <c r="AE82" i="31"/>
  <c r="AF82" i="31"/>
  <c r="AG82" i="31"/>
  <c r="AH82" i="31"/>
  <c r="AB83" i="31"/>
  <c r="AA84" i="31"/>
  <c r="AB84" i="31"/>
  <c r="AC84" i="31"/>
  <c r="AD84" i="31"/>
  <c r="AE84" i="31"/>
  <c r="AF84" i="31"/>
  <c r="AG84" i="31"/>
  <c r="AH84" i="31"/>
  <c r="AA85" i="31"/>
  <c r="AB85" i="31"/>
  <c r="AC85" i="31"/>
  <c r="AD85" i="31"/>
  <c r="AE85" i="31"/>
  <c r="AF85" i="31"/>
  <c r="AG85" i="31"/>
  <c r="AH85" i="31"/>
  <c r="AA86" i="31"/>
  <c r="AB86" i="31"/>
  <c r="AC86" i="31"/>
  <c r="AD86" i="31"/>
  <c r="AE86" i="31"/>
  <c r="AF86" i="31"/>
  <c r="AG86" i="31"/>
  <c r="AH86" i="31"/>
  <c r="AA87" i="31"/>
  <c r="AB87" i="31"/>
  <c r="AC87" i="31"/>
  <c r="AD87" i="31"/>
  <c r="AE87" i="31"/>
  <c r="AF87" i="31"/>
  <c r="AG87" i="31"/>
  <c r="AH87" i="31"/>
  <c r="AA88" i="31"/>
  <c r="AB88" i="31"/>
  <c r="AC88" i="31"/>
  <c r="AD88" i="31"/>
  <c r="AE88" i="31"/>
  <c r="AF88" i="31"/>
  <c r="AG88" i="31"/>
  <c r="AH88" i="31"/>
  <c r="AA89" i="31"/>
  <c r="AB89" i="31"/>
  <c r="AC89" i="31"/>
  <c r="AD89" i="31"/>
  <c r="AE89" i="31"/>
  <c r="AF89" i="31"/>
  <c r="AG89" i="31"/>
  <c r="AH89" i="31"/>
  <c r="AA90" i="31"/>
  <c r="AB90" i="31"/>
  <c r="AC90" i="31"/>
  <c r="AD90" i="31"/>
  <c r="AE90" i="31"/>
  <c r="AF90" i="31"/>
  <c r="AG90" i="31"/>
  <c r="AH90" i="31"/>
  <c r="AB91" i="31"/>
  <c r="AB92" i="31"/>
  <c r="AA93" i="31"/>
  <c r="AB93" i="31"/>
  <c r="AC93" i="31"/>
  <c r="AD93" i="31"/>
  <c r="AE93" i="31"/>
  <c r="AF93" i="31"/>
  <c r="AG93" i="31"/>
  <c r="AH93" i="31"/>
  <c r="AA94" i="31"/>
  <c r="AB94" i="31"/>
  <c r="AC94" i="31"/>
  <c r="AD94" i="31"/>
  <c r="AE94" i="31"/>
  <c r="AF94" i="31"/>
  <c r="AG94" i="31"/>
  <c r="AH94" i="31"/>
  <c r="AA95" i="31"/>
  <c r="AB95" i="31"/>
  <c r="AC95" i="31"/>
  <c r="AD95" i="31"/>
  <c r="AE95" i="31"/>
  <c r="AF95" i="31"/>
  <c r="AG95" i="31"/>
  <c r="AH95" i="31"/>
  <c r="AA96" i="31"/>
  <c r="AB96" i="31"/>
  <c r="AC96" i="31"/>
  <c r="AD96" i="31"/>
  <c r="AE96" i="31"/>
  <c r="AF96" i="31"/>
  <c r="AG96" i="31"/>
  <c r="AH96" i="31"/>
  <c r="AA97" i="31"/>
  <c r="AB97" i="31"/>
  <c r="AC97" i="31"/>
  <c r="AD97" i="31"/>
  <c r="AE97" i="31"/>
  <c r="AF97" i="31"/>
  <c r="AG97" i="31"/>
  <c r="AH97" i="31"/>
  <c r="AA98" i="31"/>
  <c r="AB98" i="31"/>
  <c r="AC98" i="31"/>
  <c r="AD98" i="31"/>
  <c r="AE98" i="31"/>
  <c r="AF98" i="31"/>
  <c r="AG98" i="31"/>
  <c r="AH98" i="31"/>
  <c r="AA99" i="31"/>
  <c r="AB99" i="31"/>
  <c r="AC99" i="31"/>
  <c r="AD99" i="31"/>
  <c r="AE99" i="31"/>
  <c r="AF99" i="31"/>
  <c r="AG99" i="31"/>
  <c r="AH99" i="31"/>
  <c r="AB100" i="31"/>
  <c r="AA101" i="31"/>
  <c r="AB101" i="31"/>
  <c r="AC101" i="31"/>
  <c r="AD101" i="31"/>
  <c r="AE101" i="31"/>
  <c r="AF101" i="31"/>
  <c r="AG101" i="31"/>
  <c r="AH101" i="31"/>
  <c r="AA102" i="31"/>
  <c r="AB102" i="31"/>
  <c r="AC102" i="31"/>
  <c r="AD102" i="31"/>
  <c r="AE102" i="31"/>
  <c r="AF102" i="31"/>
  <c r="AG102" i="31"/>
  <c r="AH102" i="31"/>
  <c r="AA103" i="31"/>
  <c r="AB103" i="31"/>
  <c r="AC103" i="31"/>
  <c r="AD103" i="31"/>
  <c r="AE103" i="31"/>
  <c r="AF103" i="31"/>
  <c r="AG103" i="31"/>
  <c r="AH103" i="31"/>
  <c r="AA104" i="31"/>
  <c r="AB104" i="31"/>
  <c r="AC104" i="31"/>
  <c r="AD104" i="31"/>
  <c r="AE104" i="31"/>
  <c r="AF104" i="31"/>
  <c r="AG104" i="31"/>
  <c r="AH104" i="31"/>
  <c r="AA105" i="31"/>
  <c r="AB105" i="31"/>
  <c r="AC105" i="31"/>
  <c r="AD105" i="31"/>
  <c r="AE105" i="31"/>
  <c r="AF105" i="31"/>
  <c r="AG105" i="31"/>
  <c r="AH105" i="31"/>
  <c r="AA106" i="31"/>
  <c r="AB106" i="31"/>
  <c r="AC106" i="31"/>
  <c r="AD106" i="31"/>
  <c r="AE106" i="31"/>
  <c r="AF106" i="31"/>
  <c r="AG106" i="31"/>
  <c r="AH106" i="31"/>
  <c r="AA107" i="31"/>
  <c r="AB107" i="31"/>
  <c r="AC107" i="31"/>
  <c r="AD107" i="31"/>
  <c r="AE107" i="31"/>
  <c r="AF107" i="31"/>
  <c r="AG107" i="31"/>
  <c r="AH107" i="31"/>
  <c r="AB108" i="31"/>
  <c r="AB109" i="31"/>
  <c r="AA110" i="31"/>
  <c r="AB110" i="31"/>
  <c r="AC110" i="31"/>
  <c r="AD110" i="31"/>
  <c r="AE110" i="31"/>
  <c r="AF110" i="31"/>
  <c r="AG110" i="31"/>
  <c r="AH110" i="31"/>
  <c r="AA111" i="31"/>
  <c r="AB111" i="31"/>
  <c r="AC111" i="31"/>
  <c r="AD111" i="31"/>
  <c r="AE111" i="31"/>
  <c r="AF111" i="31"/>
  <c r="AG111" i="31"/>
  <c r="AH111" i="31"/>
  <c r="AA112" i="31"/>
  <c r="AB112" i="31"/>
  <c r="AC112" i="31"/>
  <c r="AD112" i="31"/>
  <c r="AE112" i="31"/>
  <c r="AF112" i="31"/>
  <c r="AG112" i="31"/>
  <c r="AH112" i="31"/>
  <c r="AA113" i="31"/>
  <c r="AB113" i="31"/>
  <c r="AC113" i="31"/>
  <c r="AD113" i="31"/>
  <c r="AE113" i="31"/>
  <c r="AF113" i="31"/>
  <c r="AG113" i="31"/>
  <c r="AH113" i="31"/>
  <c r="AA114" i="31"/>
  <c r="AB114" i="31"/>
  <c r="AC114" i="31"/>
  <c r="AD114" i="31"/>
  <c r="AE114" i="31"/>
  <c r="AF114" i="31"/>
  <c r="AG114" i="31"/>
  <c r="AH114" i="31"/>
  <c r="AA115" i="31"/>
  <c r="AB115" i="31"/>
  <c r="AC115" i="31"/>
  <c r="AD115" i="31"/>
  <c r="AE115" i="31"/>
  <c r="AF115" i="31"/>
  <c r="AG115" i="31"/>
  <c r="AH115" i="31"/>
  <c r="AA116" i="31"/>
  <c r="AB116" i="31"/>
  <c r="AC116" i="31"/>
  <c r="AD116" i="31"/>
  <c r="AE116" i="31"/>
  <c r="AF116" i="31"/>
  <c r="AG116" i="31"/>
  <c r="AH116" i="31"/>
  <c r="AA117" i="31"/>
  <c r="AB117" i="31"/>
  <c r="AC117" i="31"/>
  <c r="AD117" i="31"/>
  <c r="AE117" i="31"/>
  <c r="AF117" i="31"/>
  <c r="AG117" i="31"/>
  <c r="AH117" i="31"/>
  <c r="AA118" i="31"/>
  <c r="AB118" i="31"/>
  <c r="AC118" i="31"/>
  <c r="AD118" i="31"/>
  <c r="AE118" i="31"/>
  <c r="AF118" i="31"/>
  <c r="AG118" i="31"/>
  <c r="AH118" i="31"/>
  <c r="AA119" i="31"/>
  <c r="AB119" i="31"/>
  <c r="AC119" i="31"/>
  <c r="AD119" i="31"/>
  <c r="AE119" i="31"/>
  <c r="AF119" i="31"/>
  <c r="AG119" i="31"/>
  <c r="AH119" i="31"/>
  <c r="AB120" i="31"/>
  <c r="AA121" i="31"/>
  <c r="AB121" i="31"/>
  <c r="AC121" i="31"/>
  <c r="AD121" i="31"/>
  <c r="AE121" i="31"/>
  <c r="AF121" i="31"/>
  <c r="AG121" i="31"/>
  <c r="AH121" i="31"/>
  <c r="AA122" i="31"/>
  <c r="AB122" i="31"/>
  <c r="AC122" i="31"/>
  <c r="AD122" i="31"/>
  <c r="AE122" i="31"/>
  <c r="AF122" i="31"/>
  <c r="AG122" i="31"/>
  <c r="AH122" i="31"/>
  <c r="AA123" i="31"/>
  <c r="AB123" i="31"/>
  <c r="AC123" i="31"/>
  <c r="AD123" i="31"/>
  <c r="AE123" i="31"/>
  <c r="AF123" i="31"/>
  <c r="AG123" i="31"/>
  <c r="AH123" i="31"/>
  <c r="AA124" i="31"/>
  <c r="AB124" i="31"/>
  <c r="AC124" i="31"/>
  <c r="AD124" i="31"/>
  <c r="AE124" i="31"/>
  <c r="AF124" i="31"/>
  <c r="AG124" i="31"/>
  <c r="AH124" i="31"/>
  <c r="AA125" i="31"/>
  <c r="AB125" i="31"/>
  <c r="AC125" i="31"/>
  <c r="AD125" i="31"/>
  <c r="AE125" i="31"/>
  <c r="AF125" i="31"/>
  <c r="AG125" i="31"/>
  <c r="AH125" i="31"/>
  <c r="AA126" i="31"/>
  <c r="AB126" i="31"/>
  <c r="AC126" i="31"/>
  <c r="AD126" i="31"/>
  <c r="AE126" i="31"/>
  <c r="AF126" i="31"/>
  <c r="AG126" i="31"/>
  <c r="AH126" i="31"/>
  <c r="AA127" i="31"/>
  <c r="AB127" i="31"/>
  <c r="AC127" i="31"/>
  <c r="AD127" i="31"/>
  <c r="AE127" i="31"/>
  <c r="AF127" i="31"/>
  <c r="AG127" i="31"/>
  <c r="AH127" i="31"/>
  <c r="AA128" i="31"/>
  <c r="AB128" i="31"/>
  <c r="AC128" i="31"/>
  <c r="AD128" i="31"/>
  <c r="AE128" i="31"/>
  <c r="AF128" i="31"/>
  <c r="AG128" i="31"/>
  <c r="AH128" i="31"/>
  <c r="AA129" i="31"/>
  <c r="AB129" i="31"/>
  <c r="AC129" i="31"/>
  <c r="AD129" i="31"/>
  <c r="AE129" i="31"/>
  <c r="AF129" i="31"/>
  <c r="AG129" i="31"/>
  <c r="AH129" i="31"/>
  <c r="AA130" i="31"/>
  <c r="AB130" i="31"/>
  <c r="AC130" i="31"/>
  <c r="AD130" i="31"/>
  <c r="AE130" i="31"/>
  <c r="AF130" i="31"/>
  <c r="AG130" i="31"/>
  <c r="AH130" i="31"/>
  <c r="AB131" i="31"/>
  <c r="AA132" i="31"/>
  <c r="AB132" i="31"/>
  <c r="AC132" i="31"/>
  <c r="AD132" i="31"/>
  <c r="AE132" i="31"/>
  <c r="AF132" i="31"/>
  <c r="AG132" i="31"/>
  <c r="AH132" i="31"/>
  <c r="AA133" i="31"/>
  <c r="AB133" i="31"/>
  <c r="AC133" i="31"/>
  <c r="AD133" i="31"/>
  <c r="AE133" i="31"/>
  <c r="AF133" i="31"/>
  <c r="AG133" i="31"/>
  <c r="AH133" i="31"/>
  <c r="AA134" i="31"/>
  <c r="AB134" i="31"/>
  <c r="AC134" i="31"/>
  <c r="AD134" i="31"/>
  <c r="AE134" i="31"/>
  <c r="AF134" i="31"/>
  <c r="AG134" i="31"/>
  <c r="AH134" i="31"/>
  <c r="AA135" i="31"/>
  <c r="AB135" i="31"/>
  <c r="AC135" i="31"/>
  <c r="AD135" i="31"/>
  <c r="AE135" i="31"/>
  <c r="AF135" i="31"/>
  <c r="AG135" i="31"/>
  <c r="AH135" i="31"/>
  <c r="AA136" i="31"/>
  <c r="AB136" i="31"/>
  <c r="AC136" i="31"/>
  <c r="AD136" i="31"/>
  <c r="AE136" i="31"/>
  <c r="AF136" i="31"/>
  <c r="AG136" i="31"/>
  <c r="AH136" i="31"/>
  <c r="AA137" i="31"/>
  <c r="AB137" i="31"/>
  <c r="AC137" i="31"/>
  <c r="AD137" i="31"/>
  <c r="AE137" i="31"/>
  <c r="AF137" i="31"/>
  <c r="AG137" i="31"/>
  <c r="AH137" i="31"/>
  <c r="AA138" i="31"/>
  <c r="AB138" i="31"/>
  <c r="AC138" i="31"/>
  <c r="AD138" i="31"/>
  <c r="AE138" i="31"/>
  <c r="AF138" i="31"/>
  <c r="AG138" i="31"/>
  <c r="AH138" i="31"/>
  <c r="AA139" i="31"/>
  <c r="AB139" i="31"/>
  <c r="AC139" i="31"/>
  <c r="AD139" i="31"/>
  <c r="AE139" i="31"/>
  <c r="AF139" i="31"/>
  <c r="AG139" i="31"/>
  <c r="AH139" i="31"/>
  <c r="D1" i="32"/>
  <c r="AA5" i="32"/>
  <c r="AB5" i="32"/>
  <c r="AC5" i="32"/>
  <c r="AD5" i="32"/>
  <c r="AE5" i="32"/>
  <c r="AF5" i="32"/>
  <c r="AG5" i="32"/>
  <c r="AH5" i="32"/>
  <c r="AA6" i="32"/>
  <c r="AB6" i="32"/>
  <c r="AC6" i="32"/>
  <c r="AD6" i="32"/>
  <c r="AE6" i="32"/>
  <c r="AF6" i="32"/>
  <c r="AG6" i="32"/>
  <c r="AH6" i="32"/>
  <c r="AA7" i="32"/>
  <c r="AB7" i="32"/>
  <c r="AC7" i="32"/>
  <c r="AD7" i="32"/>
  <c r="AE7" i="32"/>
  <c r="AF7" i="32"/>
  <c r="AG7" i="32"/>
  <c r="AH7" i="32"/>
  <c r="AA8" i="32"/>
  <c r="AB8" i="32"/>
  <c r="AC8" i="32"/>
  <c r="AD8" i="32"/>
  <c r="AE8" i="32"/>
  <c r="AF8" i="32"/>
  <c r="AG8" i="32"/>
  <c r="AH8" i="32"/>
  <c r="AA9" i="32"/>
  <c r="AB9" i="32"/>
  <c r="AC9" i="32"/>
  <c r="AD9" i="32"/>
  <c r="AE9" i="32"/>
  <c r="AF9" i="32"/>
  <c r="AG9" i="32"/>
  <c r="AH9" i="32"/>
  <c r="AA10" i="32"/>
  <c r="AB10" i="32"/>
  <c r="AC10" i="32"/>
  <c r="AD10" i="32"/>
  <c r="AE10" i="32"/>
  <c r="AF10" i="32"/>
  <c r="AG10" i="32"/>
  <c r="AH10" i="32"/>
  <c r="AA11" i="32"/>
  <c r="AB11" i="32"/>
  <c r="AC11" i="32"/>
  <c r="AD11" i="32"/>
  <c r="AE11" i="32"/>
  <c r="AF11" i="32"/>
  <c r="AG11" i="32"/>
  <c r="AH11" i="32"/>
  <c r="AA12" i="32"/>
  <c r="AB12" i="32"/>
  <c r="AC12" i="32"/>
  <c r="AD12" i="32"/>
  <c r="AE12" i="32"/>
  <c r="AF12" i="32"/>
  <c r="AG12" i="32"/>
  <c r="AH12" i="32"/>
  <c r="AA13" i="32"/>
  <c r="AB13" i="32"/>
  <c r="AC13" i="32"/>
  <c r="AD13" i="32"/>
  <c r="AE13" i="32"/>
  <c r="AF13" i="32"/>
  <c r="AG13" i="32"/>
  <c r="AH13" i="32"/>
  <c r="AA14" i="32"/>
  <c r="AB14" i="32"/>
  <c r="AC14" i="32"/>
  <c r="AD14" i="32"/>
  <c r="AE14" i="32"/>
  <c r="AF14" i="32"/>
  <c r="AG14" i="32"/>
  <c r="AH14" i="32"/>
  <c r="AA15" i="32"/>
  <c r="AB15" i="32"/>
  <c r="AC15" i="32"/>
  <c r="AD15" i="32"/>
  <c r="AE15" i="32"/>
  <c r="AF15" i="32"/>
  <c r="AG15" i="32"/>
  <c r="AH15" i="32"/>
  <c r="AA16" i="32"/>
  <c r="AB16" i="32"/>
  <c r="AC16" i="32"/>
  <c r="AD16" i="32"/>
  <c r="AE16" i="32"/>
  <c r="AF16" i="32"/>
  <c r="AG16" i="32"/>
  <c r="AH16" i="32"/>
  <c r="AB17" i="32"/>
  <c r="AA18" i="32"/>
  <c r="AB18" i="32"/>
  <c r="AC18" i="32"/>
  <c r="AD18" i="32"/>
  <c r="AE18" i="32"/>
  <c r="AF18" i="32"/>
  <c r="AG18" i="32"/>
  <c r="AH18" i="32"/>
  <c r="AA19" i="32"/>
  <c r="AB19" i="32"/>
  <c r="AC19" i="32"/>
  <c r="AD19" i="32"/>
  <c r="AE19" i="32"/>
  <c r="AF19" i="32"/>
  <c r="AG19" i="32"/>
  <c r="AH19" i="32"/>
  <c r="AA20" i="32"/>
  <c r="AB20" i="32"/>
  <c r="AC20" i="32"/>
  <c r="AD20" i="32"/>
  <c r="AE20" i="32"/>
  <c r="AF20" i="32"/>
  <c r="AG20" i="32"/>
  <c r="AH20" i="32"/>
  <c r="AA21" i="32"/>
  <c r="AB21" i="32"/>
  <c r="AC21" i="32"/>
  <c r="AD21" i="32"/>
  <c r="AE21" i="32"/>
  <c r="AF21" i="32"/>
  <c r="AG21" i="32"/>
  <c r="AH21" i="32"/>
  <c r="AA22" i="32"/>
  <c r="AB22" i="32"/>
  <c r="AC22" i="32"/>
  <c r="AD22" i="32"/>
  <c r="AE22" i="32"/>
  <c r="AF22" i="32"/>
  <c r="AG22" i="32"/>
  <c r="AH22" i="32"/>
  <c r="AA23" i="32"/>
  <c r="AB23" i="32"/>
  <c r="AC23" i="32"/>
  <c r="AD23" i="32"/>
  <c r="AE23" i="32"/>
  <c r="AF23" i="32"/>
  <c r="AG23" i="32"/>
  <c r="AH23" i="32"/>
  <c r="AA24" i="32"/>
  <c r="AB24" i="32"/>
  <c r="AC24" i="32"/>
  <c r="AD24" i="32"/>
  <c r="AE24" i="32"/>
  <c r="AF24" i="32"/>
  <c r="AG24" i="32"/>
  <c r="AH24" i="32"/>
  <c r="AA25" i="32"/>
  <c r="AB25" i="32"/>
  <c r="AC25" i="32"/>
  <c r="AD25" i="32"/>
  <c r="AE25" i="32"/>
  <c r="AF25" i="32"/>
  <c r="AG25" i="32"/>
  <c r="AH25" i="32"/>
  <c r="AA26" i="32"/>
  <c r="AB26" i="32"/>
  <c r="AC26" i="32"/>
  <c r="AD26" i="32"/>
  <c r="AE26" i="32"/>
  <c r="AF26" i="32"/>
  <c r="AG26" i="32"/>
  <c r="AH26" i="32"/>
  <c r="AA27" i="32"/>
  <c r="AB27" i="32"/>
  <c r="AC27" i="32"/>
  <c r="AD27" i="32"/>
  <c r="AE27" i="32"/>
  <c r="AF27" i="32"/>
  <c r="AG27" i="32"/>
  <c r="AH27" i="32"/>
  <c r="AA28" i="32"/>
  <c r="AB28" i="32"/>
  <c r="AC28" i="32"/>
  <c r="AD28" i="32"/>
  <c r="AE28" i="32"/>
  <c r="AF28" i="32"/>
  <c r="AG28" i="32"/>
  <c r="AH28" i="32"/>
  <c r="AA29" i="32"/>
  <c r="AB29" i="32"/>
  <c r="AC29" i="32"/>
  <c r="AD29" i="32"/>
  <c r="AE29" i="32"/>
  <c r="AF29" i="32"/>
  <c r="AG29" i="32"/>
  <c r="AH29" i="32"/>
  <c r="AB30" i="32"/>
  <c r="AA31" i="32"/>
  <c r="AB31" i="32"/>
  <c r="AC31" i="32"/>
  <c r="AD31" i="32"/>
  <c r="AE31" i="32"/>
  <c r="AF31" i="32"/>
  <c r="AG31" i="32"/>
  <c r="AH31" i="32"/>
  <c r="AA32" i="32"/>
  <c r="AB32" i="32"/>
  <c r="AC32" i="32"/>
  <c r="AD32" i="32"/>
  <c r="AE32" i="32"/>
  <c r="AF32" i="32"/>
  <c r="AG32" i="32"/>
  <c r="AH32" i="32"/>
  <c r="AA33" i="32"/>
  <c r="AB33" i="32"/>
  <c r="AC33" i="32"/>
  <c r="AD33" i="32"/>
  <c r="AE33" i="32"/>
  <c r="AF33" i="32"/>
  <c r="AG33" i="32"/>
  <c r="AH33" i="32"/>
  <c r="AA34" i="32"/>
  <c r="AB34" i="32"/>
  <c r="AC34" i="32"/>
  <c r="AD34" i="32"/>
  <c r="AE34" i="32"/>
  <c r="AF34" i="32"/>
  <c r="AG34" i="32"/>
  <c r="AH34" i="32"/>
  <c r="AA35" i="32"/>
  <c r="AB35" i="32"/>
  <c r="AC35" i="32"/>
  <c r="AD35" i="32"/>
  <c r="AE35" i="32"/>
  <c r="AF35" i="32"/>
  <c r="AG35" i="32"/>
  <c r="AH35" i="32"/>
  <c r="AA36" i="32"/>
  <c r="AB36" i="32"/>
  <c r="AC36" i="32"/>
  <c r="AD36" i="32"/>
  <c r="AE36" i="32"/>
  <c r="AF36" i="32"/>
  <c r="AG36" i="32"/>
  <c r="AH36" i="32"/>
  <c r="AA37" i="32"/>
  <c r="AB37" i="32"/>
  <c r="AC37" i="32"/>
  <c r="AD37" i="32"/>
  <c r="AE37" i="32"/>
  <c r="AF37" i="32"/>
  <c r="AG37" i="32"/>
  <c r="AH37" i="32"/>
  <c r="AA38" i="32"/>
  <c r="AB38" i="32"/>
  <c r="AC38" i="32"/>
  <c r="AD38" i="32"/>
  <c r="AE38" i="32"/>
  <c r="AF38" i="32"/>
  <c r="AG38" i="32"/>
  <c r="AH38" i="32"/>
  <c r="AB39" i="32"/>
  <c r="AA40" i="32"/>
  <c r="AB40" i="32"/>
  <c r="AC40" i="32"/>
  <c r="AD40" i="32"/>
  <c r="AE40" i="32"/>
  <c r="AF40" i="32"/>
  <c r="AG40" i="32"/>
  <c r="AH40" i="32"/>
  <c r="AA41" i="32"/>
  <c r="AB41" i="32"/>
  <c r="AC41" i="32"/>
  <c r="AD41" i="32"/>
  <c r="AE41" i="32"/>
  <c r="AF41" i="32"/>
  <c r="AG41" i="32"/>
  <c r="AH41" i="32"/>
  <c r="AA42" i="32"/>
  <c r="AB42" i="32"/>
  <c r="AC42" i="32"/>
  <c r="AD42" i="32"/>
  <c r="AE42" i="32"/>
  <c r="AF42" i="32"/>
  <c r="AG42" i="32"/>
  <c r="AH42" i="32"/>
  <c r="AA43" i="32"/>
  <c r="AB43" i="32"/>
  <c r="AC43" i="32"/>
  <c r="AD43" i="32"/>
  <c r="AE43" i="32"/>
  <c r="AF43" i="32"/>
  <c r="AG43" i="32"/>
  <c r="AH43" i="32"/>
  <c r="AA44" i="32"/>
  <c r="AB44" i="32"/>
  <c r="AC44" i="32"/>
  <c r="AD44" i="32"/>
  <c r="AE44" i="32"/>
  <c r="AF44" i="32"/>
  <c r="AG44" i="32"/>
  <c r="AH44" i="32"/>
  <c r="AA45" i="32"/>
  <c r="AB45" i="32"/>
  <c r="AC45" i="32"/>
  <c r="AD45" i="32"/>
  <c r="AE45" i="32"/>
  <c r="AF45" i="32"/>
  <c r="AG45" i="32"/>
  <c r="AH45" i="32"/>
  <c r="AA46" i="32"/>
  <c r="AB46" i="32"/>
  <c r="AC46" i="32"/>
  <c r="AD46" i="32"/>
  <c r="AE46" i="32"/>
  <c r="AF46" i="32"/>
  <c r="AG46" i="32"/>
  <c r="AH46" i="32"/>
  <c r="AB47" i="32"/>
  <c r="AA48" i="32"/>
  <c r="AB48" i="32"/>
  <c r="AC48" i="32"/>
  <c r="AD48" i="32"/>
  <c r="AE48" i="32"/>
  <c r="AF48" i="32"/>
  <c r="AG48" i="32"/>
  <c r="AH48" i="32"/>
  <c r="AA49" i="32"/>
  <c r="AB49" i="32"/>
  <c r="AC49" i="32"/>
  <c r="AD49" i="32"/>
  <c r="AE49" i="32"/>
  <c r="AF49" i="32"/>
  <c r="AG49" i="32"/>
  <c r="AH49" i="32"/>
  <c r="AA50" i="32"/>
  <c r="AB50" i="32"/>
  <c r="AC50" i="32"/>
  <c r="AD50" i="32"/>
  <c r="AE50" i="32"/>
  <c r="AF50" i="32"/>
  <c r="AG50" i="32"/>
  <c r="AH50" i="32"/>
  <c r="AA51" i="32"/>
  <c r="AB51" i="32"/>
  <c r="AC51" i="32"/>
  <c r="AD51" i="32"/>
  <c r="AE51" i="32"/>
  <c r="AF51" i="32"/>
  <c r="AG51" i="32"/>
  <c r="AH51" i="32"/>
  <c r="AA52" i="32"/>
  <c r="AB52" i="32"/>
  <c r="AC52" i="32"/>
  <c r="AD52" i="32"/>
  <c r="AE52" i="32"/>
  <c r="AF52" i="32"/>
  <c r="AG52" i="32"/>
  <c r="AH52" i="32"/>
  <c r="AA53" i="32"/>
  <c r="AB53" i="32"/>
  <c r="AC53" i="32"/>
  <c r="AD53" i="32"/>
  <c r="AE53" i="32"/>
  <c r="AF53" i="32"/>
  <c r="AG53" i="32"/>
  <c r="AH53" i="32"/>
  <c r="AA54" i="32"/>
  <c r="AB54" i="32"/>
  <c r="AC54" i="32"/>
  <c r="AD54" i="32"/>
  <c r="AE54" i="32"/>
  <c r="AF54" i="32"/>
  <c r="AG54" i="32"/>
  <c r="AH54" i="32"/>
  <c r="AA55" i="32"/>
  <c r="AB55" i="32"/>
  <c r="AC55" i="32"/>
  <c r="AD55" i="32"/>
  <c r="AE55" i="32"/>
  <c r="AF55" i="32"/>
  <c r="AG55" i="32"/>
  <c r="AH55" i="32"/>
  <c r="AB56" i="32"/>
  <c r="AA57" i="32"/>
  <c r="AB57" i="32"/>
  <c r="AC57" i="32"/>
  <c r="AD57" i="32"/>
  <c r="AE57" i="32"/>
  <c r="AF57" i="32"/>
  <c r="AG57" i="32"/>
  <c r="AH57" i="32"/>
  <c r="AA58" i="32"/>
  <c r="AB58" i="32"/>
  <c r="AC58" i="32"/>
  <c r="AD58" i="32"/>
  <c r="AE58" i="32"/>
  <c r="AF58" i="32"/>
  <c r="AG58" i="32"/>
  <c r="AH58" i="32"/>
  <c r="AA59" i="32"/>
  <c r="AB59" i="32"/>
  <c r="AC59" i="32"/>
  <c r="AD59" i="32"/>
  <c r="AE59" i="32"/>
  <c r="AF59" i="32"/>
  <c r="AG59" i="32"/>
  <c r="AH59" i="32"/>
  <c r="AA60" i="32"/>
  <c r="AB60" i="32"/>
  <c r="AC60" i="32"/>
  <c r="AD60" i="32"/>
  <c r="AE60" i="32"/>
  <c r="AF60" i="32"/>
  <c r="AG60" i="32"/>
  <c r="AH60" i="32"/>
  <c r="AA61" i="32"/>
  <c r="AB61" i="32"/>
  <c r="AC61" i="32"/>
  <c r="AD61" i="32"/>
  <c r="AE61" i="32"/>
  <c r="AF61" i="32"/>
  <c r="AG61" i="32"/>
  <c r="AH61" i="32"/>
  <c r="AA62" i="32"/>
  <c r="AB62" i="32"/>
  <c r="AC62" i="32"/>
  <c r="AD62" i="32"/>
  <c r="AE62" i="32"/>
  <c r="AF62" i="32"/>
  <c r="AG62" i="32"/>
  <c r="AH62" i="32"/>
  <c r="AA63" i="32"/>
  <c r="AB63" i="32"/>
  <c r="AC63" i="32"/>
  <c r="AD63" i="32"/>
  <c r="AE63" i="32"/>
  <c r="AF63" i="32"/>
  <c r="AG63" i="32"/>
  <c r="AH63" i="32"/>
  <c r="AA64" i="32"/>
  <c r="AB64" i="32"/>
  <c r="AC64" i="32"/>
  <c r="AD64" i="32"/>
  <c r="AE64" i="32"/>
  <c r="AF64" i="32"/>
  <c r="AG64" i="32"/>
  <c r="AH64" i="32"/>
  <c r="AA65" i="32"/>
  <c r="AB65" i="32"/>
  <c r="AC65" i="32"/>
  <c r="AD65" i="32"/>
  <c r="AE65" i="32"/>
  <c r="AF65" i="32"/>
  <c r="AG65" i="32"/>
  <c r="AH65" i="32"/>
  <c r="AA66" i="32"/>
  <c r="AB66" i="32"/>
  <c r="AC66" i="32"/>
  <c r="AD66" i="32"/>
  <c r="AE66" i="32"/>
  <c r="AF66" i="32"/>
  <c r="AG66" i="32"/>
  <c r="AH66" i="32"/>
  <c r="AB67" i="32"/>
  <c r="AA68" i="32"/>
  <c r="AB68" i="32"/>
  <c r="AC68" i="32"/>
  <c r="AD68" i="32"/>
  <c r="AE68" i="32"/>
  <c r="AF68" i="32"/>
  <c r="AG68" i="32"/>
  <c r="AH68" i="32"/>
  <c r="AA69" i="32"/>
  <c r="AB69" i="32"/>
  <c r="AC69" i="32"/>
  <c r="AD69" i="32"/>
  <c r="AE69" i="32"/>
  <c r="AF69" i="32"/>
  <c r="AG69" i="32"/>
  <c r="AH69" i="32"/>
  <c r="AA70" i="32"/>
  <c r="AB70" i="32"/>
  <c r="AC70" i="32"/>
  <c r="AD70" i="32"/>
  <c r="AE70" i="32"/>
  <c r="AF70" i="32"/>
  <c r="AG70" i="32"/>
  <c r="AH70" i="32"/>
  <c r="AA71" i="32"/>
  <c r="AB71" i="32"/>
  <c r="AC71" i="32"/>
  <c r="AD71" i="32"/>
  <c r="AE71" i="32"/>
  <c r="AF71" i="32"/>
  <c r="AG71" i="32"/>
  <c r="AH71" i="32"/>
  <c r="AA72" i="32"/>
  <c r="AB72" i="32"/>
  <c r="AC72" i="32"/>
  <c r="AD72" i="32"/>
  <c r="AE72" i="32"/>
  <c r="AF72" i="32"/>
  <c r="AG72" i="32"/>
  <c r="AH72" i="32"/>
  <c r="AB73" i="32"/>
  <c r="AB74" i="32"/>
  <c r="AA75" i="32"/>
  <c r="AB75" i="32"/>
  <c r="AC75" i="32"/>
  <c r="AD75" i="32"/>
  <c r="AE75" i="32"/>
  <c r="AF75" i="32"/>
  <c r="AG75" i="32"/>
  <c r="AH75" i="32"/>
  <c r="AA76" i="32"/>
  <c r="AB76" i="32"/>
  <c r="AC76" i="32"/>
  <c r="AD76" i="32"/>
  <c r="AE76" i="32"/>
  <c r="AF76" i="32"/>
  <c r="AG76" i="32"/>
  <c r="AH76" i="32"/>
  <c r="AA77" i="32"/>
  <c r="AB77" i="32"/>
  <c r="AC77" i="32"/>
  <c r="AD77" i="32"/>
  <c r="AE77" i="32"/>
  <c r="AF77" i="32"/>
  <c r="AG77" i="32"/>
  <c r="AH77" i="32"/>
  <c r="AA78" i="32"/>
  <c r="AB78" i="32"/>
  <c r="AC78" i="32"/>
  <c r="AD78" i="32"/>
  <c r="AE78" i="32"/>
  <c r="AF78" i="32"/>
  <c r="AG78" i="32"/>
  <c r="AH78" i="32"/>
  <c r="AA79" i="32"/>
  <c r="AB79" i="32"/>
  <c r="AC79" i="32"/>
  <c r="AD79" i="32"/>
  <c r="AE79" i="32"/>
  <c r="AF79" i="32"/>
  <c r="AG79" i="32"/>
  <c r="AH79" i="32"/>
  <c r="AA80" i="32"/>
  <c r="AB80" i="32"/>
  <c r="AC80" i="32"/>
  <c r="AD80" i="32"/>
  <c r="AE80" i="32"/>
  <c r="AF80" i="32"/>
  <c r="AG80" i="32"/>
  <c r="AH80" i="32"/>
  <c r="AA81" i="32"/>
  <c r="AB81" i="32"/>
  <c r="AC81" i="32"/>
  <c r="AD81" i="32"/>
  <c r="AE81" i="32"/>
  <c r="AF81" i="32"/>
  <c r="AG81" i="32"/>
  <c r="AH81" i="32"/>
  <c r="AA82" i="32"/>
  <c r="AB82" i="32"/>
  <c r="AC82" i="32"/>
  <c r="AD82" i="32"/>
  <c r="AE82" i="32"/>
  <c r="AF82" i="32"/>
  <c r="AG82" i="32"/>
  <c r="AH82" i="32"/>
  <c r="AB83" i="32"/>
  <c r="AA84" i="32"/>
  <c r="AB84" i="32"/>
  <c r="AC84" i="32"/>
  <c r="AD84" i="32"/>
  <c r="AE84" i="32"/>
  <c r="AF84" i="32"/>
  <c r="AG84" i="32"/>
  <c r="AH84" i="32"/>
  <c r="AA85" i="32"/>
  <c r="AB85" i="32"/>
  <c r="AC85" i="32"/>
  <c r="AD85" i="32"/>
  <c r="AE85" i="32"/>
  <c r="AF85" i="32"/>
  <c r="AG85" i="32"/>
  <c r="AH85" i="32"/>
  <c r="AA86" i="32"/>
  <c r="AB86" i="32"/>
  <c r="AC86" i="32"/>
  <c r="AD86" i="32"/>
  <c r="AE86" i="32"/>
  <c r="AF86" i="32"/>
  <c r="AG86" i="32"/>
  <c r="AH86" i="32"/>
  <c r="AA87" i="32"/>
  <c r="AB87" i="32"/>
  <c r="AC87" i="32"/>
  <c r="AD87" i="32"/>
  <c r="AE87" i="32"/>
  <c r="AF87" i="32"/>
  <c r="AG87" i="32"/>
  <c r="AH87" i="32"/>
  <c r="AA88" i="32"/>
  <c r="AB88" i="32"/>
  <c r="AC88" i="32"/>
  <c r="AD88" i="32"/>
  <c r="AE88" i="32"/>
  <c r="AF88" i="32"/>
  <c r="AG88" i="32"/>
  <c r="AH88" i="32"/>
  <c r="AA89" i="32"/>
  <c r="AB89" i="32"/>
  <c r="AC89" i="32"/>
  <c r="AD89" i="32"/>
  <c r="AE89" i="32"/>
  <c r="AF89" i="32"/>
  <c r="AG89" i="32"/>
  <c r="AH89" i="32"/>
  <c r="AA90" i="32"/>
  <c r="AB90" i="32"/>
  <c r="AC90" i="32"/>
  <c r="AD90" i="32"/>
  <c r="AE90" i="32"/>
  <c r="AF90" i="32"/>
  <c r="AG90" i="32"/>
  <c r="AH90" i="32"/>
  <c r="AB91" i="32"/>
  <c r="AA92" i="32"/>
  <c r="AB92" i="32"/>
  <c r="AC92" i="32"/>
  <c r="AD92" i="32"/>
  <c r="AE92" i="32"/>
  <c r="AF92" i="32"/>
  <c r="AG92" i="32"/>
  <c r="AH92" i="32"/>
  <c r="AA93" i="32"/>
  <c r="AB93" i="32"/>
  <c r="AC93" i="32"/>
  <c r="AD93" i="32"/>
  <c r="AE93" i="32"/>
  <c r="AF93" i="32"/>
  <c r="AG93" i="32"/>
  <c r="AH93" i="32"/>
  <c r="AA94" i="32"/>
  <c r="AB94" i="32"/>
  <c r="AC94" i="32"/>
  <c r="AD94" i="32"/>
  <c r="AE94" i="32"/>
  <c r="AF94" i="32"/>
  <c r="AG94" i="32"/>
  <c r="AH94" i="32"/>
  <c r="AA95" i="32"/>
  <c r="AB95" i="32"/>
  <c r="AC95" i="32"/>
  <c r="AD95" i="32"/>
  <c r="AE95" i="32"/>
  <c r="AF95" i="32"/>
  <c r="AG95" i="32"/>
  <c r="AH95" i="32"/>
  <c r="AA96" i="32"/>
  <c r="AB96" i="32"/>
  <c r="AC96" i="32"/>
  <c r="AD96" i="32"/>
  <c r="AE96" i="32"/>
  <c r="AF96" i="32"/>
  <c r="AG96" i="32"/>
  <c r="AH96" i="32"/>
  <c r="AA97" i="32"/>
  <c r="AB97" i="32"/>
  <c r="AC97" i="32"/>
  <c r="AD97" i="32"/>
  <c r="AE97" i="32"/>
  <c r="AF97" i="32"/>
  <c r="AG97" i="32"/>
  <c r="AH97" i="32"/>
  <c r="AA98" i="32"/>
  <c r="AB98" i="32"/>
  <c r="AC98" i="32"/>
  <c r="AD98" i="32"/>
  <c r="AE98" i="32"/>
  <c r="AF98" i="32"/>
  <c r="AG98" i="32"/>
  <c r="AH98" i="32"/>
  <c r="AA99" i="32"/>
  <c r="AB99" i="32"/>
  <c r="AC99" i="32"/>
  <c r="AD99" i="32"/>
  <c r="AE99" i="32"/>
  <c r="AF99" i="32"/>
  <c r="AG99" i="32"/>
  <c r="AH99" i="32"/>
  <c r="AA100" i="32"/>
  <c r="AB100" i="32"/>
  <c r="AC100" i="32"/>
  <c r="AD100" i="32"/>
  <c r="AE100" i="32"/>
  <c r="AF100" i="32"/>
  <c r="AG100" i="32"/>
  <c r="AH100" i="32"/>
  <c r="AA101" i="32"/>
  <c r="AB101" i="32"/>
  <c r="AC101" i="32"/>
  <c r="AD101" i="32"/>
  <c r="AE101" i="32"/>
  <c r="AF101" i="32"/>
  <c r="AG101" i="32"/>
  <c r="AH101" i="32"/>
  <c r="AB102" i="32"/>
  <c r="AA103" i="32"/>
  <c r="AB103" i="32"/>
  <c r="AC103" i="32"/>
  <c r="AD103" i="32"/>
  <c r="AE103" i="32"/>
  <c r="AF103" i="32"/>
  <c r="AG103" i="32"/>
  <c r="AH103" i="32"/>
  <c r="AA104" i="32"/>
  <c r="AB104" i="32"/>
  <c r="AC104" i="32"/>
  <c r="AD104" i="32"/>
  <c r="AE104" i="32"/>
  <c r="AF104" i="32"/>
  <c r="AG104" i="32"/>
  <c r="AH104" i="32"/>
  <c r="AA105" i="32"/>
  <c r="AB105" i="32"/>
  <c r="AC105" i="32"/>
  <c r="AD105" i="32"/>
  <c r="AE105" i="32"/>
  <c r="AF105" i="32"/>
  <c r="AG105" i="32"/>
  <c r="AH105" i="32"/>
  <c r="AA106" i="32"/>
  <c r="AB106" i="32"/>
  <c r="AC106" i="32"/>
  <c r="AD106" i="32"/>
  <c r="AE106" i="32"/>
  <c r="AF106" i="32"/>
  <c r="AG106" i="32"/>
  <c r="AH106" i="32"/>
  <c r="AB107" i="32"/>
  <c r="AA108" i="32"/>
  <c r="AB108" i="32"/>
  <c r="AC108" i="32"/>
  <c r="AD108" i="32"/>
  <c r="AE108" i="32"/>
  <c r="AF108" i="32"/>
  <c r="AG108" i="32"/>
  <c r="AH108" i="32"/>
  <c r="AA109" i="32"/>
  <c r="AB109" i="32"/>
  <c r="AC109" i="32"/>
  <c r="AD109" i="32"/>
  <c r="AE109" i="32"/>
  <c r="AF109" i="32"/>
  <c r="AG109" i="32"/>
  <c r="AH109" i="32"/>
  <c r="AA110" i="32"/>
  <c r="AB110" i="32"/>
  <c r="AC110" i="32"/>
  <c r="AD110" i="32"/>
  <c r="AE110" i="32"/>
  <c r="AF110" i="32"/>
  <c r="AG110" i="32"/>
  <c r="AH110" i="32"/>
  <c r="AA111" i="32"/>
  <c r="AB111" i="32"/>
  <c r="AC111" i="32"/>
  <c r="AD111" i="32"/>
  <c r="AE111" i="32"/>
  <c r="AF111" i="32"/>
  <c r="AG111" i="32"/>
  <c r="AH111" i="32"/>
  <c r="AA112" i="32"/>
  <c r="AB112" i="32"/>
  <c r="AC112" i="32"/>
  <c r="AD112" i="32"/>
  <c r="AE112" i="32"/>
  <c r="AF112" i="32"/>
  <c r="AG112" i="32"/>
  <c r="AH112" i="32"/>
  <c r="AA113" i="32"/>
  <c r="AB113" i="32"/>
  <c r="AC113" i="32"/>
  <c r="AD113" i="32"/>
  <c r="AE113" i="32"/>
  <c r="AF113" i="32"/>
  <c r="AG113" i="32"/>
  <c r="AH113" i="32"/>
  <c r="AA114" i="32"/>
  <c r="AB114" i="32"/>
  <c r="AC114" i="32"/>
  <c r="AD114" i="32"/>
  <c r="AE114" i="32"/>
  <c r="AF114" i="32"/>
  <c r="AG114" i="32"/>
  <c r="AH114" i="32"/>
  <c r="AA115" i="32"/>
  <c r="AB115" i="32"/>
  <c r="AC115" i="32"/>
  <c r="AD115" i="32"/>
  <c r="AE115" i="32"/>
  <c r="AF115" i="32"/>
  <c r="AG115" i="32"/>
  <c r="AH115" i="32"/>
  <c r="AA116" i="32"/>
  <c r="AB116" i="32"/>
  <c r="AC116" i="32"/>
  <c r="AD116" i="32"/>
  <c r="AE116" i="32"/>
  <c r="AF116" i="32"/>
  <c r="AG116" i="32"/>
  <c r="AH116" i="32"/>
  <c r="AA117" i="32"/>
  <c r="AB117" i="32"/>
  <c r="AC117" i="32"/>
  <c r="AD117" i="32"/>
  <c r="AE117" i="32"/>
  <c r="AF117" i="32"/>
  <c r="AG117" i="32"/>
  <c r="AH117" i="32"/>
  <c r="AB118" i="32"/>
  <c r="AA119" i="32"/>
  <c r="AB119" i="32"/>
  <c r="AC119" i="32"/>
  <c r="AD119" i="32"/>
  <c r="AE119" i="32"/>
  <c r="AF119" i="32"/>
  <c r="AG119" i="32"/>
  <c r="AH119" i="32"/>
  <c r="AA120" i="32"/>
  <c r="AB120" i="32"/>
  <c r="AC120" i="32"/>
  <c r="AD120" i="32"/>
  <c r="AE120" i="32"/>
  <c r="AF120" i="32"/>
  <c r="AG120" i="32"/>
  <c r="AH120" i="32"/>
  <c r="AA121" i="32"/>
  <c r="AB121" i="32"/>
  <c r="AC121" i="32"/>
  <c r="AD121" i="32"/>
  <c r="AE121" i="32"/>
  <c r="AF121" i="32"/>
  <c r="AG121" i="32"/>
  <c r="AH121" i="32"/>
  <c r="AA122" i="32"/>
  <c r="AB122" i="32"/>
  <c r="AC122" i="32"/>
  <c r="AD122" i="32"/>
  <c r="AE122" i="32"/>
  <c r="AF122" i="32"/>
  <c r="AG122" i="32"/>
  <c r="AH122" i="32"/>
  <c r="AA123" i="32"/>
  <c r="AB123" i="32"/>
  <c r="AC123" i="32"/>
  <c r="AD123" i="32"/>
  <c r="AE123" i="32"/>
  <c r="AF123" i="32"/>
  <c r="AG123" i="32"/>
  <c r="AH123" i="32"/>
  <c r="AA124" i="32"/>
  <c r="AB124" i="32"/>
  <c r="AC124" i="32"/>
  <c r="AD124" i="32"/>
  <c r="AE124" i="32"/>
  <c r="AF124" i="32"/>
  <c r="AG124" i="32"/>
  <c r="AH124" i="32"/>
  <c r="AA125" i="32"/>
  <c r="AB125" i="32"/>
  <c r="AC125" i="32"/>
  <c r="AD125" i="32"/>
  <c r="AE125" i="32"/>
  <c r="AF125" i="32"/>
  <c r="AG125" i="32"/>
  <c r="AH125" i="32"/>
  <c r="AA126" i="32"/>
  <c r="AB126" i="32"/>
  <c r="AC126" i="32"/>
  <c r="AD126" i="32"/>
  <c r="AE126" i="32"/>
  <c r="AF126" i="32"/>
  <c r="AG126" i="32"/>
  <c r="AH126" i="32"/>
  <c r="AA127" i="32"/>
  <c r="AB127" i="32"/>
  <c r="AC127" i="32"/>
  <c r="AD127" i="32"/>
  <c r="AE127" i="32"/>
  <c r="AF127" i="32"/>
  <c r="AG127" i="32"/>
  <c r="AH127" i="32"/>
  <c r="AA128" i="32"/>
  <c r="AB128" i="32"/>
  <c r="AC128" i="32"/>
  <c r="AD128" i="32"/>
  <c r="AE128" i="32"/>
  <c r="AF128" i="32"/>
  <c r="AG128" i="32"/>
  <c r="AH128" i="32"/>
  <c r="AA129" i="32"/>
  <c r="AB129" i="32"/>
  <c r="AC129" i="32"/>
  <c r="AD129" i="32"/>
  <c r="AE129" i="32"/>
  <c r="AF129" i="32"/>
  <c r="AG129" i="32"/>
  <c r="AH129" i="32"/>
  <c r="AB130" i="32"/>
  <c r="AA131" i="32"/>
  <c r="AB131" i="32"/>
  <c r="AC131" i="32"/>
  <c r="AD131" i="32"/>
  <c r="AE131" i="32"/>
  <c r="AF131" i="32"/>
  <c r="AG131" i="32"/>
  <c r="AH131" i="32"/>
  <c r="AA132" i="32"/>
  <c r="AB132" i="32"/>
  <c r="AC132" i="32"/>
  <c r="AD132" i="32"/>
  <c r="AE132" i="32"/>
  <c r="AF132" i="32"/>
  <c r="AG132" i="32"/>
  <c r="AH132" i="32"/>
  <c r="AA133" i="32"/>
  <c r="AB133" i="32"/>
  <c r="AC133" i="32"/>
  <c r="AD133" i="32"/>
  <c r="AE133" i="32"/>
  <c r="AF133" i="32"/>
  <c r="AG133" i="32"/>
  <c r="AH133" i="32"/>
  <c r="AA134" i="32"/>
  <c r="AB134" i="32"/>
  <c r="AC134" i="32"/>
  <c r="AD134" i="32"/>
  <c r="AE134" i="32"/>
  <c r="AF134" i="32"/>
  <c r="AG134" i="32"/>
  <c r="AH134" i="32"/>
  <c r="AA135" i="32"/>
  <c r="AB135" i="32"/>
  <c r="AC135" i="32"/>
  <c r="AD135" i="32"/>
  <c r="AE135" i="32"/>
  <c r="AF135" i="32"/>
  <c r="AG135" i="32"/>
  <c r="AH135" i="32"/>
  <c r="AA136" i="32"/>
  <c r="AB136" i="32"/>
  <c r="AC136" i="32"/>
  <c r="AD136" i="32"/>
  <c r="AE136" i="32"/>
  <c r="AF136" i="32"/>
  <c r="AG136" i="32"/>
  <c r="AH136" i="32"/>
  <c r="AA137" i="32"/>
  <c r="AB137" i="32"/>
  <c r="AC137" i="32"/>
  <c r="AD137" i="32"/>
  <c r="AE137" i="32"/>
  <c r="AF137" i="32"/>
  <c r="AG137" i="32"/>
  <c r="AH137" i="32"/>
  <c r="AA138" i="32"/>
  <c r="AB138" i="32"/>
  <c r="AC138" i="32"/>
  <c r="AD138" i="32"/>
  <c r="AE138" i="32"/>
  <c r="AF138" i="32"/>
  <c r="AG138" i="32"/>
  <c r="AH138" i="32"/>
  <c r="AA139" i="32"/>
  <c r="AB139" i="32"/>
  <c r="AC139" i="32"/>
  <c r="AD139" i="32"/>
  <c r="AE139" i="32"/>
  <c r="AF139" i="32"/>
  <c r="AG139" i="32"/>
  <c r="AH139" i="32"/>
  <c r="AA140" i="32"/>
  <c r="AB140" i="32"/>
  <c r="AC140" i="32"/>
  <c r="AD140" i="32"/>
  <c r="AE140" i="32"/>
  <c r="AF140" i="32"/>
  <c r="AG140" i="32"/>
  <c r="AH140" i="32"/>
  <c r="AB141" i="32"/>
  <c r="AA142" i="32"/>
  <c r="AB142" i="32"/>
  <c r="AC142" i="32"/>
  <c r="AD142" i="32"/>
  <c r="AE142" i="32"/>
  <c r="AF142" i="32"/>
  <c r="AG142" i="32"/>
  <c r="AH142" i="32"/>
  <c r="AA143" i="32"/>
  <c r="AB143" i="32"/>
  <c r="AC143" i="32"/>
  <c r="AD143" i="32"/>
  <c r="AE143" i="32"/>
  <c r="AF143" i="32"/>
  <c r="AG143" i="32"/>
  <c r="AH143" i="32"/>
  <c r="AA144" i="32"/>
  <c r="AB144" i="32"/>
  <c r="AC144" i="32"/>
  <c r="AD144" i="32"/>
  <c r="AE144" i="32"/>
  <c r="AF144" i="32"/>
  <c r="AG144" i="32"/>
  <c r="AH144" i="32"/>
  <c r="AA145" i="32"/>
  <c r="AB145" i="32"/>
  <c r="AC145" i="32"/>
  <c r="AD145" i="32"/>
  <c r="AE145" i="32"/>
  <c r="AF145" i="32"/>
  <c r="AG145" i="32"/>
  <c r="AH145" i="32"/>
  <c r="AA146" i="32"/>
  <c r="AB146" i="32"/>
  <c r="AC146" i="32"/>
  <c r="AD146" i="32"/>
  <c r="AE146" i="32"/>
  <c r="AF146" i="32"/>
  <c r="AG146" i="32"/>
  <c r="AH146" i="32"/>
  <c r="AA147" i="32"/>
  <c r="AB147" i="32"/>
  <c r="AC147" i="32"/>
  <c r="AD147" i="32"/>
  <c r="AE147" i="32"/>
  <c r="AF147" i="32"/>
  <c r="AG147" i="32"/>
  <c r="AH147" i="32"/>
  <c r="AA148" i="32"/>
  <c r="AB148" i="32"/>
  <c r="AC148" i="32"/>
  <c r="AD148" i="32"/>
  <c r="AE148" i="32"/>
  <c r="AF148" i="32"/>
  <c r="AG148" i="32"/>
  <c r="AH148" i="32"/>
  <c r="AA149" i="32"/>
  <c r="AB149" i="32"/>
  <c r="AC149" i="32"/>
  <c r="AD149" i="32"/>
  <c r="AE149" i="32"/>
  <c r="AF149" i="32"/>
  <c r="AG149" i="32"/>
  <c r="AH149" i="32"/>
  <c r="AB150" i="32"/>
  <c r="AA151" i="32"/>
  <c r="AB151" i="32"/>
  <c r="AC151" i="32"/>
  <c r="AD151" i="32"/>
  <c r="AE151" i="32"/>
  <c r="AF151" i="32"/>
  <c r="AG151" i="32"/>
  <c r="AH151" i="32"/>
  <c r="AA152" i="32"/>
  <c r="AB152" i="32"/>
  <c r="AC152" i="32"/>
  <c r="AD152" i="32"/>
  <c r="AE152" i="32"/>
  <c r="AF152" i="32"/>
  <c r="AG152" i="32"/>
  <c r="AH152" i="32"/>
  <c r="AA153" i="32"/>
  <c r="AB153" i="32"/>
  <c r="AC153" i="32"/>
  <c r="AD153" i="32"/>
  <c r="AE153" i="32"/>
  <c r="AF153" i="32"/>
  <c r="AG153" i="32"/>
  <c r="AH153" i="32"/>
  <c r="AA154" i="32"/>
  <c r="AB154" i="32"/>
  <c r="AC154" i="32"/>
  <c r="AD154" i="32"/>
  <c r="AE154" i="32"/>
  <c r="AF154" i="32"/>
  <c r="AG154" i="32"/>
  <c r="AH154" i="32"/>
  <c r="AA155" i="32"/>
  <c r="AB155" i="32"/>
  <c r="AC155" i="32"/>
  <c r="AD155" i="32"/>
  <c r="AE155" i="32"/>
  <c r="AF155" i="32"/>
  <c r="AG155" i="32"/>
  <c r="AH155" i="32"/>
  <c r="AA156" i="32"/>
  <c r="AB156" i="32"/>
  <c r="AC156" i="32"/>
  <c r="AD156" i="32"/>
  <c r="AE156" i="32"/>
  <c r="AF156" i="32"/>
  <c r="AG156" i="32"/>
  <c r="AH156" i="32"/>
  <c r="AA157" i="32"/>
  <c r="AB157" i="32"/>
  <c r="AC157" i="32"/>
  <c r="AD157" i="32"/>
  <c r="AE157" i="32"/>
  <c r="AF157" i="32"/>
  <c r="AG157" i="32"/>
  <c r="AH157" i="32"/>
  <c r="AA158" i="32"/>
  <c r="AB158" i="32"/>
  <c r="AC158" i="32"/>
  <c r="AD158" i="32"/>
  <c r="AE158" i="32"/>
  <c r="AF158" i="32"/>
  <c r="AG158" i="32"/>
  <c r="AH158" i="32"/>
  <c r="AB159" i="32"/>
  <c r="AB160" i="32"/>
  <c r="AA161" i="32"/>
  <c r="AB161" i="32"/>
  <c r="AC161" i="32"/>
  <c r="AD161" i="32"/>
  <c r="AE161" i="32"/>
  <c r="AF161" i="32"/>
  <c r="AG161" i="32"/>
  <c r="AH161" i="32"/>
  <c r="AA162" i="32"/>
  <c r="AB162" i="32"/>
  <c r="AC162" i="32"/>
  <c r="AD162" i="32"/>
  <c r="AE162" i="32"/>
  <c r="AF162" i="32"/>
  <c r="AG162" i="32"/>
  <c r="AH162" i="32"/>
  <c r="AA163" i="32"/>
  <c r="AB163" i="32"/>
  <c r="AC163" i="32"/>
  <c r="AD163" i="32"/>
  <c r="AE163" i="32"/>
  <c r="AF163" i="32"/>
  <c r="AG163" i="32"/>
  <c r="AH163" i="32"/>
  <c r="AA164" i="32"/>
  <c r="AB164" i="32"/>
  <c r="AC164" i="32"/>
  <c r="AD164" i="32"/>
  <c r="AE164" i="32"/>
  <c r="AF164" i="32"/>
  <c r="AG164" i="32"/>
  <c r="AH164" i="32"/>
  <c r="AA165" i="32"/>
  <c r="AB165" i="32"/>
  <c r="AC165" i="32"/>
  <c r="AD165" i="32"/>
  <c r="AE165" i="32"/>
  <c r="AF165" i="32"/>
  <c r="AG165" i="32"/>
  <c r="AH165" i="32"/>
  <c r="AA166" i="32"/>
  <c r="AB166" i="32"/>
  <c r="AC166" i="32"/>
  <c r="AD166" i="32"/>
  <c r="AE166" i="32"/>
  <c r="AF166" i="32"/>
  <c r="AG166" i="32"/>
  <c r="AH166" i="32"/>
  <c r="AA167" i="32"/>
  <c r="AB167" i="32"/>
  <c r="AC167" i="32"/>
  <c r="AD167" i="32"/>
  <c r="AE167" i="32"/>
  <c r="AF167" i="32"/>
  <c r="AG167" i="32"/>
  <c r="AH167" i="32"/>
  <c r="AB168" i="32"/>
  <c r="AA169" i="32"/>
  <c r="AB169" i="32"/>
  <c r="AC169" i="32"/>
  <c r="AD169" i="32"/>
  <c r="AE169" i="32"/>
  <c r="AF169" i="32"/>
  <c r="AG169" i="32"/>
  <c r="AH169" i="32"/>
  <c r="AA170" i="32"/>
  <c r="AB170" i="32"/>
  <c r="AC170" i="32"/>
  <c r="AD170" i="32"/>
  <c r="AE170" i="32"/>
  <c r="AF170" i="32"/>
  <c r="AG170" i="32"/>
  <c r="AH170" i="32"/>
  <c r="AA171" i="32"/>
  <c r="AB171" i="32"/>
  <c r="AC171" i="32"/>
  <c r="AD171" i="32"/>
  <c r="AE171" i="32"/>
  <c r="AF171" i="32"/>
  <c r="AG171" i="32"/>
  <c r="AH171" i="32"/>
  <c r="AA172" i="32"/>
  <c r="AB172" i="32"/>
  <c r="AC172" i="32"/>
  <c r="AD172" i="32"/>
  <c r="AE172" i="32"/>
  <c r="AF172" i="32"/>
  <c r="AG172" i="32"/>
  <c r="AH172" i="32"/>
  <c r="AA173" i="32"/>
  <c r="AB173" i="32"/>
  <c r="AC173" i="32"/>
  <c r="AD173" i="32"/>
  <c r="AE173" i="32"/>
  <c r="AF173" i="32"/>
  <c r="AG173" i="32"/>
  <c r="AH173" i="32"/>
  <c r="AA174" i="32"/>
  <c r="AB174" i="32"/>
  <c r="AC174" i="32"/>
  <c r="AD174" i="32"/>
  <c r="AE174" i="32"/>
  <c r="AF174" i="32"/>
  <c r="AG174" i="32"/>
  <c r="AH174" i="32"/>
  <c r="AA175" i="32"/>
  <c r="AB175" i="32"/>
  <c r="AC175" i="32"/>
  <c r="AD175" i="32"/>
  <c r="AE175" i="32"/>
  <c r="AF175" i="32"/>
  <c r="AG175" i="32"/>
  <c r="AH175" i="32"/>
  <c r="AB176" i="32"/>
  <c r="AA177" i="32"/>
  <c r="AB177" i="32"/>
  <c r="AC177" i="32"/>
  <c r="AD177" i="32"/>
  <c r="AE177" i="32"/>
  <c r="AF177" i="32"/>
  <c r="AG177" i="32"/>
  <c r="AH177" i="32"/>
  <c r="AA178" i="32"/>
  <c r="AB178" i="32"/>
  <c r="AC178" i="32"/>
  <c r="AD178" i="32"/>
  <c r="AE178" i="32"/>
  <c r="AF178" i="32"/>
  <c r="AG178" i="32"/>
  <c r="AH178" i="32"/>
  <c r="AA179" i="32"/>
  <c r="AB179" i="32"/>
  <c r="AC179" i="32"/>
  <c r="AD179" i="32"/>
  <c r="AE179" i="32"/>
  <c r="AF179" i="32"/>
  <c r="AG179" i="32"/>
  <c r="AH179" i="32"/>
  <c r="AA180" i="32"/>
  <c r="AB180" i="32"/>
  <c r="AC180" i="32"/>
  <c r="AD180" i="32"/>
  <c r="AE180" i="32"/>
  <c r="AF180" i="32"/>
  <c r="AG180" i="32"/>
  <c r="AH180" i="32"/>
  <c r="AA181" i="32"/>
  <c r="AB181" i="32"/>
  <c r="AC181" i="32"/>
  <c r="AD181" i="32"/>
  <c r="AE181" i="32"/>
  <c r="AF181" i="32"/>
  <c r="AG181" i="32"/>
  <c r="AH181" i="32"/>
  <c r="AB182" i="32"/>
  <c r="AA183" i="32"/>
  <c r="AB183" i="32"/>
  <c r="AC183" i="32"/>
  <c r="AD183" i="32"/>
  <c r="AE183" i="32"/>
  <c r="AF183" i="32"/>
  <c r="AG183" i="32"/>
  <c r="AH183" i="32"/>
  <c r="AA184" i="32"/>
  <c r="AB184" i="32"/>
  <c r="AC184" i="32"/>
  <c r="AD184" i="32"/>
  <c r="AE184" i="32"/>
  <c r="AF184" i="32"/>
  <c r="AG184" i="32"/>
  <c r="AH184" i="32"/>
  <c r="AA185" i="32"/>
  <c r="AB185" i="32"/>
  <c r="AC185" i="32"/>
  <c r="AD185" i="32"/>
  <c r="AE185" i="32"/>
  <c r="AF185" i="32"/>
  <c r="AG185" i="32"/>
  <c r="AH185" i="32"/>
  <c r="AA186" i="32"/>
  <c r="AB186" i="32"/>
  <c r="AC186" i="32"/>
  <c r="AD186" i="32"/>
  <c r="AE186" i="32"/>
  <c r="AF186" i="32"/>
  <c r="AG186" i="32"/>
  <c r="AH186" i="32"/>
  <c r="AA187" i="32"/>
  <c r="AB187" i="32"/>
  <c r="AC187" i="32"/>
  <c r="AD187" i="32"/>
  <c r="AE187" i="32"/>
  <c r="AF187" i="32"/>
  <c r="AG187" i="32"/>
  <c r="AH187" i="32"/>
  <c r="AB188" i="32"/>
  <c r="AB189" i="32"/>
  <c r="AA190" i="32"/>
  <c r="AB190" i="32"/>
  <c r="AC190" i="32"/>
  <c r="AD190" i="32"/>
  <c r="AE190" i="32"/>
  <c r="AF190" i="32"/>
  <c r="AG190" i="32"/>
  <c r="AH190" i="32"/>
  <c r="AA191" i="32"/>
  <c r="AB191" i="32"/>
  <c r="AC191" i="32"/>
  <c r="AD191" i="32"/>
  <c r="AE191" i="32"/>
  <c r="AF191" i="32"/>
  <c r="AG191" i="32"/>
  <c r="AH191" i="32"/>
  <c r="AA192" i="32"/>
  <c r="AB192" i="32"/>
  <c r="AC192" i="32"/>
  <c r="AD192" i="32"/>
  <c r="AE192" i="32"/>
  <c r="AF192" i="32"/>
  <c r="AG192" i="32"/>
  <c r="AH192" i="32"/>
  <c r="AA193" i="32"/>
  <c r="AB193" i="32"/>
  <c r="AC193" i="32"/>
  <c r="AD193" i="32"/>
  <c r="AE193" i="32"/>
  <c r="AF193" i="32"/>
  <c r="AG193" i="32"/>
  <c r="AH193" i="32"/>
  <c r="AA194" i="32"/>
  <c r="AB194" i="32"/>
  <c r="AC194" i="32"/>
  <c r="AD194" i="32"/>
  <c r="AE194" i="32"/>
  <c r="AF194" i="32"/>
  <c r="AG194" i="32"/>
  <c r="AH194" i="32"/>
  <c r="AA195" i="32"/>
  <c r="AB195" i="32"/>
  <c r="AC195" i="32"/>
  <c r="AD195" i="32"/>
  <c r="AE195" i="32"/>
  <c r="AF195" i="32"/>
  <c r="AG195" i="32"/>
  <c r="AH195" i="32"/>
  <c r="AA196" i="32"/>
  <c r="AB196" i="32"/>
  <c r="AC196" i="32"/>
  <c r="AD196" i="32"/>
  <c r="AE196" i="32"/>
  <c r="AF196" i="32"/>
  <c r="AG196" i="32"/>
  <c r="AH196" i="32"/>
  <c r="AA197" i="32"/>
  <c r="AB197" i="32"/>
  <c r="AC197" i="32"/>
  <c r="AD197" i="32"/>
  <c r="AE197" i="32"/>
  <c r="AF197" i="32"/>
  <c r="AG197" i="32"/>
  <c r="AH197" i="32"/>
  <c r="AA198" i="32"/>
  <c r="AB198" i="32"/>
  <c r="AC198" i="32"/>
  <c r="AD198" i="32"/>
  <c r="AE198" i="32"/>
  <c r="AF198" i="32"/>
  <c r="AG198" i="32"/>
  <c r="AH198" i="32"/>
  <c r="AA199" i="32"/>
  <c r="AB199" i="32"/>
  <c r="AC199" i="32"/>
  <c r="AD199" i="32"/>
  <c r="AE199" i="32"/>
  <c r="AF199" i="32"/>
  <c r="AG199" i="32"/>
  <c r="AH199" i="32"/>
  <c r="AB200" i="32"/>
  <c r="AA201" i="32"/>
  <c r="AB201" i="32"/>
  <c r="AC201" i="32"/>
  <c r="AD201" i="32"/>
  <c r="AE201" i="32"/>
  <c r="AF201" i="32"/>
  <c r="AG201" i="32"/>
  <c r="AH201" i="32"/>
  <c r="AA202" i="32"/>
  <c r="AB202" i="32"/>
  <c r="AC202" i="32"/>
  <c r="AD202" i="32"/>
  <c r="AE202" i="32"/>
  <c r="AF202" i="32"/>
  <c r="AG202" i="32"/>
  <c r="AH202" i="32"/>
  <c r="AA203" i="32"/>
  <c r="AB203" i="32"/>
  <c r="AC203" i="32"/>
  <c r="AD203" i="32"/>
  <c r="AE203" i="32"/>
  <c r="AF203" i="32"/>
  <c r="AG203" i="32"/>
  <c r="AH203" i="32"/>
  <c r="AA204" i="32"/>
  <c r="AB204" i="32"/>
  <c r="AC204" i="32"/>
  <c r="AD204" i="32"/>
  <c r="AE204" i="32"/>
  <c r="AF204" i="32"/>
  <c r="AG204" i="32"/>
  <c r="AH204" i="32"/>
  <c r="AA205" i="32"/>
  <c r="AB205" i="32"/>
  <c r="AC205" i="32"/>
  <c r="AD205" i="32"/>
  <c r="AE205" i="32"/>
  <c r="AF205" i="32"/>
  <c r="AG205" i="32"/>
  <c r="AH205" i="32"/>
  <c r="AA206" i="32"/>
  <c r="AB206" i="32"/>
  <c r="AC206" i="32"/>
  <c r="AD206" i="32"/>
  <c r="AE206" i="32"/>
  <c r="AF206" i="32"/>
  <c r="AG206" i="32"/>
  <c r="AH206" i="32"/>
  <c r="AA207" i="32"/>
  <c r="AB207" i="32"/>
  <c r="AC207" i="32"/>
  <c r="AD207" i="32"/>
  <c r="AE207" i="32"/>
  <c r="AF207" i="32"/>
  <c r="AG207" i="32"/>
  <c r="AH207" i="32"/>
  <c r="AA208" i="32"/>
  <c r="AB208" i="32"/>
  <c r="AC208" i="32"/>
  <c r="AD208" i="32"/>
  <c r="AE208" i="32"/>
  <c r="AF208" i="32"/>
  <c r="AG208" i="32"/>
  <c r="AH208" i="32"/>
  <c r="AA209" i="32"/>
  <c r="AB209" i="32"/>
  <c r="AC209" i="32"/>
  <c r="AD209" i="32"/>
  <c r="AE209" i="32"/>
  <c r="AF209" i="32"/>
  <c r="AG209" i="32"/>
  <c r="AH209" i="32"/>
  <c r="AA210" i="32"/>
  <c r="AB210" i="32"/>
  <c r="AC210" i="32"/>
  <c r="AD210" i="32"/>
  <c r="AE210" i="32"/>
  <c r="AF210" i="32"/>
  <c r="AG210" i="32"/>
  <c r="AH210" i="32"/>
  <c r="AB211" i="32"/>
  <c r="AA212" i="32"/>
  <c r="AB212" i="32"/>
  <c r="AC212" i="32"/>
  <c r="AD212" i="32"/>
  <c r="AE212" i="32"/>
  <c r="AF212" i="32"/>
  <c r="AG212" i="32"/>
  <c r="AH212" i="32"/>
  <c r="AA213" i="32"/>
  <c r="AB213" i="32"/>
  <c r="AC213" i="32"/>
  <c r="AD213" i="32"/>
  <c r="AE213" i="32"/>
  <c r="AF213" i="32"/>
  <c r="AG213" i="32"/>
  <c r="AH213" i="32"/>
  <c r="AA214" i="32"/>
  <c r="AB214" i="32"/>
  <c r="AC214" i="32"/>
  <c r="AD214" i="32"/>
  <c r="AE214" i="32"/>
  <c r="AF214" i="32"/>
  <c r="AG214" i="32"/>
  <c r="AH214" i="32"/>
  <c r="AA215" i="32"/>
  <c r="AB215" i="32"/>
  <c r="AC215" i="32"/>
  <c r="AD215" i="32"/>
  <c r="AE215" i="32"/>
  <c r="AF215" i="32"/>
  <c r="AG215" i="32"/>
  <c r="AH215" i="32"/>
  <c r="AA216" i="32"/>
  <c r="AB216" i="32"/>
  <c r="AC216" i="32"/>
  <c r="AD216" i="32"/>
  <c r="AE216" i="32"/>
  <c r="AF216" i="32"/>
  <c r="AG216" i="32"/>
  <c r="AH216" i="32"/>
  <c r="AA217" i="32"/>
  <c r="AB217" i="32"/>
  <c r="AC217" i="32"/>
  <c r="AD217" i="32"/>
  <c r="AE217" i="32"/>
  <c r="AF217" i="32"/>
  <c r="AG217" i="32"/>
  <c r="AH217" i="32"/>
  <c r="AA218" i="32"/>
  <c r="AB218" i="32"/>
  <c r="AC218" i="32"/>
  <c r="AD218" i="32"/>
  <c r="AE218" i="32"/>
  <c r="AF218" i="32"/>
  <c r="AG218" i="32"/>
  <c r="AH218" i="32"/>
  <c r="AA219" i="32"/>
  <c r="AB219" i="32"/>
  <c r="AC219" i="32"/>
  <c r="AD219" i="32"/>
  <c r="AE219" i="32"/>
  <c r="AF219" i="32"/>
  <c r="AG219" i="32"/>
  <c r="AH219" i="32"/>
  <c r="D1" i="33"/>
  <c r="AA5" i="33"/>
  <c r="AB5" i="33"/>
  <c r="AC5" i="33"/>
  <c r="AD5" i="33"/>
  <c r="AE5" i="33"/>
  <c r="AF5" i="33"/>
  <c r="AG5" i="33"/>
  <c r="AH5" i="33"/>
  <c r="AA6" i="33"/>
  <c r="AB6" i="33"/>
  <c r="AC6" i="33"/>
  <c r="AD6" i="33"/>
  <c r="AE6" i="33"/>
  <c r="AF6" i="33"/>
  <c r="AG6" i="33"/>
  <c r="AH6" i="33"/>
  <c r="AA7" i="33"/>
  <c r="AB7" i="33"/>
  <c r="AC7" i="33"/>
  <c r="AD7" i="33"/>
  <c r="AE7" i="33"/>
  <c r="AF7" i="33"/>
  <c r="AG7" i="33"/>
  <c r="AH7" i="33"/>
  <c r="AA8" i="33"/>
  <c r="AB8" i="33"/>
  <c r="AC8" i="33"/>
  <c r="AD8" i="33"/>
  <c r="AE8" i="33"/>
  <c r="AF8" i="33"/>
  <c r="AG8" i="33"/>
  <c r="AH8" i="33"/>
  <c r="AA9" i="33"/>
  <c r="AB9" i="33"/>
  <c r="AC9" i="33"/>
  <c r="AD9" i="33"/>
  <c r="AE9" i="33"/>
  <c r="AF9" i="33"/>
  <c r="AG9" i="33"/>
  <c r="AH9" i="33"/>
  <c r="AA10" i="33"/>
  <c r="AB10" i="33"/>
  <c r="AC10" i="33"/>
  <c r="AD10" i="33"/>
  <c r="AE10" i="33"/>
  <c r="AF10" i="33"/>
  <c r="AG10" i="33"/>
  <c r="AH10" i="33"/>
  <c r="AA11" i="33"/>
  <c r="AB11" i="33"/>
  <c r="AC11" i="33"/>
  <c r="AD11" i="33"/>
  <c r="AE11" i="33"/>
  <c r="AF11" i="33"/>
  <c r="AG11" i="33"/>
  <c r="AH11" i="33"/>
  <c r="AA12" i="33"/>
  <c r="AB12" i="33"/>
  <c r="AC12" i="33"/>
  <c r="AD12" i="33"/>
  <c r="AE12" i="33"/>
  <c r="AF12" i="33"/>
  <c r="AG12" i="33"/>
  <c r="AH12" i="33"/>
  <c r="AA13" i="33"/>
  <c r="AB13" i="33"/>
  <c r="AC13" i="33"/>
  <c r="AD13" i="33"/>
  <c r="AE13" i="33"/>
  <c r="AF13" i="33"/>
  <c r="AG13" i="33"/>
  <c r="AH13" i="33"/>
  <c r="AA14" i="33"/>
  <c r="AB14" i="33"/>
  <c r="AC14" i="33"/>
  <c r="AD14" i="33"/>
  <c r="AE14" i="33"/>
  <c r="AF14" i="33"/>
  <c r="AG14" i="33"/>
  <c r="AH14" i="33"/>
  <c r="AA15" i="33"/>
  <c r="AB15" i="33"/>
  <c r="AC15" i="33"/>
  <c r="AD15" i="33"/>
  <c r="AE15" i="33"/>
  <c r="AF15" i="33"/>
  <c r="AG15" i="33"/>
  <c r="AH15" i="33"/>
  <c r="AB16" i="33"/>
  <c r="AA17" i="33"/>
  <c r="AB17" i="33"/>
  <c r="AC17" i="33"/>
  <c r="AD17" i="33"/>
  <c r="AE17" i="33"/>
  <c r="AF17" i="33"/>
  <c r="AG17" i="33"/>
  <c r="AH17" i="33"/>
  <c r="AA18" i="33"/>
  <c r="AB18" i="33"/>
  <c r="AC18" i="33"/>
  <c r="AD18" i="33"/>
  <c r="AE18" i="33"/>
  <c r="AF18" i="33"/>
  <c r="AG18" i="33"/>
  <c r="AH18" i="33"/>
  <c r="AA19" i="33"/>
  <c r="AB19" i="33"/>
  <c r="AC19" i="33"/>
  <c r="AD19" i="33"/>
  <c r="AE19" i="33"/>
  <c r="AF19" i="33"/>
  <c r="AG19" i="33"/>
  <c r="AH19" i="33"/>
  <c r="AA20" i="33"/>
  <c r="AB20" i="33"/>
  <c r="AC20" i="33"/>
  <c r="AD20" i="33"/>
  <c r="AE20" i="33"/>
  <c r="AF20" i="33"/>
  <c r="AG20" i="33"/>
  <c r="AH20" i="33"/>
  <c r="AA21" i="33"/>
  <c r="AB21" i="33"/>
  <c r="AC21" i="33"/>
  <c r="AD21" i="33"/>
  <c r="AE21" i="33"/>
  <c r="AF21" i="33"/>
  <c r="AG21" i="33"/>
  <c r="AH21" i="33"/>
  <c r="AA22" i="33"/>
  <c r="AB22" i="33"/>
  <c r="AC22" i="33"/>
  <c r="AD22" i="33"/>
  <c r="AE22" i="33"/>
  <c r="AF22" i="33"/>
  <c r="AG22" i="33"/>
  <c r="AH22" i="33"/>
  <c r="AA23" i="33"/>
  <c r="AB23" i="33"/>
  <c r="AC23" i="33"/>
  <c r="AD23" i="33"/>
  <c r="AE23" i="33"/>
  <c r="AF23" i="33"/>
  <c r="AG23" i="33"/>
  <c r="AH23" i="33"/>
  <c r="AA24" i="33"/>
  <c r="AB24" i="33"/>
  <c r="AC24" i="33"/>
  <c r="AD24" i="33"/>
  <c r="AE24" i="33"/>
  <c r="AF24" i="33"/>
  <c r="AG24" i="33"/>
  <c r="AH24" i="33"/>
  <c r="AA25" i="33"/>
  <c r="AB25" i="33"/>
  <c r="AC25" i="33"/>
  <c r="AD25" i="33"/>
  <c r="AE25" i="33"/>
  <c r="AF25" i="33"/>
  <c r="AG25" i="33"/>
  <c r="AH25" i="33"/>
  <c r="AA26" i="33"/>
  <c r="AB26" i="33"/>
  <c r="AC26" i="33"/>
  <c r="AD26" i="33"/>
  <c r="AE26" i="33"/>
  <c r="AF26" i="33"/>
  <c r="AG26" i="33"/>
  <c r="AH26" i="33"/>
  <c r="AA27" i="33"/>
  <c r="AB27" i="33"/>
  <c r="AC27" i="33"/>
  <c r="AD27" i="33"/>
  <c r="AE27" i="33"/>
  <c r="AF27" i="33"/>
  <c r="AG27" i="33"/>
  <c r="AH27" i="33"/>
  <c r="AA28" i="33"/>
  <c r="AB28" i="33"/>
  <c r="AC28" i="33"/>
  <c r="AD28" i="33"/>
  <c r="AE28" i="33"/>
  <c r="AF28" i="33"/>
  <c r="AG28" i="33"/>
  <c r="AH28" i="33"/>
  <c r="AA29" i="33"/>
  <c r="AB29" i="33"/>
  <c r="AC29" i="33"/>
  <c r="AD29" i="33"/>
  <c r="AE29" i="33"/>
  <c r="AF29" i="33"/>
  <c r="AG29" i="33"/>
  <c r="AH29" i="33"/>
  <c r="AA30" i="33"/>
  <c r="AB30" i="33"/>
  <c r="AC30" i="33"/>
  <c r="AD30" i="33"/>
  <c r="AE30" i="33"/>
  <c r="AF30" i="33"/>
  <c r="AG30" i="33"/>
  <c r="AH30" i="33"/>
  <c r="AA31" i="33"/>
  <c r="AB31" i="33"/>
  <c r="AC31" i="33"/>
  <c r="AD31" i="33"/>
  <c r="AE31" i="33"/>
  <c r="AF31" i="33"/>
  <c r="AG31" i="33"/>
  <c r="AH31" i="33"/>
  <c r="AB32" i="33"/>
  <c r="AA33" i="33"/>
  <c r="AB33" i="33"/>
  <c r="AC33" i="33"/>
  <c r="AD33" i="33"/>
  <c r="AE33" i="33"/>
  <c r="AF33" i="33"/>
  <c r="AG33" i="33"/>
  <c r="AH33" i="33"/>
  <c r="AA34" i="33"/>
  <c r="AB34" i="33"/>
  <c r="AC34" i="33"/>
  <c r="AD34" i="33"/>
  <c r="AE34" i="33"/>
  <c r="AF34" i="33"/>
  <c r="AG34" i="33"/>
  <c r="AH34" i="33"/>
  <c r="AA35" i="33"/>
  <c r="AB35" i="33"/>
  <c r="AC35" i="33"/>
  <c r="AD35" i="33"/>
  <c r="AE35" i="33"/>
  <c r="AF35" i="33"/>
  <c r="AG35" i="33"/>
  <c r="AH35" i="33"/>
  <c r="AA36" i="33"/>
  <c r="AB36" i="33"/>
  <c r="AC36" i="33"/>
  <c r="AD36" i="33"/>
  <c r="AE36" i="33"/>
  <c r="AF36" i="33"/>
  <c r="AG36" i="33"/>
  <c r="AH36" i="33"/>
  <c r="AA37" i="33"/>
  <c r="AB37" i="33"/>
  <c r="AC37" i="33"/>
  <c r="AD37" i="33"/>
  <c r="AE37" i="33"/>
  <c r="AF37" i="33"/>
  <c r="AG37" i="33"/>
  <c r="AH37" i="33"/>
  <c r="AA38" i="33"/>
  <c r="AB38" i="33"/>
  <c r="AC38" i="33"/>
  <c r="AD38" i="33"/>
  <c r="AE38" i="33"/>
  <c r="AF38" i="33"/>
  <c r="AG38" i="33"/>
  <c r="AH38" i="33"/>
  <c r="AB39" i="33"/>
  <c r="AA40" i="33"/>
  <c r="AB40" i="33"/>
  <c r="AC40" i="33"/>
  <c r="AD40" i="33"/>
  <c r="AE40" i="33"/>
  <c r="AF40" i="33"/>
  <c r="AG40" i="33"/>
  <c r="AH40" i="33"/>
  <c r="AA41" i="33"/>
  <c r="AB41" i="33"/>
  <c r="AC41" i="33"/>
  <c r="AD41" i="33"/>
  <c r="AE41" i="33"/>
  <c r="AF41" i="33"/>
  <c r="AG41" i="33"/>
  <c r="AH41" i="33"/>
  <c r="AA42" i="33"/>
  <c r="AB42" i="33"/>
  <c r="AC42" i="33"/>
  <c r="AD42" i="33"/>
  <c r="AE42" i="33"/>
  <c r="AF42" i="33"/>
  <c r="AG42" i="33"/>
  <c r="AH42" i="33"/>
  <c r="AA43" i="33"/>
  <c r="AB43" i="33"/>
  <c r="AC43" i="33"/>
  <c r="AD43" i="33"/>
  <c r="AE43" i="33"/>
  <c r="AF43" i="33"/>
  <c r="AG43" i="33"/>
  <c r="AH43" i="33"/>
  <c r="AA44" i="33"/>
  <c r="AB44" i="33"/>
  <c r="AC44" i="33"/>
  <c r="AD44" i="33"/>
  <c r="AE44" i="33"/>
  <c r="AF44" i="33"/>
  <c r="AG44" i="33"/>
  <c r="AH44" i="33"/>
  <c r="AA45" i="33"/>
  <c r="AB45" i="33"/>
  <c r="AC45" i="33"/>
  <c r="AD45" i="33"/>
  <c r="AE45" i="33"/>
  <c r="AF45" i="33"/>
  <c r="AG45" i="33"/>
  <c r="AH45" i="33"/>
  <c r="AA46" i="33"/>
  <c r="AB46" i="33"/>
  <c r="AC46" i="33"/>
  <c r="AD46" i="33"/>
  <c r="AE46" i="33"/>
  <c r="AF46" i="33"/>
  <c r="AG46" i="33"/>
  <c r="AH46" i="33"/>
  <c r="AB47" i="33"/>
  <c r="AA48" i="33"/>
  <c r="AB48" i="33"/>
  <c r="AC48" i="33"/>
  <c r="AD48" i="33"/>
  <c r="AE48" i="33"/>
  <c r="AF48" i="33"/>
  <c r="AG48" i="33"/>
  <c r="AH48" i="33"/>
  <c r="AA49" i="33"/>
  <c r="AB49" i="33"/>
  <c r="AC49" i="33"/>
  <c r="AD49" i="33"/>
  <c r="AE49" i="33"/>
  <c r="AF49" i="33"/>
  <c r="AG49" i="33"/>
  <c r="AH49" i="33"/>
  <c r="AA50" i="33"/>
  <c r="AB50" i="33"/>
  <c r="AC50" i="33"/>
  <c r="AD50" i="33"/>
  <c r="AE50" i="33"/>
  <c r="AF50" i="33"/>
  <c r="AG50" i="33"/>
  <c r="AH50" i="33"/>
  <c r="AA51" i="33"/>
  <c r="AB51" i="33"/>
  <c r="AC51" i="33"/>
  <c r="AD51" i="33"/>
  <c r="AE51" i="33"/>
  <c r="AF51" i="33"/>
  <c r="AG51" i="33"/>
  <c r="AH51" i="33"/>
  <c r="AA52" i="33"/>
  <c r="AB52" i="33"/>
  <c r="AC52" i="33"/>
  <c r="AD52" i="33"/>
  <c r="AE52" i="33"/>
  <c r="AF52" i="33"/>
  <c r="AG52" i="33"/>
  <c r="AH52" i="33"/>
  <c r="AA53" i="33"/>
  <c r="AB53" i="33"/>
  <c r="AC53" i="33"/>
  <c r="AD53" i="33"/>
  <c r="AE53" i="33"/>
  <c r="AF53" i="33"/>
  <c r="AG53" i="33"/>
  <c r="AH53" i="33"/>
  <c r="AB54" i="33"/>
  <c r="AA55" i="33"/>
  <c r="AB55" i="33"/>
  <c r="AC55" i="33"/>
  <c r="AD55" i="33"/>
  <c r="AE55" i="33"/>
  <c r="AF55" i="33"/>
  <c r="AG55" i="33"/>
  <c r="AH55" i="33"/>
  <c r="AA56" i="33"/>
  <c r="AB56" i="33"/>
  <c r="AC56" i="33"/>
  <c r="AD56" i="33"/>
  <c r="AE56" i="33"/>
  <c r="AF56" i="33"/>
  <c r="AG56" i="33"/>
  <c r="AH56" i="33"/>
  <c r="AA57" i="33"/>
  <c r="AB57" i="33"/>
  <c r="AC57" i="33"/>
  <c r="AD57" i="33"/>
  <c r="AE57" i="33"/>
  <c r="AF57" i="33"/>
  <c r="AG57" i="33"/>
  <c r="AH57" i="33"/>
  <c r="AA58" i="33"/>
  <c r="AB58" i="33"/>
  <c r="AC58" i="33"/>
  <c r="AD58" i="33"/>
  <c r="AE58" i="33"/>
  <c r="AF58" i="33"/>
  <c r="AG58" i="33"/>
  <c r="AH58" i="33"/>
  <c r="AA59" i="33"/>
  <c r="AB59" i="33"/>
  <c r="AC59" i="33"/>
  <c r="AD59" i="33"/>
  <c r="AE59" i="33"/>
  <c r="AF59" i="33"/>
  <c r="AG59" i="33"/>
  <c r="AH59" i="33"/>
  <c r="AA60" i="33"/>
  <c r="AB60" i="33"/>
  <c r="AC60" i="33"/>
  <c r="AD60" i="33"/>
  <c r="AE60" i="33"/>
  <c r="AF60" i="33"/>
  <c r="AG60" i="33"/>
  <c r="AH60" i="33"/>
  <c r="AB61" i="33"/>
  <c r="AA62" i="33"/>
  <c r="AB62" i="33"/>
  <c r="AC62" i="33"/>
  <c r="AD62" i="33"/>
  <c r="AE62" i="33"/>
  <c r="AF62" i="33"/>
  <c r="AG62" i="33"/>
  <c r="AH62" i="33"/>
  <c r="AA63" i="33"/>
  <c r="AB63" i="33"/>
  <c r="AC63" i="33"/>
  <c r="AD63" i="33"/>
  <c r="AE63" i="33"/>
  <c r="AF63" i="33"/>
  <c r="AG63" i="33"/>
  <c r="AH63" i="33"/>
  <c r="AA64" i="33"/>
  <c r="AB64" i="33"/>
  <c r="AC64" i="33"/>
  <c r="AD64" i="33"/>
  <c r="AE64" i="33"/>
  <c r="AF64" i="33"/>
  <c r="AG64" i="33"/>
  <c r="AH64" i="33"/>
  <c r="AA65" i="33"/>
  <c r="AB65" i="33"/>
  <c r="AC65" i="33"/>
  <c r="AD65" i="33"/>
  <c r="AE65" i="33"/>
  <c r="AF65" i="33"/>
  <c r="AG65" i="33"/>
  <c r="AH65" i="33"/>
  <c r="AA66" i="33"/>
  <c r="AB66" i="33"/>
  <c r="AC66" i="33"/>
  <c r="AD66" i="33"/>
  <c r="AE66" i="33"/>
  <c r="AF66" i="33"/>
  <c r="AG66" i="33"/>
  <c r="AH66" i="33"/>
  <c r="AB67" i="33"/>
  <c r="AA68" i="33"/>
  <c r="AB68" i="33"/>
  <c r="AC68" i="33"/>
  <c r="AD68" i="33"/>
  <c r="AE68" i="33"/>
  <c r="AF68" i="33"/>
  <c r="AG68" i="33"/>
  <c r="AH68" i="33"/>
  <c r="AA69" i="33"/>
  <c r="AB69" i="33"/>
  <c r="AC69" i="33"/>
  <c r="AD69" i="33"/>
  <c r="AE69" i="33"/>
  <c r="AF69" i="33"/>
  <c r="AG69" i="33"/>
  <c r="AH69" i="33"/>
  <c r="AA70" i="33"/>
  <c r="AB70" i="33"/>
  <c r="AC70" i="33"/>
  <c r="AD70" i="33"/>
  <c r="AE70" i="33"/>
  <c r="AF70" i="33"/>
  <c r="AG70" i="33"/>
  <c r="AH70" i="33"/>
  <c r="AB71" i="33"/>
  <c r="AB72" i="33"/>
  <c r="AA73" i="33"/>
  <c r="AB73" i="33"/>
  <c r="AC73" i="33"/>
  <c r="AD73" i="33"/>
  <c r="AE73" i="33"/>
  <c r="AF73" i="33"/>
  <c r="AG73" i="33"/>
  <c r="AH73" i="33"/>
  <c r="AA74" i="33"/>
  <c r="AB74" i="33"/>
  <c r="AC74" i="33"/>
  <c r="AD74" i="33"/>
  <c r="AE74" i="33"/>
  <c r="AF74" i="33"/>
  <c r="AG74" i="33"/>
  <c r="AH74" i="33"/>
  <c r="AA75" i="33"/>
  <c r="AB75" i="33"/>
  <c r="AC75" i="33"/>
  <c r="AD75" i="33"/>
  <c r="AE75" i="33"/>
  <c r="AF75" i="33"/>
  <c r="AG75" i="33"/>
  <c r="AH75" i="33"/>
  <c r="AA76" i="33"/>
  <c r="AB76" i="33"/>
  <c r="AC76" i="33"/>
  <c r="AD76" i="33"/>
  <c r="AE76" i="33"/>
  <c r="AF76" i="33"/>
  <c r="AG76" i="33"/>
  <c r="AH76" i="33"/>
  <c r="AA77" i="33"/>
  <c r="AB77" i="33"/>
  <c r="AC77" i="33"/>
  <c r="AD77" i="33"/>
  <c r="AE77" i="33"/>
  <c r="AF77" i="33"/>
  <c r="AG77" i="33"/>
  <c r="AH77" i="33"/>
  <c r="AA78" i="33"/>
  <c r="AB78" i="33"/>
  <c r="AC78" i="33"/>
  <c r="AD78" i="33"/>
  <c r="AE78" i="33"/>
  <c r="AF78" i="33"/>
  <c r="AG78" i="33"/>
  <c r="AH78" i="33"/>
  <c r="AA79" i="33"/>
  <c r="AB79" i="33"/>
  <c r="AC79" i="33"/>
  <c r="AD79" i="33"/>
  <c r="AE79" i="33"/>
  <c r="AF79" i="33"/>
  <c r="AG79" i="33"/>
  <c r="AH79" i="33"/>
  <c r="AA80" i="33"/>
  <c r="AB80" i="33"/>
  <c r="AC80" i="33"/>
  <c r="AD80" i="33"/>
  <c r="AE80" i="33"/>
  <c r="AF80" i="33"/>
  <c r="AG80" i="33"/>
  <c r="AH80" i="33"/>
  <c r="AA81" i="33"/>
  <c r="AB81" i="33"/>
  <c r="AC81" i="33"/>
  <c r="AD81" i="33"/>
  <c r="AE81" i="33"/>
  <c r="AF81" i="33"/>
  <c r="AG81" i="33"/>
  <c r="AH81" i="33"/>
  <c r="AB82" i="33"/>
  <c r="AA83" i="33"/>
  <c r="AB83" i="33"/>
  <c r="AC83" i="33"/>
  <c r="AD83" i="33"/>
  <c r="AE83" i="33"/>
  <c r="AF83" i="33"/>
  <c r="AG83" i="33"/>
  <c r="AH83" i="33"/>
  <c r="AA84" i="33"/>
  <c r="AB84" i="33"/>
  <c r="AC84" i="33"/>
  <c r="AD84" i="33"/>
  <c r="AE84" i="33"/>
  <c r="AF84" i="33"/>
  <c r="AG84" i="33"/>
  <c r="AH84" i="33"/>
  <c r="AA85" i="33"/>
  <c r="AB85" i="33"/>
  <c r="AC85" i="33"/>
  <c r="AD85" i="33"/>
  <c r="AE85" i="33"/>
  <c r="AF85" i="33"/>
  <c r="AG85" i="33"/>
  <c r="AH85" i="33"/>
  <c r="AA86" i="33"/>
  <c r="AB86" i="33"/>
  <c r="AC86" i="33"/>
  <c r="AD86" i="33"/>
  <c r="AE86" i="33"/>
  <c r="AF86" i="33"/>
  <c r="AG86" i="33"/>
  <c r="AH86" i="33"/>
  <c r="AA87" i="33"/>
  <c r="AB87" i="33"/>
  <c r="AC87" i="33"/>
  <c r="AD87" i="33"/>
  <c r="AE87" i="33"/>
  <c r="AF87" i="33"/>
  <c r="AG87" i="33"/>
  <c r="AH87" i="33"/>
  <c r="AA88" i="33"/>
  <c r="AB88" i="33"/>
  <c r="AC88" i="33"/>
  <c r="AD88" i="33"/>
  <c r="AE88" i="33"/>
  <c r="AF88" i="33"/>
  <c r="AG88" i="33"/>
  <c r="AH88" i="33"/>
  <c r="AA89" i="33"/>
  <c r="AB89" i="33"/>
  <c r="AC89" i="33"/>
  <c r="AD89" i="33"/>
  <c r="AE89" i="33"/>
  <c r="AF89" i="33"/>
  <c r="AG89" i="33"/>
  <c r="AH89" i="33"/>
  <c r="AA90" i="33"/>
  <c r="AB90" i="33"/>
  <c r="AC90" i="33"/>
  <c r="AD90" i="33"/>
  <c r="AE90" i="33"/>
  <c r="AF90" i="33"/>
  <c r="AG90" i="33"/>
  <c r="AH90" i="33"/>
  <c r="AA91" i="33"/>
  <c r="AB91" i="33"/>
  <c r="AC91" i="33"/>
  <c r="AD91" i="33"/>
  <c r="AE91" i="33"/>
  <c r="AF91" i="33"/>
  <c r="AG91" i="33"/>
  <c r="AH91" i="33"/>
  <c r="AB92" i="33"/>
  <c r="AB93" i="33"/>
  <c r="AA94" i="33"/>
  <c r="AB94" i="33"/>
  <c r="AC94" i="33"/>
  <c r="AD94" i="33"/>
  <c r="AE94" i="33"/>
  <c r="AF94" i="33"/>
  <c r="AG94" i="33"/>
  <c r="AH94" i="33"/>
  <c r="AA95" i="33"/>
  <c r="AB95" i="33"/>
  <c r="AC95" i="33"/>
  <c r="AD95" i="33"/>
  <c r="AE95" i="33"/>
  <c r="AF95" i="33"/>
  <c r="AG95" i="33"/>
  <c r="AH95" i="33"/>
  <c r="AA96" i="33"/>
  <c r="AB96" i="33"/>
  <c r="AC96" i="33"/>
  <c r="AD96" i="33"/>
  <c r="AE96" i="33"/>
  <c r="AF96" i="33"/>
  <c r="AG96" i="33"/>
  <c r="AH96" i="33"/>
  <c r="AA97" i="33"/>
  <c r="AB97" i="33"/>
  <c r="AC97" i="33"/>
  <c r="AD97" i="33"/>
  <c r="AE97" i="33"/>
  <c r="AF97" i="33"/>
  <c r="AG97" i="33"/>
  <c r="AH97" i="33"/>
  <c r="AA98" i="33"/>
  <c r="AB98" i="33"/>
  <c r="AC98" i="33"/>
  <c r="AD98" i="33"/>
  <c r="AE98" i="33"/>
  <c r="AF98" i="33"/>
  <c r="AG98" i="33"/>
  <c r="AH98" i="33"/>
  <c r="AA99" i="33"/>
  <c r="AB99" i="33"/>
  <c r="AC99" i="33"/>
  <c r="AD99" i="33"/>
  <c r="AE99" i="33"/>
  <c r="AF99" i="33"/>
  <c r="AG99" i="33"/>
  <c r="AH99" i="33"/>
  <c r="AA100" i="33"/>
  <c r="AB100" i="33"/>
  <c r="AC100" i="33"/>
  <c r="AD100" i="33"/>
  <c r="AE100" i="33"/>
  <c r="AF100" i="33"/>
  <c r="AG100" i="33"/>
  <c r="AH100" i="33"/>
  <c r="AA101" i="33"/>
  <c r="AB101" i="33"/>
  <c r="AC101" i="33"/>
  <c r="AD101" i="33"/>
  <c r="AE101" i="33"/>
  <c r="AF101" i="33"/>
  <c r="AG101" i="33"/>
  <c r="AH101" i="33"/>
  <c r="AA102" i="33"/>
  <c r="AB102" i="33"/>
  <c r="AC102" i="33"/>
  <c r="AD102" i="33"/>
  <c r="AE102" i="33"/>
  <c r="AF102" i="33"/>
  <c r="AG102" i="33"/>
  <c r="AH102" i="33"/>
  <c r="AB103" i="33"/>
  <c r="AA104" i="33"/>
  <c r="AB104" i="33"/>
  <c r="AC104" i="33"/>
  <c r="AD104" i="33"/>
  <c r="AE104" i="33"/>
  <c r="AF104" i="33"/>
  <c r="AG104" i="33"/>
  <c r="AH104" i="33"/>
  <c r="AA105" i="33"/>
  <c r="AB105" i="33"/>
  <c r="AC105" i="33"/>
  <c r="AD105" i="33"/>
  <c r="AE105" i="33"/>
  <c r="AF105" i="33"/>
  <c r="AG105" i="33"/>
  <c r="AH105" i="33"/>
  <c r="AA106" i="33"/>
  <c r="AB106" i="33"/>
  <c r="AC106" i="33"/>
  <c r="AD106" i="33"/>
  <c r="AE106" i="33"/>
  <c r="AF106" i="33"/>
  <c r="AG106" i="33"/>
  <c r="AH106" i="33"/>
  <c r="AA107" i="33"/>
  <c r="AB107" i="33"/>
  <c r="AC107" i="33"/>
  <c r="AD107" i="33"/>
  <c r="AE107" i="33"/>
  <c r="AF107" i="33"/>
  <c r="AG107" i="33"/>
  <c r="AH107" i="33"/>
  <c r="AA108" i="33"/>
  <c r="AB108" i="33"/>
  <c r="AC108" i="33"/>
  <c r="AD108" i="33"/>
  <c r="AE108" i="33"/>
  <c r="AF108" i="33"/>
  <c r="AG108" i="33"/>
  <c r="AH108" i="33"/>
  <c r="AA109" i="33"/>
  <c r="AB109" i="33"/>
  <c r="AC109" i="33"/>
  <c r="AD109" i="33"/>
  <c r="AE109" i="33"/>
  <c r="AF109" i="33"/>
  <c r="AG109" i="33"/>
  <c r="AH109" i="33"/>
  <c r="AA110" i="33"/>
  <c r="AB110" i="33"/>
  <c r="AC110" i="33"/>
  <c r="AD110" i="33"/>
  <c r="AE110" i="33"/>
  <c r="AF110" i="33"/>
  <c r="AG110" i="33"/>
  <c r="AH110" i="33"/>
  <c r="AA111" i="33"/>
  <c r="AB111" i="33"/>
  <c r="AC111" i="33"/>
  <c r="AD111" i="33"/>
  <c r="AE111" i="33"/>
  <c r="AF111" i="33"/>
  <c r="AG111" i="33"/>
  <c r="AH111" i="33"/>
  <c r="AB112" i="33"/>
  <c r="AA113" i="33"/>
  <c r="AB113" i="33"/>
  <c r="AC113" i="33"/>
  <c r="AD113" i="33"/>
  <c r="AE113" i="33"/>
  <c r="AF113" i="33"/>
  <c r="AG113" i="33"/>
  <c r="AH113" i="33"/>
  <c r="AA114" i="33"/>
  <c r="AB114" i="33"/>
  <c r="AC114" i="33"/>
  <c r="AD114" i="33"/>
  <c r="AE114" i="33"/>
  <c r="AF114" i="33"/>
  <c r="AG114" i="33"/>
  <c r="AH114" i="33"/>
  <c r="AA115" i="33"/>
  <c r="AB115" i="33"/>
  <c r="AC115" i="33"/>
  <c r="AD115" i="33"/>
  <c r="AE115" i="33"/>
  <c r="AF115" i="33"/>
  <c r="AG115" i="33"/>
  <c r="AH115" i="33"/>
  <c r="AA116" i="33"/>
  <c r="AB116" i="33"/>
  <c r="AC116" i="33"/>
  <c r="AD116" i="33"/>
  <c r="AE116" i="33"/>
  <c r="AF116" i="33"/>
  <c r="AG116" i="33"/>
  <c r="AH116" i="33"/>
  <c r="AA117" i="33"/>
  <c r="AB117" i="33"/>
  <c r="AC117" i="33"/>
  <c r="AD117" i="33"/>
  <c r="AE117" i="33"/>
  <c r="AF117" i="33"/>
  <c r="AG117" i="33"/>
  <c r="AH117" i="33"/>
  <c r="AA118" i="33"/>
  <c r="AB118" i="33"/>
  <c r="AC118" i="33"/>
  <c r="AD118" i="33"/>
  <c r="AE118" i="33"/>
  <c r="AF118" i="33"/>
  <c r="AG118" i="33"/>
  <c r="AH118" i="33"/>
  <c r="AA119" i="33"/>
  <c r="AB119" i="33"/>
  <c r="AC119" i="33"/>
  <c r="AD119" i="33"/>
  <c r="AE119" i="33"/>
  <c r="AF119" i="33"/>
  <c r="AG119" i="33"/>
  <c r="AH119" i="33"/>
  <c r="AA120" i="33"/>
  <c r="AB120" i="33"/>
  <c r="AC120" i="33"/>
  <c r="AD120" i="33"/>
  <c r="AE120" i="33"/>
  <c r="AF120" i="33"/>
  <c r="AG120" i="33"/>
  <c r="AH120" i="33"/>
  <c r="AA121" i="33"/>
  <c r="AB121" i="33"/>
  <c r="AC121" i="33"/>
  <c r="AD121" i="33"/>
  <c r="AE121" i="33"/>
  <c r="AF121" i="33"/>
  <c r="AG121" i="33"/>
  <c r="AH121" i="33"/>
  <c r="AB122" i="33"/>
  <c r="AA123" i="33"/>
  <c r="AB123" i="33"/>
  <c r="AC123" i="33"/>
  <c r="AD123" i="33"/>
  <c r="AE123" i="33"/>
  <c r="AF123" i="33"/>
  <c r="AG123" i="33"/>
  <c r="AH123" i="33"/>
  <c r="AA124" i="33"/>
  <c r="AB124" i="33"/>
  <c r="AC124" i="33"/>
  <c r="AD124" i="33"/>
  <c r="AE124" i="33"/>
  <c r="AF124" i="33"/>
  <c r="AG124" i="33"/>
  <c r="AH124" i="33"/>
  <c r="AA125" i="33"/>
  <c r="AB125" i="33"/>
  <c r="AC125" i="33"/>
  <c r="AD125" i="33"/>
  <c r="AE125" i="33"/>
  <c r="AF125" i="33"/>
  <c r="AG125" i="33"/>
  <c r="AH125" i="33"/>
  <c r="AA126" i="33"/>
  <c r="AB126" i="33"/>
  <c r="AC126" i="33"/>
  <c r="AD126" i="33"/>
  <c r="AE126" i="33"/>
  <c r="AF126" i="33"/>
  <c r="AG126" i="33"/>
  <c r="AH126" i="33"/>
  <c r="AA127" i="33"/>
  <c r="AB127" i="33"/>
  <c r="AC127" i="33"/>
  <c r="AD127" i="33"/>
  <c r="AE127" i="33"/>
  <c r="AF127" i="33"/>
  <c r="AG127" i="33"/>
  <c r="AH127" i="33"/>
  <c r="AA128" i="33"/>
  <c r="AB128" i="33"/>
  <c r="AC128" i="33"/>
  <c r="AD128" i="33"/>
  <c r="AE128" i="33"/>
  <c r="AF128" i="33"/>
  <c r="AG128" i="33"/>
  <c r="AH128" i="33"/>
  <c r="AB129" i="33"/>
  <c r="AB130" i="33"/>
  <c r="AA131" i="33"/>
  <c r="AB131" i="33"/>
  <c r="AC131" i="33"/>
  <c r="AD131" i="33"/>
  <c r="AE131" i="33"/>
  <c r="AF131" i="33"/>
  <c r="AG131" i="33"/>
  <c r="AH131" i="33"/>
  <c r="AA132" i="33"/>
  <c r="AB132" i="33"/>
  <c r="AC132" i="33"/>
  <c r="AD132" i="33"/>
  <c r="AE132" i="33"/>
  <c r="AF132" i="33"/>
  <c r="AG132" i="33"/>
  <c r="AH132" i="33"/>
  <c r="AA133" i="33"/>
  <c r="AB133" i="33"/>
  <c r="AC133" i="33"/>
  <c r="AD133" i="33"/>
  <c r="AE133" i="33"/>
  <c r="AF133" i="33"/>
  <c r="AG133" i="33"/>
  <c r="AH133" i="33"/>
  <c r="AA134" i="33"/>
  <c r="AB134" i="33"/>
  <c r="AC134" i="33"/>
  <c r="AD134" i="33"/>
  <c r="AE134" i="33"/>
  <c r="AF134" i="33"/>
  <c r="AG134" i="33"/>
  <c r="AH134" i="33"/>
  <c r="AA135" i="33"/>
  <c r="AB135" i="33"/>
  <c r="AC135" i="33"/>
  <c r="AD135" i="33"/>
  <c r="AE135" i="33"/>
  <c r="AF135" i="33"/>
  <c r="AG135" i="33"/>
  <c r="AH135" i="33"/>
  <c r="AB136" i="33"/>
  <c r="AA137" i="33"/>
  <c r="AB137" i="33"/>
  <c r="AC137" i="33"/>
  <c r="AD137" i="33"/>
  <c r="AE137" i="33"/>
  <c r="AF137" i="33"/>
  <c r="AG137" i="33"/>
  <c r="AH137" i="33"/>
  <c r="AA138" i="33"/>
  <c r="AB138" i="33"/>
  <c r="AC138" i="33"/>
  <c r="AD138" i="33"/>
  <c r="AE138" i="33"/>
  <c r="AF138" i="33"/>
  <c r="AG138" i="33"/>
  <c r="AH138" i="33"/>
  <c r="AA139" i="33"/>
  <c r="AB139" i="33"/>
  <c r="AC139" i="33"/>
  <c r="AD139" i="33"/>
  <c r="AE139" i="33"/>
  <c r="AF139" i="33"/>
  <c r="AG139" i="33"/>
  <c r="AH139" i="33"/>
  <c r="D1" i="34"/>
  <c r="AA5" i="34"/>
  <c r="AB5" i="34"/>
  <c r="AC5" i="34"/>
  <c r="AD5" i="34"/>
  <c r="AE5" i="34"/>
  <c r="AF5" i="34"/>
  <c r="AG5" i="34"/>
  <c r="AH5" i="34"/>
  <c r="AA6" i="34"/>
  <c r="AB6" i="34"/>
  <c r="AC6" i="34"/>
  <c r="AD6" i="34"/>
  <c r="AE6" i="34"/>
  <c r="AF6" i="34"/>
  <c r="AG6" i="34"/>
  <c r="AH6" i="34"/>
  <c r="AA7" i="34"/>
  <c r="AB7" i="34"/>
  <c r="AC7" i="34"/>
  <c r="AD7" i="34"/>
  <c r="AE7" i="34"/>
  <c r="AF7" i="34"/>
  <c r="AG7" i="34"/>
  <c r="AH7" i="34"/>
  <c r="AA8" i="34"/>
  <c r="AB8" i="34"/>
  <c r="AC8" i="34"/>
  <c r="AD8" i="34"/>
  <c r="AE8" i="34"/>
  <c r="AF8" i="34"/>
  <c r="AG8" i="34"/>
  <c r="AH8" i="34"/>
  <c r="AA9" i="34"/>
  <c r="AB9" i="34"/>
  <c r="AC9" i="34"/>
  <c r="AD9" i="34"/>
  <c r="AE9" i="34"/>
  <c r="AF9" i="34"/>
  <c r="AG9" i="34"/>
  <c r="AH9" i="34"/>
  <c r="AA10" i="34"/>
  <c r="AB10" i="34"/>
  <c r="AC10" i="34"/>
  <c r="AD10" i="34"/>
  <c r="AE10" i="34"/>
  <c r="AF10" i="34"/>
  <c r="AG10" i="34"/>
  <c r="AH10" i="34"/>
  <c r="AA11" i="34"/>
  <c r="AB11" i="34"/>
  <c r="AC11" i="34"/>
  <c r="AD11" i="34"/>
  <c r="AE11" i="34"/>
  <c r="AF11" i="34"/>
  <c r="AG11" i="34"/>
  <c r="AH11" i="34"/>
  <c r="AA12" i="34"/>
  <c r="AB12" i="34"/>
  <c r="AC12" i="34"/>
  <c r="AD12" i="34"/>
  <c r="AE12" i="34"/>
  <c r="AF12" i="34"/>
  <c r="AG12" i="34"/>
  <c r="AH12" i="34"/>
  <c r="AB13" i="34"/>
  <c r="AA14" i="34"/>
  <c r="AB14" i="34"/>
  <c r="AC14" i="34"/>
  <c r="AD14" i="34"/>
  <c r="AE14" i="34"/>
  <c r="AF14" i="34"/>
  <c r="AG14" i="34"/>
  <c r="AH14" i="34"/>
  <c r="AA15" i="34"/>
  <c r="AB15" i="34"/>
  <c r="AC15" i="34"/>
  <c r="AD15" i="34"/>
  <c r="AE15" i="34"/>
  <c r="AF15" i="34"/>
  <c r="AG15" i="34"/>
  <c r="AH15" i="34"/>
  <c r="AA16" i="34"/>
  <c r="AB16" i="34"/>
  <c r="AC16" i="34"/>
  <c r="AD16" i="34"/>
  <c r="AE16" i="34"/>
  <c r="AF16" i="34"/>
  <c r="AG16" i="34"/>
  <c r="AH16" i="34"/>
  <c r="AA17" i="34"/>
  <c r="AB17" i="34"/>
  <c r="AC17" i="34"/>
  <c r="AD17" i="34"/>
  <c r="AE17" i="34"/>
  <c r="AF17" i="34"/>
  <c r="AG17" i="34"/>
  <c r="AH17" i="34"/>
  <c r="AA18" i="34"/>
  <c r="AB18" i="34"/>
  <c r="AC18" i="34"/>
  <c r="AD18" i="34"/>
  <c r="AE18" i="34"/>
  <c r="AF18" i="34"/>
  <c r="AG18" i="34"/>
  <c r="AH18" i="34"/>
  <c r="AA19" i="34"/>
  <c r="AB19" i="34"/>
  <c r="AC19" i="34"/>
  <c r="AD19" i="34"/>
  <c r="AE19" i="34"/>
  <c r="AF19" i="34"/>
  <c r="AG19" i="34"/>
  <c r="AH19" i="34"/>
  <c r="AA20" i="34"/>
  <c r="AB20" i="34"/>
  <c r="AC20" i="34"/>
  <c r="AD20" i="34"/>
  <c r="AE20" i="34"/>
  <c r="AF20" i="34"/>
  <c r="AG20" i="34"/>
  <c r="AH20" i="34"/>
  <c r="AA21" i="34"/>
  <c r="AB21" i="34"/>
  <c r="AC21" i="34"/>
  <c r="AD21" i="34"/>
  <c r="AE21" i="34"/>
  <c r="AF21" i="34"/>
  <c r="AG21" i="34"/>
  <c r="AH21" i="34"/>
  <c r="AB22" i="34"/>
  <c r="AA23" i="34"/>
  <c r="AB23" i="34"/>
  <c r="AC23" i="34"/>
  <c r="AD23" i="34"/>
  <c r="AE23" i="34"/>
  <c r="AF23" i="34"/>
  <c r="AG23" i="34"/>
  <c r="AH23" i="34"/>
  <c r="AA24" i="34"/>
  <c r="AB24" i="34"/>
  <c r="AC24" i="34"/>
  <c r="AD24" i="34"/>
  <c r="AE24" i="34"/>
  <c r="AF24" i="34"/>
  <c r="AG24" i="34"/>
  <c r="AH24" i="34"/>
  <c r="AA25" i="34"/>
  <c r="AB25" i="34"/>
  <c r="AC25" i="34"/>
  <c r="AD25" i="34"/>
  <c r="AE25" i="34"/>
  <c r="AF25" i="34"/>
  <c r="AG25" i="34"/>
  <c r="AH25" i="34"/>
  <c r="AA26" i="34"/>
  <c r="AB26" i="34"/>
  <c r="AC26" i="34"/>
  <c r="AD26" i="34"/>
  <c r="AE26" i="34"/>
  <c r="AF26" i="34"/>
  <c r="AG26" i="34"/>
  <c r="AH26" i="34"/>
  <c r="AA27" i="34"/>
  <c r="AB27" i="34"/>
  <c r="AC27" i="34"/>
  <c r="AD27" i="34"/>
  <c r="AE27" i="34"/>
  <c r="AF27" i="34"/>
  <c r="AG27" i="34"/>
  <c r="AH27" i="34"/>
  <c r="AA28" i="34"/>
  <c r="AB28" i="34"/>
  <c r="AC28" i="34"/>
  <c r="AD28" i="34"/>
  <c r="AE28" i="34"/>
  <c r="AF28" i="34"/>
  <c r="AG28" i="34"/>
  <c r="AH28" i="34"/>
  <c r="AA29" i="34"/>
  <c r="AB29" i="34"/>
  <c r="AC29" i="34"/>
  <c r="AD29" i="34"/>
  <c r="AE29" i="34"/>
  <c r="AF29" i="34"/>
  <c r="AG29" i="34"/>
  <c r="AH29" i="34"/>
  <c r="AA30" i="34"/>
  <c r="AB30" i="34"/>
  <c r="AC30" i="34"/>
  <c r="AD30" i="34"/>
  <c r="AE30" i="34"/>
  <c r="AF30" i="34"/>
  <c r="AG30" i="34"/>
  <c r="AH30" i="34"/>
  <c r="AA31" i="34"/>
  <c r="AB31" i="34"/>
  <c r="AC31" i="34"/>
  <c r="AD31" i="34"/>
  <c r="AE31" i="34"/>
  <c r="AF31" i="34"/>
  <c r="AG31" i="34"/>
  <c r="AH31" i="34"/>
  <c r="AA32" i="34"/>
  <c r="AB32" i="34"/>
  <c r="AC32" i="34"/>
  <c r="AD32" i="34"/>
  <c r="AE32" i="34"/>
  <c r="AF32" i="34"/>
  <c r="AG32" i="34"/>
  <c r="AH32" i="34"/>
  <c r="AA33" i="34"/>
  <c r="AB33" i="34"/>
  <c r="AC33" i="34"/>
  <c r="AD33" i="34"/>
  <c r="AE33" i="34"/>
  <c r="AF33" i="34"/>
  <c r="AG33" i="34"/>
  <c r="AH33" i="34"/>
  <c r="AB34" i="34"/>
  <c r="AA35" i="34"/>
  <c r="AB35" i="34"/>
  <c r="AC35" i="34"/>
  <c r="AD35" i="34"/>
  <c r="AE35" i="34"/>
  <c r="AF35" i="34"/>
  <c r="AG35" i="34"/>
  <c r="AH35" i="34"/>
  <c r="AA36" i="34"/>
  <c r="AB36" i="34"/>
  <c r="AC36" i="34"/>
  <c r="AD36" i="34"/>
  <c r="AE36" i="34"/>
  <c r="AF36" i="34"/>
  <c r="AG36" i="34"/>
  <c r="AH36" i="34"/>
  <c r="AA37" i="34"/>
  <c r="AB37" i="34"/>
  <c r="AC37" i="34"/>
  <c r="AD37" i="34"/>
  <c r="AE37" i="34"/>
  <c r="AF37" i="34"/>
  <c r="AG37" i="34"/>
  <c r="AH37" i="34"/>
  <c r="AA38" i="34"/>
  <c r="AB38" i="34"/>
  <c r="AC38" i="34"/>
  <c r="AD38" i="34"/>
  <c r="AE38" i="34"/>
  <c r="AF38" i="34"/>
  <c r="AG38" i="34"/>
  <c r="AH38" i="34"/>
  <c r="AA39" i="34"/>
  <c r="AB39" i="34"/>
  <c r="AC39" i="34"/>
  <c r="AD39" i="34"/>
  <c r="AE39" i="34"/>
  <c r="AF39" i="34"/>
  <c r="AG39" i="34"/>
  <c r="AH39" i="34"/>
  <c r="AA40" i="34"/>
  <c r="AB40" i="34"/>
  <c r="AC40" i="34"/>
  <c r="AD40" i="34"/>
  <c r="AE40" i="34"/>
  <c r="AF40" i="34"/>
  <c r="AG40" i="34"/>
  <c r="AH40" i="34"/>
  <c r="AA41" i="34"/>
  <c r="AB41" i="34"/>
  <c r="AC41" i="34"/>
  <c r="AD41" i="34"/>
  <c r="AE41" i="34"/>
  <c r="AF41" i="34"/>
  <c r="AG41" i="34"/>
  <c r="AH41" i="34"/>
  <c r="AA42" i="34"/>
  <c r="AB42" i="34"/>
  <c r="AC42" i="34"/>
  <c r="AD42" i="34"/>
  <c r="AE42" i="34"/>
  <c r="AF42" i="34"/>
  <c r="AG42" i="34"/>
  <c r="AH42" i="34"/>
  <c r="AA43" i="34"/>
  <c r="AB43" i="34"/>
  <c r="AC43" i="34"/>
  <c r="AD43" i="34"/>
  <c r="AE43" i="34"/>
  <c r="AF43" i="34"/>
  <c r="AG43" i="34"/>
  <c r="AH43" i="34"/>
  <c r="AA44" i="34"/>
  <c r="AB44" i="34"/>
  <c r="AC44" i="34"/>
  <c r="AD44" i="34"/>
  <c r="AE44" i="34"/>
  <c r="AF44" i="34"/>
  <c r="AG44" i="34"/>
  <c r="AH44" i="34"/>
  <c r="AB45" i="34"/>
  <c r="AA46" i="34"/>
  <c r="AB46" i="34"/>
  <c r="AC46" i="34"/>
  <c r="AD46" i="34"/>
  <c r="AE46" i="34"/>
  <c r="AF46" i="34"/>
  <c r="AG46" i="34"/>
  <c r="AH46" i="34"/>
  <c r="AA47" i="34"/>
  <c r="AB47" i="34"/>
  <c r="AC47" i="34"/>
  <c r="AD47" i="34"/>
  <c r="AE47" i="34"/>
  <c r="AF47" i="34"/>
  <c r="AG47" i="34"/>
  <c r="AH47" i="34"/>
  <c r="AA48" i="34"/>
  <c r="AB48" i="34"/>
  <c r="AC48" i="34"/>
  <c r="AD48" i="34"/>
  <c r="AE48" i="34"/>
  <c r="AF48" i="34"/>
  <c r="AG48" i="34"/>
  <c r="AH48" i="34"/>
  <c r="AA49" i="34"/>
  <c r="AB49" i="34"/>
  <c r="AC49" i="34"/>
  <c r="AD49" i="34"/>
  <c r="AE49" i="34"/>
  <c r="AF49" i="34"/>
  <c r="AG49" i="34"/>
  <c r="AH49" i="34"/>
  <c r="AA50" i="34"/>
  <c r="AB50" i="34"/>
  <c r="AC50" i="34"/>
  <c r="AD50" i="34"/>
  <c r="AE50" i="34"/>
  <c r="AF50" i="34"/>
  <c r="AG50" i="34"/>
  <c r="AH50" i="34"/>
  <c r="AA51" i="34"/>
  <c r="AB51" i="34"/>
  <c r="AC51" i="34"/>
  <c r="AD51" i="34"/>
  <c r="AE51" i="34"/>
  <c r="AF51" i="34"/>
  <c r="AG51" i="34"/>
  <c r="AH51" i="34"/>
  <c r="AA52" i="34"/>
  <c r="AB52" i="34"/>
  <c r="AC52" i="34"/>
  <c r="AD52" i="34"/>
  <c r="AE52" i="34"/>
  <c r="AF52" i="34"/>
  <c r="AG52" i="34"/>
  <c r="AH52" i="34"/>
  <c r="AA53" i="34"/>
  <c r="AB53" i="34"/>
  <c r="AC53" i="34"/>
  <c r="AD53" i="34"/>
  <c r="AE53" i="34"/>
  <c r="AF53" i="34"/>
  <c r="AG53" i="34"/>
  <c r="AH53" i="34"/>
  <c r="AB54" i="34"/>
  <c r="AB55" i="34"/>
  <c r="AA56" i="34"/>
  <c r="AB56" i="34"/>
  <c r="AC56" i="34"/>
  <c r="AD56" i="34"/>
  <c r="AE56" i="34"/>
  <c r="AF56" i="34"/>
  <c r="AG56" i="34"/>
  <c r="AH56" i="34"/>
  <c r="AA57" i="34"/>
  <c r="AB57" i="34"/>
  <c r="AC57" i="34"/>
  <c r="AD57" i="34"/>
  <c r="AE57" i="34"/>
  <c r="AF57" i="34"/>
  <c r="AG57" i="34"/>
  <c r="AH57" i="34"/>
  <c r="AA58" i="34"/>
  <c r="AB58" i="34"/>
  <c r="AC58" i="34"/>
  <c r="AD58" i="34"/>
  <c r="AE58" i="34"/>
  <c r="AF58" i="34"/>
  <c r="AG58" i="34"/>
  <c r="AH58" i="34"/>
  <c r="AA59" i="34"/>
  <c r="AB59" i="34"/>
  <c r="AC59" i="34"/>
  <c r="AD59" i="34"/>
  <c r="AE59" i="34"/>
  <c r="AF59" i="34"/>
  <c r="AG59" i="34"/>
  <c r="AH59" i="34"/>
  <c r="AA60" i="34"/>
  <c r="AB60" i="34"/>
  <c r="AC60" i="34"/>
  <c r="AD60" i="34"/>
  <c r="AE60" i="34"/>
  <c r="AF60" i="34"/>
  <c r="AG60" i="34"/>
  <c r="AH60" i="34"/>
  <c r="AA61" i="34"/>
  <c r="AB61" i="34"/>
  <c r="AC61" i="34"/>
  <c r="AD61" i="34"/>
  <c r="AE61" i="34"/>
  <c r="AF61" i="34"/>
  <c r="AG61" i="34"/>
  <c r="AH61" i="34"/>
  <c r="AA62" i="34"/>
  <c r="AB62" i="34"/>
  <c r="AC62" i="34"/>
  <c r="AD62" i="34"/>
  <c r="AE62" i="34"/>
  <c r="AF62" i="34"/>
  <c r="AG62" i="34"/>
  <c r="AH62" i="34"/>
  <c r="AA63" i="34"/>
  <c r="AB63" i="34"/>
  <c r="AC63" i="34"/>
  <c r="AD63" i="34"/>
  <c r="AE63" i="34"/>
  <c r="AF63" i="34"/>
  <c r="AG63" i="34"/>
  <c r="AH63" i="34"/>
  <c r="AA64" i="34"/>
  <c r="AB64" i="34"/>
  <c r="AC64" i="34"/>
  <c r="AD64" i="34"/>
  <c r="AE64" i="34"/>
  <c r="AF64" i="34"/>
  <c r="AG64" i="34"/>
  <c r="AH64" i="34"/>
  <c r="AB65" i="34"/>
  <c r="AB66" i="34"/>
  <c r="AA67" i="34"/>
  <c r="AB67" i="34"/>
  <c r="AC67" i="34"/>
  <c r="AD67" i="34"/>
  <c r="AE67" i="34"/>
  <c r="AF67" i="34"/>
  <c r="AG67" i="34"/>
  <c r="AH67" i="34"/>
  <c r="AA68" i="34"/>
  <c r="AB68" i="34"/>
  <c r="AC68" i="34"/>
  <c r="AD68" i="34"/>
  <c r="AE68" i="34"/>
  <c r="AF68" i="34"/>
  <c r="AG68" i="34"/>
  <c r="AH68" i="34"/>
  <c r="AA69" i="34"/>
  <c r="AB69" i="34"/>
  <c r="AC69" i="34"/>
  <c r="AD69" i="34"/>
  <c r="AE69" i="34"/>
  <c r="AF69" i="34"/>
  <c r="AG69" i="34"/>
  <c r="AH69" i="34"/>
  <c r="AA70" i="34"/>
  <c r="AB70" i="34"/>
  <c r="AC70" i="34"/>
  <c r="AD70" i="34"/>
  <c r="AE70" i="34"/>
  <c r="AF70" i="34"/>
  <c r="AG70" i="34"/>
  <c r="AH70" i="34"/>
  <c r="AA71" i="34"/>
  <c r="AB71" i="34"/>
  <c r="AC71" i="34"/>
  <c r="AD71" i="34"/>
  <c r="AE71" i="34"/>
  <c r="AF71" i="34"/>
  <c r="AG71" i="34"/>
  <c r="AH71" i="34"/>
  <c r="AA72" i="34"/>
  <c r="AB72" i="34"/>
  <c r="AC72" i="34"/>
  <c r="AD72" i="34"/>
  <c r="AE72" i="34"/>
  <c r="AF72" i="34"/>
  <c r="AG72" i="34"/>
  <c r="AH72" i="34"/>
  <c r="AA73" i="34"/>
  <c r="AB73" i="34"/>
  <c r="AC73" i="34"/>
  <c r="AD73" i="34"/>
  <c r="AE73" i="34"/>
  <c r="AF73" i="34"/>
  <c r="AG73" i="34"/>
  <c r="AH73" i="34"/>
  <c r="AA74" i="34"/>
  <c r="AB74" i="34"/>
  <c r="AC74" i="34"/>
  <c r="AD74" i="34"/>
  <c r="AE74" i="34"/>
  <c r="AF74" i="34"/>
  <c r="AG74" i="34"/>
  <c r="AH74" i="34"/>
  <c r="AA75" i="34"/>
  <c r="AB75" i="34"/>
  <c r="AC75" i="34"/>
  <c r="AD75" i="34"/>
  <c r="AE75" i="34"/>
  <c r="AF75" i="34"/>
  <c r="AG75" i="34"/>
  <c r="AH75" i="34"/>
  <c r="AB76" i="34"/>
  <c r="AA77" i="34"/>
  <c r="AB77" i="34"/>
  <c r="AC77" i="34"/>
  <c r="AD77" i="34"/>
  <c r="AE77" i="34"/>
  <c r="AF77" i="34"/>
  <c r="AG77" i="34"/>
  <c r="AH77" i="34"/>
  <c r="AA78" i="34"/>
  <c r="AB78" i="34"/>
  <c r="AC78" i="34"/>
  <c r="AD78" i="34"/>
  <c r="AE78" i="34"/>
  <c r="AF78" i="34"/>
  <c r="AG78" i="34"/>
  <c r="AH78" i="34"/>
  <c r="AA79" i="34"/>
  <c r="AB79" i="34"/>
  <c r="AC79" i="34"/>
  <c r="AD79" i="34"/>
  <c r="AE79" i="34"/>
  <c r="AF79" i="34"/>
  <c r="AG79" i="34"/>
  <c r="AH79" i="34"/>
  <c r="AA80" i="34"/>
  <c r="AB80" i="34"/>
  <c r="AC80" i="34"/>
  <c r="AD80" i="34"/>
  <c r="AE80" i="34"/>
  <c r="AF80" i="34"/>
  <c r="AG80" i="34"/>
  <c r="AH80" i="34"/>
  <c r="AA81" i="34"/>
  <c r="AB81" i="34"/>
  <c r="AC81" i="34"/>
  <c r="AD81" i="34"/>
  <c r="AE81" i="34"/>
  <c r="AF81" i="34"/>
  <c r="AG81" i="34"/>
  <c r="AH81" i="34"/>
  <c r="AA82" i="34"/>
  <c r="AB82" i="34"/>
  <c r="AC82" i="34"/>
  <c r="AD82" i="34"/>
  <c r="AE82" i="34"/>
  <c r="AF82" i="34"/>
  <c r="AG82" i="34"/>
  <c r="AH82" i="34"/>
  <c r="AA83" i="34"/>
  <c r="AB83" i="34"/>
  <c r="AC83" i="34"/>
  <c r="AD83" i="34"/>
  <c r="AE83" i="34"/>
  <c r="AF83" i="34"/>
  <c r="AG83" i="34"/>
  <c r="AH83" i="34"/>
  <c r="AA84" i="34"/>
  <c r="AB84" i="34"/>
  <c r="AC84" i="34"/>
  <c r="AD84" i="34"/>
  <c r="AE84" i="34"/>
  <c r="AF84" i="34"/>
  <c r="AG84" i="34"/>
  <c r="AH84" i="34"/>
  <c r="AA85" i="34"/>
  <c r="AB85" i="34"/>
  <c r="AC85" i="34"/>
  <c r="AD85" i="34"/>
  <c r="AE85" i="34"/>
  <c r="AF85" i="34"/>
  <c r="AG85" i="34"/>
  <c r="AH85" i="34"/>
  <c r="AB86" i="34"/>
  <c r="AB87" i="34"/>
  <c r="AA88" i="34"/>
  <c r="AB88" i="34"/>
  <c r="AC88" i="34"/>
  <c r="AD88" i="34"/>
  <c r="AE88" i="34"/>
  <c r="AF88" i="34"/>
  <c r="AG88" i="34"/>
  <c r="AH88" i="34"/>
  <c r="AA89" i="34"/>
  <c r="AB89" i="34"/>
  <c r="AC89" i="34"/>
  <c r="AD89" i="34"/>
  <c r="AE89" i="34"/>
  <c r="AF89" i="34"/>
  <c r="AG89" i="34"/>
  <c r="AH89" i="34"/>
  <c r="AA90" i="34"/>
  <c r="AB90" i="34"/>
  <c r="AC90" i="34"/>
  <c r="AD90" i="34"/>
  <c r="AE90" i="34"/>
  <c r="AF90" i="34"/>
  <c r="AG90" i="34"/>
  <c r="AH90" i="34"/>
  <c r="AA91" i="34"/>
  <c r="AB91" i="34"/>
  <c r="AC91" i="34"/>
  <c r="AD91" i="34"/>
  <c r="AE91" i="34"/>
  <c r="AF91" i="34"/>
  <c r="AG91" i="34"/>
  <c r="AH91" i="34"/>
  <c r="AA92" i="34"/>
  <c r="AB92" i="34"/>
  <c r="AC92" i="34"/>
  <c r="AD92" i="34"/>
  <c r="AE92" i="34"/>
  <c r="AF92" i="34"/>
  <c r="AG92" i="34"/>
  <c r="AH92" i="34"/>
  <c r="AA93" i="34"/>
  <c r="AB93" i="34"/>
  <c r="AC93" i="34"/>
  <c r="AD93" i="34"/>
  <c r="AE93" i="34"/>
  <c r="AF93" i="34"/>
  <c r="AG93" i="34"/>
  <c r="AH93" i="34"/>
  <c r="AA94" i="34"/>
  <c r="AB94" i="34"/>
  <c r="AC94" i="34"/>
  <c r="AD94" i="34"/>
  <c r="AE94" i="34"/>
  <c r="AF94" i="34"/>
  <c r="AG94" i="34"/>
  <c r="AH94" i="34"/>
  <c r="AB95" i="34"/>
  <c r="AA96" i="34"/>
  <c r="AB96" i="34"/>
  <c r="AC96" i="34"/>
  <c r="AD96" i="34"/>
  <c r="AE96" i="34"/>
  <c r="AF96" i="34"/>
  <c r="AG96" i="34"/>
  <c r="AH96" i="34"/>
  <c r="AA97" i="34"/>
  <c r="AB97" i="34"/>
  <c r="AC97" i="34"/>
  <c r="AD97" i="34"/>
  <c r="AE97" i="34"/>
  <c r="AF97" i="34"/>
  <c r="AG97" i="34"/>
  <c r="AH97" i="34"/>
  <c r="AA98" i="34"/>
  <c r="AB98" i="34"/>
  <c r="AC98" i="34"/>
  <c r="AD98" i="34"/>
  <c r="AE98" i="34"/>
  <c r="AF98" i="34"/>
  <c r="AG98" i="34"/>
  <c r="AH98" i="34"/>
  <c r="D1" i="35"/>
  <c r="AA5" i="35"/>
  <c r="AB5" i="35"/>
  <c r="AC5" i="35"/>
  <c r="AD5" i="35"/>
  <c r="AE5" i="35"/>
  <c r="AF5" i="35"/>
  <c r="AG5" i="35"/>
  <c r="AH5" i="35"/>
  <c r="AA6" i="35"/>
  <c r="AB6" i="35"/>
  <c r="AC6" i="35"/>
  <c r="AD6" i="35"/>
  <c r="AE6" i="35"/>
  <c r="AF6" i="35"/>
  <c r="AG6" i="35"/>
  <c r="AH6" i="35"/>
  <c r="AA7" i="35"/>
  <c r="AB7" i="35"/>
  <c r="AC7" i="35"/>
  <c r="AD7" i="35"/>
  <c r="AE7" i="35"/>
  <c r="AF7" i="35"/>
  <c r="AG7" i="35"/>
  <c r="AH7" i="35"/>
  <c r="AA8" i="35"/>
  <c r="AB8" i="35"/>
  <c r="AC8" i="35"/>
  <c r="AD8" i="35"/>
  <c r="AE8" i="35"/>
  <c r="AF8" i="35"/>
  <c r="AG8" i="35"/>
  <c r="AH8" i="35"/>
  <c r="AA9" i="35"/>
  <c r="AB9" i="35"/>
  <c r="AC9" i="35"/>
  <c r="AD9" i="35"/>
  <c r="AE9" i="35"/>
  <c r="AF9" i="35"/>
  <c r="AG9" i="35"/>
  <c r="AH9" i="35"/>
  <c r="AA10" i="35"/>
  <c r="AB10" i="35"/>
  <c r="AC10" i="35"/>
  <c r="AD10" i="35"/>
  <c r="AE10" i="35"/>
  <c r="AF10" i="35"/>
  <c r="AG10" i="35"/>
  <c r="AH10" i="35"/>
  <c r="AA11" i="35"/>
  <c r="AB11" i="35"/>
  <c r="AC11" i="35"/>
  <c r="AD11" i="35"/>
  <c r="AE11" i="35"/>
  <c r="AF11" i="35"/>
  <c r="AG11" i="35"/>
  <c r="AH11" i="35"/>
  <c r="AA12" i="35"/>
  <c r="AB12" i="35"/>
  <c r="AC12" i="35"/>
  <c r="AD12" i="35"/>
  <c r="AE12" i="35"/>
  <c r="AF12" i="35"/>
  <c r="AG12" i="35"/>
  <c r="AH12" i="35"/>
  <c r="AA13" i="35"/>
  <c r="AB13" i="35"/>
  <c r="AC13" i="35"/>
  <c r="AD13" i="35"/>
  <c r="AE13" i="35"/>
  <c r="AF13" i="35"/>
  <c r="AG13" i="35"/>
  <c r="AH13" i="35"/>
  <c r="AA14" i="35"/>
  <c r="AB14" i="35"/>
  <c r="AC14" i="35"/>
  <c r="AD14" i="35"/>
  <c r="AE14" i="35"/>
  <c r="AF14" i="35"/>
  <c r="AG14" i="35"/>
  <c r="AH14" i="35"/>
  <c r="AA15" i="35"/>
  <c r="AB15" i="35"/>
  <c r="AC15" i="35"/>
  <c r="AD15" i="35"/>
  <c r="AE15" i="35"/>
  <c r="AF15" i="35"/>
  <c r="AG15" i="35"/>
  <c r="AH15" i="35"/>
  <c r="AB16" i="35"/>
  <c r="AA17" i="35"/>
  <c r="AB17" i="35"/>
  <c r="AC17" i="35"/>
  <c r="AD17" i="35"/>
  <c r="AE17" i="35"/>
  <c r="AF17" i="35"/>
  <c r="AG17" i="35"/>
  <c r="AH17" i="35"/>
  <c r="AA18" i="35"/>
  <c r="AB18" i="35"/>
  <c r="AC18" i="35"/>
  <c r="AD18" i="35"/>
  <c r="AE18" i="35"/>
  <c r="AF18" i="35"/>
  <c r="AG18" i="35"/>
  <c r="AH18" i="35"/>
  <c r="AA19" i="35"/>
  <c r="AB19" i="35"/>
  <c r="AC19" i="35"/>
  <c r="AD19" i="35"/>
  <c r="AE19" i="35"/>
  <c r="AF19" i="35"/>
  <c r="AG19" i="35"/>
  <c r="AH19" i="35"/>
  <c r="AA20" i="35"/>
  <c r="AB20" i="35"/>
  <c r="AC20" i="35"/>
  <c r="AD20" i="35"/>
  <c r="AE20" i="35"/>
  <c r="AF20" i="35"/>
  <c r="AG20" i="35"/>
  <c r="AH20" i="35"/>
  <c r="AA21" i="35"/>
  <c r="AB21" i="35"/>
  <c r="AC21" i="35"/>
  <c r="AD21" i="35"/>
  <c r="AE21" i="35"/>
  <c r="AF21" i="35"/>
  <c r="AG21" i="35"/>
  <c r="AH21" i="35"/>
  <c r="AA22" i="35"/>
  <c r="AB22" i="35"/>
  <c r="AC22" i="35"/>
  <c r="AD22" i="35"/>
  <c r="AE22" i="35"/>
  <c r="AF22" i="35"/>
  <c r="AG22" i="35"/>
  <c r="AH22" i="35"/>
  <c r="AA23" i="35"/>
  <c r="AB23" i="35"/>
  <c r="AC23" i="35"/>
  <c r="AD23" i="35"/>
  <c r="AE23" i="35"/>
  <c r="AF23" i="35"/>
  <c r="AG23" i="35"/>
  <c r="AH23" i="35"/>
  <c r="AA24" i="35"/>
  <c r="AB24" i="35"/>
  <c r="AC24" i="35"/>
  <c r="AD24" i="35"/>
  <c r="AE24" i="35"/>
  <c r="AF24" i="35"/>
  <c r="AG24" i="35"/>
  <c r="AH24" i="35"/>
  <c r="AB25" i="35"/>
  <c r="AA26" i="35"/>
  <c r="AB26" i="35"/>
  <c r="AC26" i="35"/>
  <c r="AD26" i="35"/>
  <c r="AE26" i="35"/>
  <c r="AF26" i="35"/>
  <c r="AG26" i="35"/>
  <c r="AH26" i="35"/>
  <c r="AA27" i="35"/>
  <c r="AB27" i="35"/>
  <c r="AC27" i="35"/>
  <c r="AD27" i="35"/>
  <c r="AE27" i="35"/>
  <c r="AF27" i="35"/>
  <c r="AG27" i="35"/>
  <c r="AH27" i="35"/>
  <c r="AA28" i="35"/>
  <c r="AB28" i="35"/>
  <c r="AC28" i="35"/>
  <c r="AD28" i="35"/>
  <c r="AE28" i="35"/>
  <c r="AF28" i="35"/>
  <c r="AG28" i="35"/>
  <c r="AH28" i="35"/>
  <c r="AA29" i="35"/>
  <c r="AB29" i="35"/>
  <c r="AC29" i="35"/>
  <c r="AD29" i="35"/>
  <c r="AE29" i="35"/>
  <c r="AF29" i="35"/>
  <c r="AG29" i="35"/>
  <c r="AH29" i="35"/>
  <c r="AA30" i="35"/>
  <c r="AB30" i="35"/>
  <c r="AC30" i="35"/>
  <c r="AD30" i="35"/>
  <c r="AE30" i="35"/>
  <c r="AF30" i="35"/>
  <c r="AG30" i="35"/>
  <c r="AH30" i="35"/>
  <c r="AA31" i="35"/>
  <c r="AB31" i="35"/>
  <c r="AC31" i="35"/>
  <c r="AD31" i="35"/>
  <c r="AE31" i="35"/>
  <c r="AF31" i="35"/>
  <c r="AG31" i="35"/>
  <c r="AH31" i="35"/>
  <c r="AA32" i="35"/>
  <c r="AB32" i="35"/>
  <c r="AC32" i="35"/>
  <c r="AD32" i="35"/>
  <c r="AE32" i="35"/>
  <c r="AF32" i="35"/>
  <c r="AG32" i="35"/>
  <c r="AH32" i="35"/>
  <c r="AA33" i="35"/>
  <c r="AB33" i="35"/>
  <c r="AC33" i="35"/>
  <c r="AD33" i="35"/>
  <c r="AE33" i="35"/>
  <c r="AF33" i="35"/>
  <c r="AG33" i="35"/>
  <c r="AH33" i="35"/>
  <c r="AA34" i="35"/>
  <c r="AB34" i="35"/>
  <c r="AC34" i="35"/>
  <c r="AD34" i="35"/>
  <c r="AE34" i="35"/>
  <c r="AF34" i="35"/>
  <c r="AG34" i="35"/>
  <c r="AH34" i="35"/>
  <c r="AA35" i="35"/>
  <c r="AB35" i="35"/>
  <c r="AC35" i="35"/>
  <c r="AD35" i="35"/>
  <c r="AE35" i="35"/>
  <c r="AF35" i="35"/>
  <c r="AG35" i="35"/>
  <c r="AH35" i="35"/>
  <c r="AA36" i="35"/>
  <c r="AB36" i="35"/>
  <c r="AC36" i="35"/>
  <c r="AD36" i="35"/>
  <c r="AE36" i="35"/>
  <c r="AF36" i="35"/>
  <c r="AG36" i="35"/>
  <c r="AH36" i="35"/>
  <c r="AA37" i="35"/>
  <c r="AB37" i="35"/>
  <c r="AC37" i="35"/>
  <c r="AD37" i="35"/>
  <c r="AE37" i="35"/>
  <c r="AF37" i="35"/>
  <c r="AG37" i="35"/>
  <c r="AH37" i="35"/>
  <c r="AA38" i="35"/>
  <c r="AB38" i="35"/>
  <c r="AC38" i="35"/>
  <c r="AD38" i="35"/>
  <c r="AE38" i="35"/>
  <c r="AF38" i="35"/>
  <c r="AG38" i="35"/>
  <c r="AH38" i="35"/>
  <c r="AA39" i="35"/>
  <c r="AB39" i="35"/>
  <c r="AC39" i="35"/>
  <c r="AD39" i="35"/>
  <c r="AE39" i="35"/>
  <c r="AF39" i="35"/>
  <c r="AG39" i="35"/>
  <c r="AH39" i="35"/>
  <c r="AA40" i="35"/>
  <c r="AB40" i="35"/>
  <c r="AC40" i="35"/>
  <c r="AD40" i="35"/>
  <c r="AE40" i="35"/>
  <c r="AF40" i="35"/>
  <c r="AG40" i="35"/>
  <c r="AH40" i="35"/>
  <c r="AA41" i="35"/>
  <c r="AB41" i="35"/>
  <c r="AC41" i="35"/>
  <c r="AD41" i="35"/>
  <c r="AE41" i="35"/>
  <c r="AF41" i="35"/>
  <c r="AG41" i="35"/>
  <c r="AH41" i="35"/>
  <c r="AB42" i="35"/>
  <c r="AA43" i="35"/>
  <c r="AB43" i="35"/>
  <c r="AC43" i="35"/>
  <c r="AD43" i="35"/>
  <c r="AE43" i="35"/>
  <c r="AF43" i="35"/>
  <c r="AG43" i="35"/>
  <c r="AH43" i="35"/>
  <c r="AA44" i="35"/>
  <c r="AB44" i="35"/>
  <c r="AC44" i="35"/>
  <c r="AD44" i="35"/>
  <c r="AE44" i="35"/>
  <c r="AF44" i="35"/>
  <c r="AG44" i="35"/>
  <c r="AH44" i="35"/>
  <c r="AA45" i="35"/>
  <c r="AB45" i="35"/>
  <c r="AC45" i="35"/>
  <c r="AD45" i="35"/>
  <c r="AE45" i="35"/>
  <c r="AF45" i="35"/>
  <c r="AG45" i="35"/>
  <c r="AH45" i="35"/>
  <c r="AA46" i="35"/>
  <c r="AB46" i="35"/>
  <c r="AC46" i="35"/>
  <c r="AD46" i="35"/>
  <c r="AE46" i="35"/>
  <c r="AF46" i="35"/>
  <c r="AG46" i="35"/>
  <c r="AH46" i="35"/>
  <c r="AA47" i="35"/>
  <c r="AB47" i="35"/>
  <c r="AC47" i="35"/>
  <c r="AD47" i="35"/>
  <c r="AE47" i="35"/>
  <c r="AF47" i="35"/>
  <c r="AG47" i="35"/>
  <c r="AH47" i="35"/>
  <c r="AA48" i="35"/>
  <c r="AB48" i="35"/>
  <c r="AC48" i="35"/>
  <c r="AD48" i="35"/>
  <c r="AE48" i="35"/>
  <c r="AF48" i="35"/>
  <c r="AG48" i="35"/>
  <c r="AH48" i="35"/>
  <c r="AB49" i="35"/>
  <c r="AA50" i="35"/>
  <c r="AB50" i="35"/>
  <c r="AC50" i="35"/>
  <c r="AD50" i="35"/>
  <c r="AE50" i="35"/>
  <c r="AF50" i="35"/>
  <c r="AG50" i="35"/>
  <c r="AH50" i="35"/>
  <c r="AA51" i="35"/>
  <c r="AB51" i="35"/>
  <c r="AC51" i="35"/>
  <c r="AD51" i="35"/>
  <c r="AE51" i="35"/>
  <c r="AF51" i="35"/>
  <c r="AG51" i="35"/>
  <c r="AH51" i="35"/>
  <c r="AA52" i="35"/>
  <c r="AB52" i="35"/>
  <c r="AC52" i="35"/>
  <c r="AD52" i="35"/>
  <c r="AE52" i="35"/>
  <c r="AF52" i="35"/>
  <c r="AG52" i="35"/>
  <c r="AH52" i="35"/>
  <c r="AA53" i="35"/>
  <c r="AB53" i="35"/>
  <c r="AC53" i="35"/>
  <c r="AD53" i="35"/>
  <c r="AE53" i="35"/>
  <c r="AF53" i="35"/>
  <c r="AG53" i="35"/>
  <c r="AH53" i="35"/>
  <c r="AA54" i="35"/>
  <c r="AB54" i="35"/>
  <c r="AC54" i="35"/>
  <c r="AD54" i="35"/>
  <c r="AE54" i="35"/>
  <c r="AF54" i="35"/>
  <c r="AG54" i="35"/>
  <c r="AH54" i="35"/>
  <c r="AB55" i="35"/>
  <c r="AA56" i="35"/>
  <c r="AB56" i="35"/>
  <c r="AC56" i="35"/>
  <c r="AD56" i="35"/>
  <c r="AE56" i="35"/>
  <c r="AF56" i="35"/>
  <c r="AG56" i="35"/>
  <c r="AH56" i="35"/>
  <c r="AA57" i="35"/>
  <c r="AB57" i="35"/>
  <c r="AC57" i="35"/>
  <c r="AD57" i="35"/>
  <c r="AE57" i="35"/>
  <c r="AF57" i="35"/>
  <c r="AG57" i="35"/>
  <c r="AH57" i="35"/>
  <c r="AA58" i="35"/>
  <c r="AB58" i="35"/>
  <c r="AC58" i="35"/>
  <c r="AD58" i="35"/>
  <c r="AE58" i="35"/>
  <c r="AF58" i="35"/>
  <c r="AG58" i="35"/>
  <c r="AH58" i="35"/>
  <c r="AA59" i="35"/>
  <c r="AB59" i="35"/>
  <c r="AC59" i="35"/>
  <c r="AD59" i="35"/>
  <c r="AE59" i="35"/>
  <c r="AF59" i="35"/>
  <c r="AG59" i="35"/>
  <c r="AH59" i="35"/>
  <c r="AA60" i="35"/>
  <c r="AB60" i="35"/>
  <c r="AC60" i="35"/>
  <c r="AD60" i="35"/>
  <c r="AE60" i="35"/>
  <c r="AF60" i="35"/>
  <c r="AG60" i="35"/>
  <c r="AH60" i="35"/>
  <c r="AA61" i="35"/>
  <c r="AB61" i="35"/>
  <c r="AC61" i="35"/>
  <c r="AD61" i="35"/>
  <c r="AE61" i="35"/>
  <c r="AF61" i="35"/>
  <c r="AG61" i="35"/>
  <c r="AH61" i="35"/>
  <c r="AA62" i="35"/>
  <c r="AB62" i="35"/>
  <c r="AC62" i="35"/>
  <c r="AD62" i="35"/>
  <c r="AE62" i="35"/>
  <c r="AF62" i="35"/>
  <c r="AG62" i="35"/>
  <c r="AH62" i="35"/>
  <c r="AA63" i="35"/>
  <c r="AB63" i="35"/>
  <c r="AC63" i="35"/>
  <c r="AD63" i="35"/>
  <c r="AE63" i="35"/>
  <c r="AF63" i="35"/>
  <c r="AG63" i="35"/>
  <c r="AH63" i="35"/>
  <c r="AA64" i="35"/>
  <c r="AB64" i="35"/>
  <c r="AC64" i="35"/>
  <c r="AD64" i="35"/>
  <c r="AE64" i="35"/>
  <c r="AF64" i="35"/>
  <c r="AG64" i="35"/>
  <c r="AH64" i="35"/>
  <c r="AA65" i="35"/>
  <c r="AB65" i="35"/>
  <c r="AC65" i="35"/>
  <c r="AD65" i="35"/>
  <c r="AE65" i="35"/>
  <c r="AF65" i="35"/>
  <c r="AG65" i="35"/>
  <c r="AH65" i="35"/>
  <c r="AB66" i="35"/>
  <c r="AA67" i="35"/>
  <c r="AB67" i="35"/>
  <c r="AC67" i="35"/>
  <c r="AD67" i="35"/>
  <c r="AE67" i="35"/>
  <c r="AF67" i="35"/>
  <c r="AG67" i="35"/>
  <c r="AH67" i="35"/>
  <c r="AA68" i="35"/>
  <c r="AB68" i="35"/>
  <c r="AC68" i="35"/>
  <c r="AD68" i="35"/>
  <c r="AE68" i="35"/>
  <c r="AF68" i="35"/>
  <c r="AG68" i="35"/>
  <c r="AH68" i="35"/>
  <c r="AA69" i="35"/>
  <c r="AB69" i="35"/>
  <c r="AC69" i="35"/>
  <c r="AD69" i="35"/>
  <c r="AE69" i="35"/>
  <c r="AF69" i="35"/>
  <c r="AG69" i="35"/>
  <c r="AH69" i="35"/>
  <c r="AA70" i="35"/>
  <c r="AB70" i="35"/>
  <c r="AC70" i="35"/>
  <c r="AD70" i="35"/>
  <c r="AE70" i="35"/>
  <c r="AF70" i="35"/>
  <c r="AG70" i="35"/>
  <c r="AH70" i="35"/>
  <c r="AA71" i="35"/>
  <c r="AB71" i="35"/>
  <c r="AC71" i="35"/>
  <c r="AD71" i="35"/>
  <c r="AE71" i="35"/>
  <c r="AF71" i="35"/>
  <c r="AG71" i="35"/>
  <c r="AH71" i="35"/>
  <c r="AA72" i="35"/>
  <c r="AB72" i="35"/>
  <c r="AC72" i="35"/>
  <c r="AD72" i="35"/>
  <c r="AE72" i="35"/>
  <c r="AF72" i="35"/>
  <c r="AG72" i="35"/>
  <c r="AH72" i="35"/>
  <c r="AA73" i="35"/>
  <c r="AB73" i="35"/>
  <c r="AC73" i="35"/>
  <c r="AD73" i="35"/>
  <c r="AE73" i="35"/>
  <c r="AF73" i="35"/>
  <c r="AG73" i="35"/>
  <c r="AH73" i="35"/>
  <c r="AA74" i="35"/>
  <c r="AB74" i="35"/>
  <c r="AC74" i="35"/>
  <c r="AD74" i="35"/>
  <c r="AE74" i="35"/>
  <c r="AF74" i="35"/>
  <c r="AG74" i="35"/>
  <c r="AH74" i="35"/>
  <c r="AA75" i="35"/>
  <c r="AB75" i="35"/>
  <c r="AC75" i="35"/>
  <c r="AD75" i="35"/>
  <c r="AE75" i="35"/>
  <c r="AF75" i="35"/>
  <c r="AG75" i="35"/>
  <c r="AH75" i="35"/>
  <c r="AA76" i="35"/>
  <c r="AB76" i="35"/>
  <c r="AC76" i="35"/>
  <c r="AD76" i="35"/>
  <c r="AE76" i="35"/>
  <c r="AF76" i="35"/>
  <c r="AG76" i="35"/>
  <c r="AH76" i="35"/>
  <c r="AB77" i="35"/>
  <c r="AA78" i="35"/>
  <c r="AB78" i="35"/>
  <c r="AC78" i="35"/>
  <c r="AD78" i="35"/>
  <c r="AE78" i="35"/>
  <c r="AF78" i="35"/>
  <c r="AG78" i="35"/>
  <c r="AH78" i="35"/>
  <c r="AA79" i="35"/>
  <c r="AB79" i="35"/>
  <c r="AC79" i="35"/>
  <c r="AD79" i="35"/>
  <c r="AE79" i="35"/>
  <c r="AF79" i="35"/>
  <c r="AG79" i="35"/>
  <c r="AH79" i="35"/>
  <c r="AA80" i="35"/>
  <c r="AB80" i="35"/>
  <c r="AC80" i="35"/>
  <c r="AD80" i="35"/>
  <c r="AE80" i="35"/>
  <c r="AF80" i="35"/>
  <c r="AG80" i="35"/>
  <c r="AH80" i="35"/>
  <c r="AA81" i="35"/>
  <c r="AB81" i="35"/>
  <c r="AC81" i="35"/>
  <c r="AD81" i="35"/>
  <c r="AE81" i="35"/>
  <c r="AF81" i="35"/>
  <c r="AG81" i="35"/>
  <c r="AH81" i="35"/>
  <c r="AA82" i="35"/>
  <c r="AB82" i="35"/>
  <c r="AC82" i="35"/>
  <c r="AD82" i="35"/>
  <c r="AE82" i="35"/>
  <c r="AF82" i="35"/>
  <c r="AG82" i="35"/>
  <c r="AH82" i="35"/>
  <c r="AA83" i="35"/>
  <c r="AB83" i="35"/>
  <c r="AC83" i="35"/>
  <c r="AD83" i="35"/>
  <c r="AE83" i="35"/>
  <c r="AF83" i="35"/>
  <c r="AG83" i="35"/>
  <c r="AH83" i="35"/>
  <c r="AB84" i="35"/>
  <c r="AA85" i="35"/>
  <c r="AB85" i="35"/>
  <c r="AC85" i="35"/>
  <c r="AD85" i="35"/>
  <c r="AE85" i="35"/>
  <c r="AF85" i="35"/>
  <c r="AG85" i="35"/>
  <c r="AH85" i="35"/>
  <c r="AA86" i="35"/>
  <c r="AB86" i="35"/>
  <c r="AC86" i="35"/>
  <c r="AD86" i="35"/>
  <c r="AE86" i="35"/>
  <c r="AF86" i="35"/>
  <c r="AG86" i="35"/>
  <c r="AH86" i="35"/>
  <c r="AA87" i="35"/>
  <c r="AB87" i="35"/>
  <c r="AC87" i="35"/>
  <c r="AD87" i="35"/>
  <c r="AE87" i="35"/>
  <c r="AF87" i="35"/>
  <c r="AG87" i="35"/>
  <c r="AH87" i="35"/>
  <c r="AA88" i="35"/>
  <c r="AB88" i="35"/>
  <c r="AC88" i="35"/>
  <c r="AD88" i="35"/>
  <c r="AE88" i="35"/>
  <c r="AF88" i="35"/>
  <c r="AG88" i="35"/>
  <c r="AH88" i="35"/>
  <c r="AA89" i="35"/>
  <c r="AB89" i="35"/>
  <c r="AC89" i="35"/>
  <c r="AD89" i="35"/>
  <c r="AE89" i="35"/>
  <c r="AF89" i="35"/>
  <c r="AG89" i="35"/>
  <c r="AH89" i="35"/>
  <c r="AA90" i="35"/>
  <c r="AB90" i="35"/>
  <c r="AC90" i="35"/>
  <c r="AD90" i="35"/>
  <c r="AE90" i="35"/>
  <c r="AF90" i="35"/>
  <c r="AG90" i="35"/>
  <c r="AH90" i="35"/>
  <c r="AB91" i="35"/>
  <c r="AB92" i="35"/>
  <c r="AA93" i="35"/>
  <c r="AB93" i="35"/>
  <c r="AC93" i="35"/>
  <c r="AD93" i="35"/>
  <c r="AE93" i="35"/>
  <c r="AF93" i="35"/>
  <c r="AG93" i="35"/>
  <c r="AH93" i="35"/>
  <c r="AA94" i="35"/>
  <c r="AB94" i="35"/>
  <c r="AC94" i="35"/>
  <c r="AD94" i="35"/>
  <c r="AE94" i="35"/>
  <c r="AF94" i="35"/>
  <c r="AG94" i="35"/>
  <c r="AH94" i="35"/>
  <c r="AA95" i="35"/>
  <c r="AB95" i="35"/>
  <c r="AC95" i="35"/>
  <c r="AD95" i="35"/>
  <c r="AE95" i="35"/>
  <c r="AF95" i="35"/>
  <c r="AG95" i="35"/>
  <c r="AH95" i="35"/>
  <c r="AA96" i="35"/>
  <c r="AB96" i="35"/>
  <c r="AC96" i="35"/>
  <c r="AD96" i="35"/>
  <c r="AE96" i="35"/>
  <c r="AF96" i="35"/>
  <c r="AG96" i="35"/>
  <c r="AH96" i="35"/>
  <c r="AA97" i="35"/>
  <c r="AB97" i="35"/>
  <c r="AC97" i="35"/>
  <c r="AD97" i="35"/>
  <c r="AE97" i="35"/>
  <c r="AF97" i="35"/>
  <c r="AG97" i="35"/>
  <c r="AH97" i="35"/>
  <c r="AA98" i="35"/>
  <c r="AB98" i="35"/>
  <c r="AC98" i="35"/>
  <c r="AD98" i="35"/>
  <c r="AE98" i="35"/>
  <c r="AF98" i="35"/>
  <c r="AG98" i="35"/>
  <c r="AH98" i="35"/>
  <c r="AA99" i="35"/>
  <c r="AB99" i="35"/>
  <c r="AC99" i="35"/>
  <c r="AD99" i="35"/>
  <c r="AE99" i="35"/>
  <c r="AF99" i="35"/>
  <c r="AG99" i="35"/>
  <c r="AH99" i="35"/>
  <c r="AA100" i="35"/>
  <c r="AB100" i="35"/>
  <c r="AC100" i="35"/>
  <c r="AD100" i="35"/>
  <c r="AE100" i="35"/>
  <c r="AF100" i="35"/>
  <c r="AG100" i="35"/>
  <c r="AH100" i="35"/>
  <c r="AA101" i="35"/>
  <c r="AB101" i="35"/>
  <c r="AC101" i="35"/>
  <c r="AD101" i="35"/>
  <c r="AE101" i="35"/>
  <c r="AF101" i="35"/>
  <c r="AG101" i="35"/>
  <c r="AH101" i="35"/>
  <c r="AB102" i="35"/>
  <c r="AA103" i="35"/>
  <c r="AB103" i="35"/>
  <c r="AC103" i="35"/>
  <c r="AD103" i="35"/>
  <c r="AE103" i="35"/>
  <c r="AF103" i="35"/>
  <c r="AG103" i="35"/>
  <c r="AH103" i="35"/>
  <c r="AA104" i="35"/>
  <c r="AB104" i="35"/>
  <c r="AC104" i="35"/>
  <c r="AD104" i="35"/>
  <c r="AE104" i="35"/>
  <c r="AF104" i="35"/>
  <c r="AG104" i="35"/>
  <c r="AH104" i="35"/>
  <c r="AA105" i="35"/>
  <c r="AB105" i="35"/>
  <c r="AC105" i="35"/>
  <c r="AD105" i="35"/>
  <c r="AE105" i="35"/>
  <c r="AF105" i="35"/>
  <c r="AG105" i="35"/>
  <c r="AH105" i="35"/>
  <c r="AA106" i="35"/>
  <c r="AB106" i="35"/>
  <c r="AC106" i="35"/>
  <c r="AD106" i="35"/>
  <c r="AE106" i="35"/>
  <c r="AF106" i="35"/>
  <c r="AG106" i="35"/>
  <c r="AH106" i="35"/>
  <c r="AA107" i="35"/>
  <c r="AB107" i="35"/>
  <c r="AC107" i="35"/>
  <c r="AD107" i="35"/>
  <c r="AE107" i="35"/>
  <c r="AF107" i="35"/>
  <c r="AG107" i="35"/>
  <c r="AH107" i="35"/>
  <c r="AA108" i="35"/>
  <c r="AB108" i="35"/>
  <c r="AC108" i="35"/>
  <c r="AD108" i="35"/>
  <c r="AE108" i="35"/>
  <c r="AF108" i="35"/>
  <c r="AG108" i="35"/>
  <c r="AH108" i="35"/>
  <c r="AA109" i="35"/>
  <c r="AB109" i="35"/>
  <c r="AC109" i="35"/>
  <c r="AD109" i="35"/>
  <c r="AE109" i="35"/>
  <c r="AF109" i="35"/>
  <c r="AG109" i="35"/>
  <c r="AH109" i="35"/>
  <c r="AA110" i="35"/>
  <c r="AB110" i="35"/>
  <c r="AC110" i="35"/>
  <c r="AD110" i="35"/>
  <c r="AE110" i="35"/>
  <c r="AF110" i="35"/>
  <c r="AG110" i="35"/>
  <c r="AH110" i="35"/>
  <c r="AB111" i="35"/>
  <c r="AA112" i="35"/>
  <c r="AB112" i="35"/>
  <c r="AC112" i="35"/>
  <c r="AD112" i="35"/>
  <c r="AE112" i="35"/>
  <c r="AF112" i="35"/>
  <c r="AG112" i="35"/>
  <c r="AH112" i="35"/>
  <c r="AA113" i="35"/>
  <c r="AB113" i="35"/>
  <c r="AC113" i="35"/>
  <c r="AD113" i="35"/>
  <c r="AE113" i="35"/>
  <c r="AF113" i="35"/>
  <c r="AG113" i="35"/>
  <c r="AH113" i="35"/>
  <c r="AA114" i="35"/>
  <c r="AB114" i="35"/>
  <c r="AC114" i="35"/>
  <c r="AD114" i="35"/>
  <c r="AE114" i="35"/>
  <c r="AF114" i="35"/>
  <c r="AG114" i="35"/>
  <c r="AH114" i="35"/>
  <c r="AA115" i="35"/>
  <c r="AB115" i="35"/>
  <c r="AC115" i="35"/>
  <c r="AD115" i="35"/>
  <c r="AE115" i="35"/>
  <c r="AF115" i="35"/>
  <c r="AG115" i="35"/>
  <c r="AH115" i="35"/>
  <c r="AA116" i="35"/>
  <c r="AB116" i="35"/>
  <c r="AC116" i="35"/>
  <c r="AD116" i="35"/>
  <c r="AE116" i="35"/>
  <c r="AF116" i="35"/>
  <c r="AG116" i="35"/>
  <c r="AH116" i="35"/>
  <c r="AA117" i="35"/>
  <c r="AB117" i="35"/>
  <c r="AC117" i="35"/>
  <c r="AD117" i="35"/>
  <c r="AE117" i="35"/>
  <c r="AF117" i="35"/>
  <c r="AG117" i="35"/>
  <c r="AH117" i="35"/>
  <c r="AA118" i="35"/>
  <c r="AB118" i="35"/>
  <c r="AC118" i="35"/>
  <c r="AD118" i="35"/>
  <c r="AE118" i="35"/>
  <c r="AF118" i="35"/>
  <c r="AG118" i="35"/>
  <c r="AH118" i="35"/>
  <c r="AA119" i="35"/>
  <c r="AB119" i="35"/>
  <c r="AC119" i="35"/>
  <c r="AD119" i="35"/>
  <c r="AE119" i="35"/>
  <c r="AF119" i="35"/>
  <c r="AG119" i="35"/>
  <c r="AH119" i="35"/>
  <c r="AB120" i="35"/>
  <c r="AB121" i="35"/>
  <c r="AA122" i="35"/>
  <c r="AB122" i="35"/>
  <c r="AC122" i="35"/>
  <c r="AD122" i="35"/>
  <c r="AE122" i="35"/>
  <c r="AF122" i="35"/>
  <c r="AG122" i="35"/>
  <c r="AH122" i="35"/>
  <c r="AA123" i="35"/>
  <c r="AB123" i="35"/>
  <c r="AC123" i="35"/>
  <c r="AD123" i="35"/>
  <c r="AE123" i="35"/>
  <c r="AF123" i="35"/>
  <c r="AG123" i="35"/>
  <c r="AH123" i="35"/>
  <c r="AA124" i="35"/>
  <c r="AB124" i="35"/>
  <c r="AC124" i="35"/>
  <c r="AD124" i="35"/>
  <c r="AE124" i="35"/>
  <c r="AF124" i="35"/>
  <c r="AG124" i="35"/>
  <c r="AH124" i="35"/>
  <c r="AA125" i="35"/>
  <c r="AB125" i="35"/>
  <c r="AC125" i="35"/>
  <c r="AD125" i="35"/>
  <c r="AE125" i="35"/>
  <c r="AF125" i="35"/>
  <c r="AG125" i="35"/>
  <c r="AH125" i="35"/>
  <c r="AA126" i="35"/>
  <c r="AB126" i="35"/>
  <c r="AC126" i="35"/>
  <c r="AD126" i="35"/>
  <c r="AE126" i="35"/>
  <c r="AF126" i="35"/>
  <c r="AG126" i="35"/>
  <c r="AH126" i="35"/>
  <c r="AA127" i="35"/>
  <c r="AB127" i="35"/>
  <c r="AC127" i="35"/>
  <c r="AD127" i="35"/>
  <c r="AE127" i="35"/>
  <c r="AF127" i="35"/>
  <c r="AG127" i="35"/>
  <c r="AH127" i="35"/>
  <c r="AA128" i="35"/>
  <c r="AB128" i="35"/>
  <c r="AC128" i="35"/>
  <c r="AD128" i="35"/>
  <c r="AE128" i="35"/>
  <c r="AF128" i="35"/>
  <c r="AG128" i="35"/>
  <c r="AH128" i="35"/>
  <c r="AA129" i="35"/>
  <c r="AB129" i="35"/>
  <c r="AC129" i="35"/>
  <c r="AD129" i="35"/>
  <c r="AE129" i="35"/>
  <c r="AF129" i="35"/>
  <c r="AG129" i="35"/>
  <c r="AH129" i="35"/>
  <c r="AA130" i="35"/>
  <c r="AB130" i="35"/>
  <c r="AC130" i="35"/>
  <c r="AD130" i="35"/>
  <c r="AE130" i="35"/>
  <c r="AF130" i="35"/>
  <c r="AG130" i="35"/>
  <c r="AH130" i="35"/>
  <c r="AB131" i="35"/>
  <c r="AA132" i="35"/>
  <c r="AB132" i="35"/>
  <c r="AC132" i="35"/>
  <c r="AD132" i="35"/>
  <c r="AE132" i="35"/>
  <c r="AF132" i="35"/>
  <c r="AG132" i="35"/>
  <c r="AH132" i="35"/>
  <c r="AA133" i="35"/>
  <c r="AB133" i="35"/>
  <c r="AC133" i="35"/>
  <c r="AD133" i="35"/>
  <c r="AE133" i="35"/>
  <c r="AF133" i="35"/>
  <c r="AG133" i="35"/>
  <c r="AH133" i="35"/>
  <c r="AA134" i="35"/>
  <c r="AB134" i="35"/>
  <c r="AC134" i="35"/>
  <c r="AD134" i="35"/>
  <c r="AE134" i="35"/>
  <c r="AF134" i="35"/>
  <c r="AG134" i="35"/>
  <c r="AH134" i="35"/>
  <c r="AB135" i="35"/>
  <c r="AA136" i="35"/>
  <c r="AB136" i="35"/>
  <c r="AC136" i="35"/>
  <c r="AD136" i="35"/>
  <c r="AE136" i="35"/>
  <c r="AF136" i="35"/>
  <c r="AG136" i="35"/>
  <c r="AH136" i="35"/>
  <c r="AA137" i="35"/>
  <c r="AB137" i="35"/>
  <c r="AC137" i="35"/>
  <c r="AD137" i="35"/>
  <c r="AE137" i="35"/>
  <c r="AF137" i="35"/>
  <c r="AG137" i="35"/>
  <c r="AH137" i="35"/>
  <c r="AA138" i="35"/>
  <c r="AB138" i="35"/>
  <c r="AC138" i="35"/>
  <c r="AD138" i="35"/>
  <c r="AE138" i="35"/>
  <c r="AF138" i="35"/>
  <c r="AG138" i="35"/>
  <c r="AH138" i="35"/>
  <c r="AA139" i="35"/>
  <c r="AB139" i="35"/>
  <c r="AC139" i="35"/>
  <c r="AD139" i="35"/>
  <c r="AE139" i="35"/>
  <c r="AF139" i="35"/>
  <c r="AG139" i="35"/>
  <c r="AH139" i="35"/>
  <c r="AA140" i="35"/>
  <c r="AB140" i="35"/>
  <c r="AC140" i="35"/>
  <c r="AD140" i="35"/>
  <c r="AE140" i="35"/>
  <c r="AF140" i="35"/>
  <c r="AG140" i="35"/>
  <c r="AH140" i="35"/>
  <c r="AA141" i="35"/>
  <c r="AB141" i="35"/>
  <c r="AC141" i="35"/>
  <c r="AD141" i="35"/>
  <c r="AE141" i="35"/>
  <c r="AF141" i="35"/>
  <c r="AG141" i="35"/>
  <c r="AH141" i="35"/>
  <c r="AA142" i="35"/>
  <c r="AB142" i="35"/>
  <c r="AC142" i="35"/>
  <c r="AD142" i="35"/>
  <c r="AE142" i="35"/>
  <c r="AF142" i="35"/>
  <c r="AG142" i="35"/>
  <c r="AH142" i="35"/>
  <c r="AA143" i="35"/>
  <c r="AB143" i="35"/>
  <c r="AC143" i="35"/>
  <c r="AD143" i="35"/>
  <c r="AE143" i="35"/>
  <c r="AF143" i="35"/>
  <c r="AG143" i="35"/>
  <c r="AH143" i="35"/>
  <c r="AA144" i="35"/>
  <c r="AB144" i="35"/>
  <c r="AC144" i="35"/>
  <c r="AD144" i="35"/>
  <c r="AE144" i="35"/>
  <c r="AF144" i="35"/>
  <c r="AG144" i="35"/>
  <c r="AH144" i="35"/>
  <c r="AA145" i="35"/>
  <c r="AB145" i="35"/>
  <c r="AC145" i="35"/>
  <c r="AD145" i="35"/>
  <c r="AE145" i="35"/>
  <c r="AF145" i="35"/>
  <c r="AG145" i="35"/>
  <c r="AH145" i="35"/>
  <c r="AA146" i="35"/>
  <c r="AB146" i="35"/>
  <c r="AC146" i="35"/>
  <c r="AD146" i="35"/>
  <c r="AE146" i="35"/>
  <c r="AF146" i="35"/>
  <c r="AG146" i="35"/>
  <c r="AH146" i="35"/>
  <c r="AA147" i="35"/>
  <c r="AB147" i="35"/>
  <c r="AC147" i="35"/>
  <c r="AD147" i="35"/>
  <c r="AE147" i="35"/>
  <c r="AF147" i="35"/>
  <c r="AG147" i="35"/>
  <c r="AH147" i="35"/>
  <c r="AA148" i="35"/>
  <c r="AB148" i="35"/>
  <c r="AC148" i="35"/>
  <c r="AD148" i="35"/>
  <c r="AE148" i="35"/>
  <c r="AF148" i="35"/>
  <c r="AG148" i="35"/>
  <c r="AH148" i="35"/>
  <c r="AB149" i="35"/>
  <c r="AA150" i="35"/>
  <c r="AB150" i="35"/>
  <c r="AC150" i="35"/>
  <c r="AD150" i="35"/>
  <c r="AE150" i="35"/>
  <c r="AF150" i="35"/>
  <c r="AG150" i="35"/>
  <c r="AH150" i="35"/>
  <c r="AA151" i="35"/>
  <c r="AB151" i="35"/>
  <c r="AC151" i="35"/>
  <c r="AD151" i="35"/>
  <c r="AE151" i="35"/>
  <c r="AF151" i="35"/>
  <c r="AG151" i="35"/>
  <c r="AH151" i="35"/>
  <c r="AA152" i="35"/>
  <c r="AB152" i="35"/>
  <c r="AC152" i="35"/>
  <c r="AD152" i="35"/>
  <c r="AE152" i="35"/>
  <c r="AF152" i="35"/>
  <c r="AG152" i="35"/>
  <c r="AH152" i="35"/>
  <c r="AA153" i="35"/>
  <c r="AB153" i="35"/>
  <c r="AC153" i="35"/>
  <c r="AD153" i="35"/>
  <c r="AE153" i="35"/>
  <c r="AF153" i="35"/>
  <c r="AG153" i="35"/>
  <c r="AH153" i="35"/>
  <c r="AA154" i="35"/>
  <c r="AB154" i="35"/>
  <c r="AC154" i="35"/>
  <c r="AD154" i="35"/>
  <c r="AE154" i="35"/>
  <c r="AF154" i="35"/>
  <c r="AG154" i="35"/>
  <c r="AH154" i="35"/>
  <c r="AA155" i="35"/>
  <c r="AB155" i="35"/>
  <c r="AC155" i="35"/>
  <c r="AD155" i="35"/>
  <c r="AE155" i="35"/>
  <c r="AF155" i="35"/>
  <c r="AG155" i="35"/>
  <c r="AH155" i="35"/>
  <c r="AA156" i="35"/>
  <c r="AB156" i="35"/>
  <c r="AC156" i="35"/>
  <c r="AD156" i="35"/>
  <c r="AE156" i="35"/>
  <c r="AF156" i="35"/>
  <c r="AG156" i="35"/>
  <c r="AH156" i="35"/>
  <c r="AB157" i="35"/>
  <c r="AA158" i="35"/>
  <c r="AB158" i="35"/>
  <c r="AC158" i="35"/>
  <c r="AD158" i="35"/>
  <c r="AE158" i="35"/>
  <c r="AF158" i="35"/>
  <c r="AG158" i="35"/>
  <c r="AH158" i="35"/>
  <c r="AA159" i="35"/>
  <c r="AB159" i="35"/>
  <c r="AC159" i="35"/>
  <c r="AD159" i="35"/>
  <c r="AE159" i="35"/>
  <c r="AF159" i="35"/>
  <c r="AG159" i="35"/>
  <c r="AH159" i="35"/>
  <c r="AA160" i="35"/>
  <c r="AB160" i="35"/>
  <c r="AC160" i="35"/>
  <c r="AD160" i="35"/>
  <c r="AE160" i="35"/>
  <c r="AF160" i="35"/>
  <c r="AG160" i="35"/>
  <c r="AH160" i="35"/>
  <c r="AA161" i="35"/>
  <c r="AB161" i="35"/>
  <c r="AC161" i="35"/>
  <c r="AD161" i="35"/>
  <c r="AE161" i="35"/>
  <c r="AF161" i="35"/>
  <c r="AG161" i="35"/>
  <c r="AH161" i="35"/>
  <c r="AA162" i="35"/>
  <c r="AB162" i="35"/>
  <c r="AC162" i="35"/>
  <c r="AD162" i="35"/>
  <c r="AE162" i="35"/>
  <c r="AF162" i="35"/>
  <c r="AG162" i="35"/>
  <c r="AH162" i="35"/>
  <c r="AA163" i="35"/>
  <c r="AB163" i="35"/>
  <c r="AC163" i="35"/>
  <c r="AD163" i="35"/>
  <c r="AE163" i="35"/>
  <c r="AF163" i="35"/>
  <c r="AG163" i="35"/>
  <c r="AH163" i="35"/>
  <c r="AA164" i="35"/>
  <c r="AB164" i="35"/>
  <c r="AC164" i="35"/>
  <c r="AD164" i="35"/>
  <c r="AE164" i="35"/>
  <c r="AF164" i="35"/>
  <c r="AG164" i="35"/>
  <c r="AH164" i="35"/>
  <c r="AB165" i="35"/>
  <c r="AA166" i="35"/>
  <c r="AB166" i="35"/>
  <c r="AC166" i="35"/>
  <c r="AD166" i="35"/>
  <c r="AE166" i="35"/>
  <c r="AF166" i="35"/>
  <c r="AG166" i="35"/>
  <c r="AH166" i="35"/>
  <c r="AA167" i="35"/>
  <c r="AB167" i="35"/>
  <c r="AC167" i="35"/>
  <c r="AD167" i="35"/>
  <c r="AE167" i="35"/>
  <c r="AF167" i="35"/>
  <c r="AG167" i="35"/>
  <c r="AH167" i="35"/>
  <c r="AA168" i="35"/>
  <c r="AB168" i="35"/>
  <c r="AC168" i="35"/>
  <c r="AD168" i="35"/>
  <c r="AE168" i="35"/>
  <c r="AF168" i="35"/>
  <c r="AG168" i="35"/>
  <c r="AH168" i="35"/>
  <c r="AA169" i="35"/>
  <c r="AB169" i="35"/>
  <c r="AC169" i="35"/>
  <c r="AD169" i="35"/>
  <c r="AE169" i="35"/>
  <c r="AF169" i="35"/>
  <c r="AG169" i="35"/>
  <c r="AH169" i="35"/>
  <c r="AA170" i="35"/>
  <c r="AB170" i="35"/>
  <c r="AC170" i="35"/>
  <c r="AD170" i="35"/>
  <c r="AE170" i="35"/>
  <c r="AF170" i="35"/>
  <c r="AG170" i="35"/>
  <c r="AH170" i="35"/>
  <c r="AA171" i="35"/>
  <c r="AB171" i="35"/>
  <c r="AC171" i="35"/>
  <c r="AD171" i="35"/>
  <c r="AE171" i="35"/>
  <c r="AF171" i="35"/>
  <c r="AG171" i="35"/>
  <c r="AH171" i="35"/>
  <c r="AA172" i="35"/>
  <c r="AB172" i="35"/>
  <c r="AC172" i="35"/>
  <c r="AD172" i="35"/>
  <c r="AE172" i="35"/>
  <c r="AF172" i="35"/>
  <c r="AG172" i="35"/>
  <c r="AH172" i="35"/>
  <c r="AA173" i="35"/>
  <c r="AB173" i="35"/>
  <c r="AC173" i="35"/>
  <c r="AD173" i="35"/>
  <c r="AE173" i="35"/>
  <c r="AF173" i="35"/>
  <c r="AG173" i="35"/>
  <c r="AH173" i="35"/>
  <c r="AA174" i="35"/>
  <c r="AB174" i="35"/>
  <c r="AC174" i="35"/>
  <c r="AD174" i="35"/>
  <c r="AE174" i="35"/>
  <c r="AF174" i="35"/>
  <c r="AG174" i="35"/>
  <c r="AH174" i="35"/>
  <c r="AA175" i="35"/>
  <c r="AB175" i="35"/>
  <c r="AC175" i="35"/>
  <c r="AD175" i="35"/>
  <c r="AE175" i="35"/>
  <c r="AF175" i="35"/>
  <c r="AG175" i="35"/>
  <c r="AH175" i="35"/>
  <c r="AB176" i="35"/>
  <c r="AA177" i="35"/>
  <c r="AB177" i="35"/>
  <c r="AC177" i="35"/>
  <c r="AD177" i="35"/>
  <c r="AE177" i="35"/>
  <c r="AF177" i="35"/>
  <c r="AG177" i="35"/>
  <c r="AH177" i="35"/>
  <c r="AA178" i="35"/>
  <c r="AB178" i="35"/>
  <c r="AC178" i="35"/>
  <c r="AD178" i="35"/>
  <c r="AE178" i="35"/>
  <c r="AF178" i="35"/>
  <c r="AG178" i="35"/>
  <c r="AH178" i="35"/>
  <c r="AA179" i="35"/>
  <c r="AB179" i="35"/>
  <c r="AC179" i="35"/>
  <c r="AD179" i="35"/>
  <c r="AE179" i="35"/>
  <c r="AF179" i="35"/>
  <c r="AG179" i="35"/>
  <c r="AH179" i="35"/>
  <c r="AA180" i="35"/>
  <c r="AB180" i="35"/>
  <c r="AC180" i="35"/>
  <c r="AD180" i="35"/>
  <c r="AE180" i="35"/>
  <c r="AF180" i="35"/>
  <c r="AG180" i="35"/>
  <c r="AH180" i="35"/>
  <c r="AA181" i="35"/>
  <c r="AB181" i="35"/>
  <c r="AC181" i="35"/>
  <c r="AD181" i="35"/>
  <c r="AE181" i="35"/>
  <c r="AF181" i="35"/>
  <c r="AG181" i="35"/>
  <c r="AH181" i="35"/>
  <c r="AB182" i="35"/>
  <c r="AB183" i="35"/>
  <c r="AA184" i="35"/>
  <c r="AB184" i="35"/>
  <c r="AC184" i="35"/>
  <c r="AD184" i="35"/>
  <c r="AE184" i="35"/>
  <c r="AF184" i="35"/>
  <c r="AG184" i="35"/>
  <c r="AH184" i="35"/>
  <c r="AA185" i="35"/>
  <c r="AB185" i="35"/>
  <c r="AC185" i="35"/>
  <c r="AD185" i="35"/>
  <c r="AE185" i="35"/>
  <c r="AF185" i="35"/>
  <c r="AG185" i="35"/>
  <c r="AH185" i="35"/>
  <c r="AA186" i="35"/>
  <c r="AB186" i="35"/>
  <c r="AC186" i="35"/>
  <c r="AD186" i="35"/>
  <c r="AE186" i="35"/>
  <c r="AF186" i="35"/>
  <c r="AG186" i="35"/>
  <c r="AH186" i="35"/>
  <c r="AA187" i="35"/>
  <c r="AB187" i="35"/>
  <c r="AC187" i="35"/>
  <c r="AD187" i="35"/>
  <c r="AE187" i="35"/>
  <c r="AF187" i="35"/>
  <c r="AG187" i="35"/>
  <c r="AH187" i="35"/>
  <c r="AA188" i="35"/>
  <c r="AB188" i="35"/>
  <c r="AC188" i="35"/>
  <c r="AD188" i="35"/>
  <c r="AE188" i="35"/>
  <c r="AF188" i="35"/>
  <c r="AG188" i="35"/>
  <c r="AH188" i="35"/>
  <c r="AA189" i="35"/>
  <c r="AB189" i="35"/>
  <c r="AC189" i="35"/>
  <c r="AD189" i="35"/>
  <c r="AE189" i="35"/>
  <c r="AF189" i="35"/>
  <c r="AG189" i="35"/>
  <c r="AH189" i="35"/>
  <c r="AA190" i="35"/>
  <c r="AB190" i="35"/>
  <c r="AC190" i="35"/>
  <c r="AD190" i="35"/>
  <c r="AE190" i="35"/>
  <c r="AF190" i="35"/>
  <c r="AG190" i="35"/>
  <c r="AH190" i="35"/>
  <c r="AA191" i="35"/>
  <c r="AB191" i="35"/>
  <c r="AC191" i="35"/>
  <c r="AD191" i="35"/>
  <c r="AE191" i="35"/>
  <c r="AF191" i="35"/>
  <c r="AG191" i="35"/>
  <c r="AH191" i="35"/>
  <c r="AB192" i="35"/>
  <c r="AA193" i="35"/>
  <c r="AB193" i="35"/>
  <c r="AC193" i="35"/>
  <c r="AD193" i="35"/>
  <c r="AE193" i="35"/>
  <c r="AF193" i="35"/>
  <c r="AG193" i="35"/>
  <c r="AH193" i="35"/>
  <c r="AA194" i="35"/>
  <c r="AB194" i="35"/>
  <c r="AC194" i="35"/>
  <c r="AD194" i="35"/>
  <c r="AE194" i="35"/>
  <c r="AF194" i="35"/>
  <c r="AG194" i="35"/>
  <c r="AH194" i="35"/>
  <c r="AA195" i="35"/>
  <c r="AB195" i="35"/>
  <c r="AC195" i="35"/>
  <c r="AD195" i="35"/>
  <c r="AE195" i="35"/>
  <c r="AF195" i="35"/>
  <c r="AG195" i="35"/>
  <c r="AH195" i="35"/>
  <c r="AA196" i="35"/>
  <c r="AB196" i="35"/>
  <c r="AC196" i="35"/>
  <c r="AD196" i="35"/>
  <c r="AE196" i="35"/>
  <c r="AF196" i="35"/>
  <c r="AG196" i="35"/>
  <c r="AH196" i="35"/>
  <c r="AA197" i="35"/>
  <c r="AB197" i="35"/>
  <c r="AC197" i="35"/>
  <c r="AD197" i="35"/>
  <c r="AE197" i="35"/>
  <c r="AF197" i="35"/>
  <c r="AG197" i="35"/>
  <c r="AH197" i="35"/>
  <c r="AA198" i="35"/>
  <c r="AB198" i="35"/>
  <c r="AC198" i="35"/>
  <c r="AD198" i="35"/>
  <c r="AE198" i="35"/>
  <c r="AF198" i="35"/>
  <c r="AG198" i="35"/>
  <c r="AH198" i="35"/>
  <c r="AA199" i="35"/>
  <c r="AB199" i="35"/>
  <c r="AC199" i="35"/>
  <c r="AD199" i="35"/>
  <c r="AE199" i="35"/>
  <c r="AF199" i="35"/>
  <c r="AG199" i="35"/>
  <c r="AH199" i="35"/>
  <c r="AA200" i="35"/>
  <c r="AB200" i="35"/>
  <c r="AC200" i="35"/>
  <c r="AD200" i="35"/>
  <c r="AE200" i="35"/>
  <c r="AF200" i="35"/>
  <c r="AG200" i="35"/>
  <c r="AH200" i="35"/>
  <c r="AA201" i="35"/>
  <c r="AB201" i="35"/>
  <c r="AC201" i="35"/>
  <c r="AD201" i="35"/>
  <c r="AE201" i="35"/>
  <c r="AF201" i="35"/>
  <c r="AG201" i="35"/>
  <c r="AH201" i="35"/>
  <c r="AB202" i="35"/>
  <c r="AA203" i="35"/>
  <c r="AB203" i="35"/>
  <c r="AC203" i="35"/>
  <c r="AD203" i="35"/>
  <c r="AE203" i="35"/>
  <c r="AF203" i="35"/>
  <c r="AG203" i="35"/>
  <c r="AH203" i="35"/>
  <c r="AA204" i="35"/>
  <c r="AB204" i="35"/>
  <c r="AC204" i="35"/>
  <c r="AD204" i="35"/>
  <c r="AE204" i="35"/>
  <c r="AF204" i="35"/>
  <c r="AG204" i="35"/>
  <c r="AH204" i="35"/>
  <c r="AA205" i="35"/>
  <c r="AB205" i="35"/>
  <c r="AC205" i="35"/>
  <c r="AD205" i="35"/>
  <c r="AE205" i="35"/>
  <c r="AF205" i="35"/>
  <c r="AG205" i="35"/>
  <c r="AH205" i="35"/>
  <c r="AA206" i="35"/>
  <c r="AB206" i="35"/>
  <c r="AC206" i="35"/>
  <c r="AD206" i="35"/>
  <c r="AE206" i="35"/>
  <c r="AF206" i="35"/>
  <c r="AG206" i="35"/>
  <c r="AH206" i="35"/>
  <c r="AA207" i="35"/>
  <c r="AB207" i="35"/>
  <c r="AC207" i="35"/>
  <c r="AD207" i="35"/>
  <c r="AE207" i="35"/>
  <c r="AF207" i="35"/>
  <c r="AG207" i="35"/>
  <c r="AH207" i="35"/>
  <c r="AA208" i="35"/>
  <c r="AB208" i="35"/>
  <c r="AC208" i="35"/>
  <c r="AD208" i="35"/>
  <c r="AE208" i="35"/>
  <c r="AF208" i="35"/>
  <c r="AG208" i="35"/>
  <c r="AH208" i="35"/>
  <c r="AA209" i="35"/>
  <c r="AB209" i="35"/>
  <c r="AC209" i="35"/>
  <c r="AD209" i="35"/>
  <c r="AE209" i="35"/>
  <c r="AF209" i="35"/>
  <c r="AG209" i="35"/>
  <c r="AH209" i="35"/>
  <c r="AA210" i="35"/>
  <c r="AB210" i="35"/>
  <c r="AC210" i="35"/>
  <c r="AD210" i="35"/>
  <c r="AE210" i="35"/>
  <c r="AF210" i="35"/>
  <c r="AG210" i="35"/>
  <c r="AH210" i="35"/>
  <c r="AA211" i="35"/>
  <c r="AB211" i="35"/>
  <c r="AC211" i="35"/>
  <c r="AD211" i="35"/>
  <c r="AE211" i="35"/>
  <c r="AF211" i="35"/>
  <c r="AG211" i="35"/>
  <c r="AH211" i="35"/>
  <c r="AA212" i="35"/>
  <c r="AB212" i="35"/>
  <c r="AC212" i="35"/>
  <c r="AD212" i="35"/>
  <c r="AE212" i="35"/>
  <c r="AF212" i="35"/>
  <c r="AG212" i="35"/>
  <c r="AH212" i="35"/>
  <c r="AB213" i="35"/>
  <c r="AA214" i="35"/>
  <c r="AB214" i="35"/>
  <c r="AC214" i="35"/>
  <c r="AD214" i="35"/>
  <c r="AE214" i="35"/>
  <c r="AF214" i="35"/>
  <c r="AG214" i="35"/>
  <c r="AH214" i="35"/>
  <c r="AA215" i="35"/>
  <c r="AB215" i="35"/>
  <c r="AC215" i="35"/>
  <c r="AD215" i="35"/>
  <c r="AE215" i="35"/>
  <c r="AF215" i="35"/>
  <c r="AG215" i="35"/>
  <c r="AH215" i="35"/>
  <c r="AA216" i="35"/>
  <c r="AB216" i="35"/>
  <c r="AC216" i="35"/>
  <c r="AD216" i="35"/>
  <c r="AE216" i="35"/>
  <c r="AF216" i="35"/>
  <c r="AG216" i="35"/>
  <c r="AH216" i="35"/>
  <c r="AA217" i="35"/>
  <c r="AB217" i="35"/>
  <c r="AC217" i="35"/>
  <c r="AD217" i="35"/>
  <c r="AE217" i="35"/>
  <c r="AF217" i="35"/>
  <c r="AG217" i="35"/>
  <c r="AH217" i="35"/>
  <c r="AA218" i="35"/>
  <c r="AB218" i="35"/>
  <c r="AC218" i="35"/>
  <c r="AD218" i="35"/>
  <c r="AE218" i="35"/>
  <c r="AF218" i="35"/>
  <c r="AG218" i="35"/>
  <c r="AH218" i="35"/>
  <c r="AA219" i="35"/>
  <c r="AB219" i="35"/>
  <c r="AC219" i="35"/>
  <c r="AD219" i="35"/>
  <c r="AE219" i="35"/>
  <c r="AF219" i="35"/>
  <c r="AG219" i="35"/>
  <c r="AH219" i="35"/>
  <c r="AA220" i="35"/>
  <c r="AB220" i="35"/>
  <c r="AC220" i="35"/>
  <c r="AD220" i="35"/>
  <c r="AE220" i="35"/>
  <c r="AF220" i="35"/>
  <c r="AG220" i="35"/>
  <c r="AH220" i="35"/>
  <c r="AA221" i="35"/>
  <c r="AB221" i="35"/>
  <c r="AC221" i="35"/>
  <c r="AD221" i="35"/>
  <c r="AE221" i="35"/>
  <c r="AF221" i="35"/>
  <c r="AG221" i="35"/>
  <c r="AH221" i="35"/>
  <c r="AB222" i="35"/>
  <c r="AA223" i="35"/>
  <c r="AB223" i="35"/>
  <c r="AC223" i="35"/>
  <c r="AD223" i="35"/>
  <c r="AE223" i="35"/>
  <c r="AF223" i="35"/>
  <c r="AG223" i="35"/>
  <c r="AH223" i="35"/>
  <c r="AA224" i="35"/>
  <c r="AB224" i="35"/>
  <c r="AC224" i="35"/>
  <c r="AD224" i="35"/>
  <c r="AE224" i="35"/>
  <c r="AF224" i="35"/>
  <c r="AG224" i="35"/>
  <c r="AH224" i="35"/>
  <c r="AA225" i="35"/>
  <c r="AB225" i="35"/>
  <c r="AC225" i="35"/>
  <c r="AD225" i="35"/>
  <c r="AE225" i="35"/>
  <c r="AF225" i="35"/>
  <c r="AG225" i="35"/>
  <c r="AH225" i="35"/>
  <c r="AA226" i="35"/>
  <c r="AB226" i="35"/>
  <c r="AC226" i="35"/>
  <c r="AD226" i="35"/>
  <c r="AE226" i="35"/>
  <c r="AF226" i="35"/>
  <c r="AG226" i="35"/>
  <c r="AH226" i="35"/>
  <c r="AA227" i="35"/>
  <c r="AB227" i="35"/>
  <c r="AC227" i="35"/>
  <c r="AD227" i="35"/>
  <c r="AE227" i="35"/>
  <c r="AF227" i="35"/>
  <c r="AG227" i="35"/>
  <c r="AH227" i="35"/>
  <c r="AA228" i="35"/>
  <c r="AB228" i="35"/>
  <c r="AC228" i="35"/>
  <c r="AD228" i="35"/>
  <c r="AE228" i="35"/>
  <c r="AF228" i="35"/>
  <c r="AG228" i="35"/>
  <c r="AH228" i="35"/>
  <c r="AA229" i="35"/>
  <c r="AB229" i="35"/>
  <c r="AC229" i="35"/>
  <c r="AD229" i="35"/>
  <c r="AE229" i="35"/>
  <c r="AF229" i="35"/>
  <c r="AG229" i="35"/>
  <c r="AH229" i="35"/>
  <c r="AA230" i="35"/>
  <c r="AB230" i="35"/>
  <c r="AC230" i="35"/>
  <c r="AD230" i="35"/>
  <c r="AE230" i="35"/>
  <c r="AF230" i="35"/>
  <c r="AG230" i="35"/>
  <c r="AH230" i="35"/>
  <c r="AA231" i="35"/>
  <c r="AB231" i="35"/>
  <c r="AC231" i="35"/>
  <c r="AD231" i="35"/>
  <c r="AE231" i="35"/>
  <c r="AF231" i="35"/>
  <c r="AG231" i="35"/>
  <c r="AH231" i="35"/>
  <c r="AA232" i="35"/>
  <c r="AB232" i="35"/>
  <c r="AC232" i="35"/>
  <c r="AD232" i="35"/>
  <c r="AE232" i="35"/>
  <c r="AF232" i="35"/>
  <c r="AG232" i="35"/>
  <c r="AH232" i="35"/>
  <c r="AA233" i="35"/>
  <c r="AB233" i="35"/>
  <c r="AC233" i="35"/>
  <c r="AD233" i="35"/>
  <c r="AE233" i="35"/>
  <c r="AF233" i="35"/>
  <c r="AG233" i="35"/>
  <c r="AH233" i="35"/>
  <c r="AA234" i="35"/>
  <c r="AB234" i="35"/>
  <c r="AC234" i="35"/>
  <c r="AD234" i="35"/>
  <c r="AE234" i="35"/>
  <c r="AF234" i="35"/>
  <c r="AG234" i="35"/>
  <c r="AH234" i="35"/>
  <c r="AA235" i="35"/>
  <c r="AB235" i="35"/>
  <c r="AC235" i="35"/>
  <c r="AD235" i="35"/>
  <c r="AE235" i="35"/>
  <c r="AF235" i="35"/>
  <c r="AG235" i="35"/>
  <c r="AH235" i="35"/>
  <c r="AA236" i="35"/>
  <c r="AB236" i="35"/>
  <c r="AC236" i="35"/>
  <c r="AD236" i="35"/>
  <c r="AE236" i="35"/>
  <c r="AF236" i="35"/>
  <c r="AG236" i="35"/>
  <c r="AH236" i="35"/>
  <c r="AB237" i="35"/>
  <c r="AA238" i="35"/>
  <c r="AB238" i="35"/>
  <c r="AC238" i="35"/>
  <c r="AD238" i="35"/>
  <c r="AE238" i="35"/>
  <c r="AF238" i="35"/>
  <c r="AG238" i="35"/>
  <c r="AH238" i="35"/>
  <c r="AA239" i="35"/>
  <c r="AB239" i="35"/>
  <c r="AC239" i="35"/>
  <c r="AD239" i="35"/>
  <c r="AE239" i="35"/>
  <c r="AF239" i="35"/>
  <c r="AG239" i="35"/>
  <c r="AH239" i="35"/>
  <c r="AA240" i="35"/>
  <c r="AB240" i="35"/>
  <c r="AC240" i="35"/>
  <c r="AD240" i="35"/>
  <c r="AE240" i="35"/>
  <c r="AF240" i="35"/>
  <c r="AG240" i="35"/>
  <c r="AH240" i="35"/>
  <c r="AA241" i="35"/>
  <c r="AB241" i="35"/>
  <c r="AC241" i="35"/>
  <c r="AD241" i="35"/>
  <c r="AE241" i="35"/>
  <c r="AF241" i="35"/>
  <c r="AG241" i="35"/>
  <c r="AH241" i="35"/>
  <c r="AA242" i="35"/>
  <c r="AB242" i="35"/>
  <c r="AC242" i="35"/>
  <c r="AD242" i="35"/>
  <c r="AE242" i="35"/>
  <c r="AF242" i="35"/>
  <c r="AG242" i="35"/>
  <c r="AH242" i="35"/>
  <c r="AA243" i="35"/>
  <c r="AB243" i="35"/>
  <c r="AC243" i="35"/>
  <c r="AD243" i="35"/>
  <c r="AE243" i="35"/>
  <c r="AF243" i="35"/>
  <c r="AG243" i="35"/>
  <c r="AH243" i="35"/>
  <c r="AA244" i="35"/>
  <c r="AB244" i="35"/>
  <c r="AC244" i="35"/>
  <c r="AD244" i="35"/>
  <c r="AE244" i="35"/>
  <c r="AF244" i="35"/>
  <c r="AG244" i="35"/>
  <c r="AH244" i="35"/>
  <c r="AA245" i="35"/>
  <c r="AB245" i="35"/>
  <c r="AC245" i="35"/>
  <c r="AD245" i="35"/>
  <c r="AE245" i="35"/>
  <c r="AF245" i="35"/>
  <c r="AG245" i="35"/>
  <c r="AH245" i="35"/>
  <c r="AA246" i="35"/>
  <c r="AB246" i="35"/>
  <c r="AC246" i="35"/>
  <c r="AD246" i="35"/>
  <c r="AE246" i="35"/>
  <c r="AF246" i="35"/>
  <c r="AG246" i="35"/>
  <c r="AH246" i="35"/>
  <c r="AA247" i="35"/>
  <c r="AB247" i="35"/>
  <c r="AC247" i="35"/>
  <c r="AD247" i="35"/>
  <c r="AE247" i="35"/>
  <c r="AF247" i="35"/>
  <c r="AG247" i="35"/>
  <c r="AH247" i="35"/>
  <c r="AA248" i="35"/>
  <c r="AB248" i="35"/>
  <c r="AC248" i="35"/>
  <c r="AD248" i="35"/>
  <c r="AE248" i="35"/>
  <c r="AF248" i="35"/>
  <c r="AG248" i="35"/>
  <c r="AH248" i="35"/>
  <c r="AA249" i="35"/>
  <c r="AB249" i="35"/>
  <c r="AC249" i="35"/>
  <c r="AD249" i="35"/>
  <c r="AE249" i="35"/>
  <c r="AF249" i="35"/>
  <c r="AG249" i="35"/>
  <c r="AH249" i="35"/>
  <c r="AA250" i="35"/>
  <c r="AB250" i="35"/>
  <c r="AC250" i="35"/>
  <c r="AD250" i="35"/>
  <c r="AE250" i="35"/>
  <c r="AF250" i="35"/>
  <c r="AG250" i="35"/>
  <c r="AH250" i="35"/>
  <c r="AA251" i="35"/>
  <c r="AB251" i="35"/>
  <c r="AC251" i="35"/>
  <c r="AD251" i="35"/>
  <c r="AE251" i="35"/>
  <c r="AF251" i="35"/>
  <c r="AG251" i="35"/>
  <c r="AH251" i="35"/>
  <c r="AB252" i="35"/>
  <c r="AA253" i="35"/>
  <c r="AB253" i="35"/>
  <c r="AC253" i="35"/>
  <c r="AD253" i="35"/>
  <c r="AE253" i="35"/>
  <c r="AF253" i="35"/>
  <c r="AG253" i="35"/>
  <c r="AH253" i="35"/>
  <c r="AA254" i="35"/>
  <c r="AB254" i="35"/>
  <c r="AC254" i="35"/>
  <c r="AD254" i="35"/>
  <c r="AE254" i="35"/>
  <c r="AF254" i="35"/>
  <c r="AG254" i="35"/>
  <c r="AH254" i="35"/>
  <c r="AA255" i="35"/>
  <c r="AB255" i="35"/>
  <c r="AC255" i="35"/>
  <c r="AD255" i="35"/>
  <c r="AE255" i="35"/>
  <c r="AF255" i="35"/>
  <c r="AG255" i="35"/>
  <c r="AH255" i="35"/>
  <c r="AA256" i="35"/>
  <c r="AB256" i="35"/>
  <c r="AC256" i="35"/>
  <c r="AD256" i="35"/>
  <c r="AE256" i="35"/>
  <c r="AF256" i="35"/>
  <c r="AG256" i="35"/>
  <c r="AH256" i="35"/>
  <c r="AA257" i="35"/>
  <c r="AB257" i="35"/>
  <c r="AC257" i="35"/>
  <c r="AD257" i="35"/>
  <c r="AE257" i="35"/>
  <c r="AF257" i="35"/>
  <c r="AG257" i="35"/>
  <c r="AH257" i="35"/>
  <c r="AA258" i="35"/>
  <c r="AB258" i="35"/>
  <c r="AC258" i="35"/>
  <c r="AD258" i="35"/>
  <c r="AE258" i="35"/>
  <c r="AF258" i="35"/>
  <c r="AG258" i="35"/>
  <c r="AH258" i="35"/>
  <c r="AA259" i="35"/>
  <c r="AB259" i="35"/>
  <c r="AC259" i="35"/>
  <c r="AD259" i="35"/>
  <c r="AE259" i="35"/>
  <c r="AF259" i="35"/>
  <c r="AG259" i="35"/>
  <c r="AH259" i="35"/>
  <c r="AB260" i="35"/>
  <c r="AA261" i="35"/>
  <c r="AB261" i="35"/>
  <c r="AC261" i="35"/>
  <c r="AD261" i="35"/>
  <c r="AE261" i="35"/>
  <c r="AF261" i="35"/>
  <c r="AG261" i="35"/>
  <c r="AH261" i="35"/>
  <c r="AA262" i="35"/>
  <c r="AB262" i="35"/>
  <c r="AC262" i="35"/>
  <c r="AD262" i="35"/>
  <c r="AE262" i="35"/>
  <c r="AF262" i="35"/>
  <c r="AG262" i="35"/>
  <c r="AH262" i="35"/>
  <c r="AA263" i="35"/>
  <c r="AB263" i="35"/>
  <c r="AC263" i="35"/>
  <c r="AD263" i="35"/>
  <c r="AE263" i="35"/>
  <c r="AF263" i="35"/>
  <c r="AG263" i="35"/>
  <c r="AH263" i="35"/>
  <c r="AA264" i="35"/>
  <c r="AB264" i="35"/>
  <c r="AC264" i="35"/>
  <c r="AD264" i="35"/>
  <c r="AE264" i="35"/>
  <c r="AF264" i="35"/>
  <c r="AG264" i="35"/>
  <c r="AH264" i="35"/>
  <c r="AA265" i="35"/>
  <c r="AB265" i="35"/>
  <c r="AC265" i="35"/>
  <c r="AD265" i="35"/>
  <c r="AE265" i="35"/>
  <c r="AF265" i="35"/>
  <c r="AG265" i="35"/>
  <c r="AH265" i="35"/>
  <c r="AB266" i="35"/>
  <c r="AA267" i="35"/>
  <c r="AB267" i="35"/>
  <c r="AC267" i="35"/>
  <c r="AD267" i="35"/>
  <c r="AE267" i="35"/>
  <c r="AF267" i="35"/>
  <c r="AG267" i="35"/>
  <c r="AH267" i="35"/>
  <c r="AA268" i="35"/>
  <c r="AB268" i="35"/>
  <c r="AC268" i="35"/>
  <c r="AD268" i="35"/>
  <c r="AE268" i="35"/>
  <c r="AF268" i="35"/>
  <c r="AG268" i="35"/>
  <c r="AH268" i="35"/>
  <c r="AA269" i="35"/>
  <c r="AB269" i="35"/>
  <c r="AC269" i="35"/>
  <c r="AD269" i="35"/>
  <c r="AE269" i="35"/>
  <c r="AF269" i="35"/>
  <c r="AG269" i="35"/>
  <c r="AH269" i="35"/>
  <c r="AB270" i="35"/>
  <c r="AA271" i="35"/>
  <c r="AB271" i="35"/>
  <c r="AC271" i="35"/>
  <c r="AD271" i="35"/>
  <c r="AE271" i="35"/>
  <c r="AF271" i="35"/>
  <c r="AG271" i="35"/>
  <c r="AH271" i="35"/>
  <c r="AA272" i="35"/>
  <c r="AB272" i="35"/>
  <c r="AC272" i="35"/>
  <c r="AD272" i="35"/>
  <c r="AE272" i="35"/>
  <c r="AF272" i="35"/>
  <c r="AG272" i="35"/>
  <c r="AH272" i="35"/>
  <c r="AA273" i="35"/>
  <c r="AB273" i="35"/>
  <c r="AC273" i="35"/>
  <c r="AD273" i="35"/>
  <c r="AE273" i="35"/>
  <c r="AF273" i="35"/>
  <c r="AG273" i="35"/>
  <c r="AH273" i="35"/>
  <c r="AA274" i="35"/>
  <c r="AB274" i="35"/>
  <c r="AC274" i="35"/>
  <c r="AD274" i="35"/>
  <c r="AE274" i="35"/>
  <c r="AF274" i="35"/>
  <c r="AG274" i="35"/>
  <c r="AH274" i="35"/>
  <c r="AA275" i="35"/>
  <c r="AB275" i="35"/>
  <c r="AC275" i="35"/>
  <c r="AD275" i="35"/>
  <c r="AE275" i="35"/>
  <c r="AF275" i="35"/>
  <c r="AG275" i="35"/>
  <c r="AH275" i="35"/>
  <c r="AA276" i="35"/>
  <c r="AB276" i="35"/>
  <c r="AC276" i="35"/>
  <c r="AD276" i="35"/>
  <c r="AE276" i="35"/>
  <c r="AF276" i="35"/>
  <c r="AG276" i="35"/>
  <c r="AH276" i="35"/>
  <c r="AA277" i="35"/>
  <c r="AB277" i="35"/>
  <c r="AC277" i="35"/>
  <c r="AD277" i="35"/>
  <c r="AE277" i="35"/>
  <c r="AF277" i="35"/>
  <c r="AG277" i="35"/>
  <c r="AH277" i="35"/>
  <c r="AB278" i="35"/>
  <c r="AB279" i="35"/>
  <c r="AA280" i="35"/>
  <c r="AB280" i="35"/>
  <c r="AC280" i="35"/>
  <c r="AD280" i="35"/>
  <c r="AE280" i="35"/>
  <c r="AF280" i="35"/>
  <c r="AG280" i="35"/>
  <c r="AH280" i="35"/>
  <c r="AA281" i="35"/>
  <c r="AB281" i="35"/>
  <c r="AC281" i="35"/>
  <c r="AD281" i="35"/>
  <c r="AE281" i="35"/>
  <c r="AF281" i="35"/>
  <c r="AG281" i="35"/>
  <c r="AH281" i="35"/>
  <c r="AA282" i="35"/>
  <c r="AB282" i="35"/>
  <c r="AC282" i="35"/>
  <c r="AD282" i="35"/>
  <c r="AE282" i="35"/>
  <c r="AF282" i="35"/>
  <c r="AG282" i="35"/>
  <c r="AH282" i="35"/>
  <c r="AA283" i="35"/>
  <c r="AB283" i="35"/>
  <c r="AC283" i="35"/>
  <c r="AD283" i="35"/>
  <c r="AE283" i="35"/>
  <c r="AF283" i="35"/>
  <c r="AG283" i="35"/>
  <c r="AH283" i="35"/>
  <c r="AA284" i="35"/>
  <c r="AB284" i="35"/>
  <c r="AC284" i="35"/>
  <c r="AD284" i="35"/>
  <c r="AE284" i="35"/>
  <c r="AF284" i="35"/>
  <c r="AG284" i="35"/>
  <c r="AH284" i="35"/>
  <c r="AA285" i="35"/>
  <c r="AB285" i="35"/>
  <c r="AC285" i="35"/>
  <c r="AD285" i="35"/>
  <c r="AE285" i="35"/>
  <c r="AF285" i="35"/>
  <c r="AG285" i="35"/>
  <c r="AH285" i="35"/>
  <c r="AA286" i="35"/>
  <c r="AB286" i="35"/>
  <c r="AC286" i="35"/>
  <c r="AD286" i="35"/>
  <c r="AE286" i="35"/>
  <c r="AF286" i="35"/>
  <c r="AG286" i="35"/>
  <c r="AH286" i="35"/>
  <c r="AA287" i="35"/>
  <c r="AB287" i="35"/>
  <c r="AC287" i="35"/>
  <c r="AD287" i="35"/>
  <c r="AE287" i="35"/>
  <c r="AF287" i="35"/>
  <c r="AG287" i="35"/>
  <c r="AH287" i="35"/>
  <c r="AA288" i="35"/>
  <c r="AB288" i="35"/>
  <c r="AC288" i="35"/>
  <c r="AD288" i="35"/>
  <c r="AE288" i="35"/>
  <c r="AF288" i="35"/>
  <c r="AG288" i="35"/>
  <c r="AH288" i="35"/>
  <c r="AB289" i="35"/>
  <c r="AA290" i="35"/>
  <c r="AB290" i="35"/>
  <c r="AC290" i="35"/>
  <c r="AD290" i="35"/>
  <c r="AE290" i="35"/>
  <c r="AF290" i="35"/>
  <c r="AG290" i="35"/>
  <c r="AH290" i="35"/>
  <c r="AA291" i="35"/>
  <c r="AB291" i="35"/>
  <c r="AC291" i="35"/>
  <c r="AD291" i="35"/>
  <c r="AE291" i="35"/>
  <c r="AF291" i="35"/>
  <c r="AG291" i="35"/>
  <c r="AH291" i="35"/>
  <c r="AA292" i="35"/>
  <c r="AB292" i="35"/>
  <c r="AC292" i="35"/>
  <c r="AD292" i="35"/>
  <c r="AE292" i="35"/>
  <c r="AF292" i="35"/>
  <c r="AG292" i="35"/>
  <c r="AH292" i="35"/>
  <c r="AA293" i="35"/>
  <c r="AB293" i="35"/>
  <c r="AC293" i="35"/>
  <c r="AD293" i="35"/>
  <c r="AE293" i="35"/>
  <c r="AF293" i="35"/>
  <c r="AG293" i="35"/>
  <c r="AH293" i="35"/>
  <c r="AA294" i="35"/>
  <c r="AB294" i="35"/>
  <c r="AC294" i="35"/>
  <c r="AD294" i="35"/>
  <c r="AE294" i="35"/>
  <c r="AF294" i="35"/>
  <c r="AG294" i="35"/>
  <c r="AH294" i="35"/>
  <c r="AA295" i="35"/>
  <c r="AB295" i="35"/>
  <c r="AC295" i="35"/>
  <c r="AD295" i="35"/>
  <c r="AE295" i="35"/>
  <c r="AF295" i="35"/>
  <c r="AG295" i="35"/>
  <c r="AH295" i="35"/>
  <c r="AA296" i="35"/>
  <c r="AB296" i="35"/>
  <c r="AC296" i="35"/>
  <c r="AD296" i="35"/>
  <c r="AE296" i="35"/>
  <c r="AF296" i="35"/>
  <c r="AG296" i="35"/>
  <c r="AH296" i="35"/>
  <c r="AA297" i="35"/>
  <c r="AB297" i="35"/>
  <c r="AC297" i="35"/>
  <c r="AD297" i="35"/>
  <c r="AE297" i="35"/>
  <c r="AF297" i="35"/>
  <c r="AG297" i="35"/>
  <c r="AH297" i="35"/>
  <c r="AA298" i="35"/>
  <c r="AB298" i="35"/>
  <c r="AC298" i="35"/>
  <c r="AD298" i="35"/>
  <c r="AE298" i="35"/>
  <c r="AF298" i="35"/>
  <c r="AG298" i="35"/>
  <c r="AH298" i="35"/>
  <c r="AB299" i="35"/>
  <c r="AA300" i="35"/>
  <c r="AB300" i="35"/>
  <c r="AC300" i="35"/>
  <c r="AD300" i="35"/>
  <c r="AE300" i="35"/>
  <c r="AF300" i="35"/>
  <c r="AG300" i="35"/>
  <c r="AH300" i="35"/>
  <c r="AA301" i="35"/>
  <c r="AB301" i="35"/>
  <c r="AC301" i="35"/>
  <c r="AD301" i="35"/>
  <c r="AE301" i="35"/>
  <c r="AF301" i="35"/>
  <c r="AG301" i="35"/>
  <c r="AH301" i="35"/>
  <c r="AA302" i="35"/>
  <c r="AB302" i="35"/>
  <c r="AC302" i="35"/>
  <c r="AD302" i="35"/>
  <c r="AE302" i="35"/>
  <c r="AF302" i="35"/>
  <c r="AG302" i="35"/>
  <c r="AH302" i="35"/>
  <c r="AA303" i="35"/>
  <c r="AB303" i="35"/>
  <c r="AC303" i="35"/>
  <c r="AD303" i="35"/>
  <c r="AE303" i="35"/>
  <c r="AF303" i="35"/>
  <c r="AG303" i="35"/>
  <c r="AH303" i="35"/>
  <c r="AA304" i="35"/>
  <c r="AB304" i="35"/>
  <c r="AC304" i="35"/>
  <c r="AD304" i="35"/>
  <c r="AE304" i="35"/>
  <c r="AF304" i="35"/>
  <c r="AG304" i="35"/>
  <c r="AH304" i="35"/>
  <c r="AA305" i="35"/>
  <c r="AB305" i="35"/>
  <c r="AC305" i="35"/>
  <c r="AD305" i="35"/>
  <c r="AE305" i="35"/>
  <c r="AF305" i="35"/>
  <c r="AG305" i="35"/>
  <c r="AH305" i="35"/>
  <c r="AA306" i="35"/>
  <c r="AB306" i="35"/>
  <c r="AC306" i="35"/>
  <c r="AD306" i="35"/>
  <c r="AE306" i="35"/>
  <c r="AF306" i="35"/>
  <c r="AG306" i="35"/>
  <c r="AH306" i="35"/>
  <c r="AA307" i="35"/>
  <c r="AB307" i="35"/>
  <c r="AC307" i="35"/>
  <c r="AD307" i="35"/>
  <c r="AE307" i="35"/>
  <c r="AF307" i="35"/>
  <c r="AG307" i="35"/>
  <c r="AH307" i="35"/>
  <c r="AB308" i="35"/>
  <c r="AB309" i="35"/>
  <c r="AA310" i="35"/>
  <c r="AB310" i="35"/>
  <c r="AC310" i="35"/>
  <c r="AD310" i="35"/>
  <c r="AE310" i="35"/>
  <c r="AF310" i="35"/>
  <c r="AG310" i="35"/>
  <c r="AH310" i="35"/>
  <c r="AA311" i="35"/>
  <c r="AB311" i="35"/>
  <c r="AC311" i="35"/>
  <c r="AD311" i="35"/>
  <c r="AE311" i="35"/>
  <c r="AF311" i="35"/>
  <c r="AG311" i="35"/>
  <c r="AH311" i="35"/>
  <c r="AA312" i="35"/>
  <c r="AB312" i="35"/>
  <c r="AC312" i="35"/>
  <c r="AD312" i="35"/>
  <c r="AE312" i="35"/>
  <c r="AF312" i="35"/>
  <c r="AG312" i="35"/>
  <c r="AH312" i="35"/>
  <c r="AA313" i="35"/>
  <c r="AB313" i="35"/>
  <c r="AC313" i="35"/>
  <c r="AD313" i="35"/>
  <c r="AE313" i="35"/>
  <c r="AF313" i="35"/>
  <c r="AG313" i="35"/>
  <c r="AH313" i="35"/>
  <c r="AA314" i="35"/>
  <c r="AB314" i="35"/>
  <c r="AC314" i="35"/>
  <c r="AD314" i="35"/>
  <c r="AE314" i="35"/>
  <c r="AF314" i="35"/>
  <c r="AG314" i="35"/>
  <c r="AH314" i="35"/>
  <c r="AA315" i="35"/>
  <c r="AB315" i="35"/>
  <c r="AC315" i="35"/>
  <c r="AD315" i="35"/>
  <c r="AE315" i="35"/>
  <c r="AF315" i="35"/>
  <c r="AG315" i="35"/>
  <c r="AH315" i="35"/>
  <c r="AA316" i="35"/>
  <c r="AB316" i="35"/>
  <c r="AC316" i="35"/>
  <c r="AD316" i="35"/>
  <c r="AE316" i="35"/>
  <c r="AF316" i="35"/>
  <c r="AG316" i="35"/>
  <c r="AH316" i="35"/>
  <c r="AB317" i="35"/>
  <c r="AA318" i="35"/>
  <c r="AB318" i="35"/>
  <c r="AC318" i="35"/>
  <c r="AD318" i="35"/>
  <c r="AE318" i="35"/>
  <c r="AF318" i="35"/>
  <c r="AG318" i="35"/>
  <c r="AH318" i="35"/>
  <c r="AA319" i="35"/>
  <c r="AB319" i="35"/>
  <c r="AC319" i="35"/>
  <c r="AD319" i="35"/>
  <c r="AE319" i="35"/>
  <c r="AF319" i="35"/>
  <c r="AG319" i="35"/>
  <c r="AH319" i="35"/>
  <c r="AA320" i="35"/>
  <c r="AB320" i="35"/>
  <c r="AC320" i="35"/>
  <c r="AD320" i="35"/>
  <c r="AE320" i="35"/>
  <c r="AF320" i="35"/>
  <c r="AG320" i="35"/>
  <c r="AH320" i="35"/>
  <c r="AA321" i="35"/>
  <c r="AB321" i="35"/>
  <c r="AC321" i="35"/>
  <c r="AD321" i="35"/>
  <c r="AE321" i="35"/>
  <c r="AF321" i="35"/>
  <c r="AG321" i="35"/>
  <c r="AH321" i="35"/>
  <c r="AA322" i="35"/>
  <c r="AB322" i="35"/>
  <c r="AC322" i="35"/>
  <c r="AD322" i="35"/>
  <c r="AE322" i="35"/>
  <c r="AF322" i="35"/>
  <c r="AG322" i="35"/>
  <c r="AH322" i="35"/>
  <c r="AA323" i="35"/>
  <c r="AB323" i="35"/>
  <c r="AC323" i="35"/>
  <c r="AD323" i="35"/>
  <c r="AE323" i="35"/>
  <c r="AF323" i="35"/>
  <c r="AG323" i="35"/>
  <c r="AH323" i="35"/>
  <c r="AA324" i="35"/>
  <c r="AB324" i="35"/>
  <c r="AC324" i="35"/>
  <c r="AD324" i="35"/>
  <c r="AE324" i="35"/>
  <c r="AF324" i="35"/>
  <c r="AG324" i="35"/>
  <c r="AH324" i="35"/>
  <c r="AB325" i="35"/>
  <c r="AA326" i="35"/>
  <c r="AB326" i="35"/>
  <c r="AC326" i="35"/>
  <c r="AD326" i="35"/>
  <c r="AE326" i="35"/>
  <c r="AF326" i="35"/>
  <c r="AG326" i="35"/>
  <c r="AH326" i="35"/>
  <c r="AA327" i="35"/>
  <c r="AB327" i="35"/>
  <c r="AC327" i="35"/>
  <c r="AD327" i="35"/>
  <c r="AE327" i="35"/>
  <c r="AF327" i="35"/>
  <c r="AG327" i="35"/>
  <c r="AH327" i="35"/>
  <c r="AA328" i="35"/>
  <c r="AB328" i="35"/>
  <c r="AC328" i="35"/>
  <c r="AD328" i="35"/>
  <c r="AE328" i="35"/>
  <c r="AF328" i="35"/>
  <c r="AG328" i="35"/>
  <c r="AH328" i="35"/>
  <c r="AA329" i="35"/>
  <c r="AB329" i="35"/>
  <c r="AC329" i="35"/>
  <c r="AD329" i="35"/>
  <c r="AE329" i="35"/>
  <c r="AF329" i="35"/>
  <c r="AG329" i="35"/>
  <c r="AH329" i="35"/>
  <c r="AA330" i="35"/>
  <c r="AB330" i="35"/>
  <c r="AC330" i="35"/>
  <c r="AD330" i="35"/>
  <c r="AE330" i="35"/>
  <c r="AF330" i="35"/>
  <c r="AG330" i="35"/>
  <c r="AH330" i="35"/>
  <c r="AA331" i="35"/>
  <c r="AB331" i="35"/>
  <c r="AC331" i="35"/>
  <c r="AD331" i="35"/>
  <c r="AE331" i="35"/>
  <c r="AF331" i="35"/>
  <c r="AG331" i="35"/>
  <c r="AH331" i="35"/>
  <c r="AA332" i="35"/>
  <c r="AB332" i="35"/>
  <c r="AC332" i="35"/>
  <c r="AD332" i="35"/>
  <c r="AE332" i="35"/>
  <c r="AF332" i="35"/>
  <c r="AG332" i="35"/>
  <c r="AH332" i="35"/>
  <c r="AA333" i="35"/>
  <c r="AB333" i="35"/>
  <c r="AC333" i="35"/>
  <c r="AD333" i="35"/>
  <c r="AE333" i="35"/>
  <c r="AF333" i="35"/>
  <c r="AG333" i="35"/>
  <c r="AH333" i="35"/>
  <c r="AA334" i="35"/>
  <c r="AB334" i="35"/>
  <c r="AC334" i="35"/>
  <c r="AD334" i="35"/>
  <c r="AE334" i="35"/>
  <c r="AF334" i="35"/>
  <c r="AG334" i="35"/>
  <c r="AH334" i="35"/>
  <c r="AB335" i="35"/>
  <c r="AB336" i="35"/>
  <c r="AA337" i="35"/>
  <c r="AB337" i="35"/>
  <c r="AC337" i="35"/>
  <c r="AD337" i="35"/>
  <c r="AE337" i="35"/>
  <c r="AF337" i="35"/>
  <c r="AG337" i="35"/>
  <c r="AH337" i="35"/>
  <c r="AA338" i="35"/>
  <c r="AB338" i="35"/>
  <c r="AC338" i="35"/>
  <c r="AD338" i="35"/>
  <c r="AE338" i="35"/>
  <c r="AF338" i="35"/>
  <c r="AG338" i="35"/>
  <c r="AH338" i="35"/>
  <c r="AA339" i="35"/>
  <c r="AB339" i="35"/>
  <c r="AC339" i="35"/>
  <c r="AD339" i="35"/>
  <c r="AE339" i="35"/>
  <c r="AF339" i="35"/>
  <c r="AG339" i="35"/>
  <c r="AH339" i="35"/>
  <c r="AA340" i="35"/>
  <c r="AB340" i="35"/>
  <c r="AC340" i="35"/>
  <c r="AD340" i="35"/>
  <c r="AE340" i="35"/>
  <c r="AF340" i="35"/>
  <c r="AG340" i="35"/>
  <c r="AH340" i="35"/>
  <c r="AB341" i="35"/>
  <c r="AA342" i="35"/>
  <c r="AB342" i="35"/>
  <c r="AC342" i="35"/>
  <c r="AD342" i="35"/>
  <c r="AE342" i="35"/>
  <c r="AF342" i="35"/>
  <c r="AG342" i="35"/>
  <c r="AH342" i="35"/>
  <c r="AA343" i="35"/>
  <c r="AB343" i="35"/>
  <c r="AC343" i="35"/>
  <c r="AD343" i="35"/>
  <c r="AE343" i="35"/>
  <c r="AF343" i="35"/>
  <c r="AG343" i="35"/>
  <c r="AH343" i="35"/>
  <c r="AA344" i="35"/>
  <c r="AB344" i="35"/>
  <c r="AC344" i="35"/>
  <c r="AD344" i="35"/>
  <c r="AE344" i="35"/>
  <c r="AF344" i="35"/>
  <c r="AG344" i="35"/>
  <c r="AH344" i="35"/>
  <c r="AB345" i="35"/>
  <c r="AB346" i="35"/>
  <c r="AA347" i="35"/>
  <c r="AB347" i="35"/>
  <c r="AC347" i="35"/>
  <c r="AD347" i="35"/>
  <c r="AE347" i="35"/>
  <c r="AF347" i="35"/>
  <c r="AG347" i="35"/>
  <c r="AH347" i="35"/>
  <c r="AA348" i="35"/>
  <c r="AB348" i="35"/>
  <c r="AC348" i="35"/>
  <c r="AD348" i="35"/>
  <c r="AE348" i="35"/>
  <c r="AF348" i="35"/>
  <c r="AG348" i="35"/>
  <c r="AH348" i="35"/>
  <c r="AA349" i="35"/>
  <c r="AB349" i="35"/>
  <c r="AC349" i="35"/>
  <c r="AD349" i="35"/>
  <c r="AE349" i="35"/>
  <c r="AF349" i="35"/>
  <c r="AG349" i="35"/>
  <c r="AH349" i="35"/>
  <c r="AA350" i="35"/>
  <c r="AB350" i="35"/>
  <c r="AC350" i="35"/>
  <c r="AD350" i="35"/>
  <c r="AE350" i="35"/>
  <c r="AF350" i="35"/>
  <c r="AG350" i="35"/>
  <c r="AH350" i="35"/>
  <c r="AA351" i="35"/>
  <c r="AB351" i="35"/>
  <c r="AC351" i="35"/>
  <c r="AD351" i="35"/>
  <c r="AE351" i="35"/>
  <c r="AF351" i="35"/>
  <c r="AG351" i="35"/>
  <c r="AH351" i="35"/>
  <c r="AA352" i="35"/>
  <c r="AB352" i="35"/>
  <c r="AC352" i="35"/>
  <c r="AD352" i="35"/>
  <c r="AE352" i="35"/>
  <c r="AF352" i="35"/>
  <c r="AG352" i="35"/>
  <c r="AH352" i="35"/>
  <c r="AA353" i="35"/>
  <c r="AB353" i="35"/>
  <c r="AC353" i="35"/>
  <c r="AD353" i="35"/>
  <c r="AE353" i="35"/>
  <c r="AF353" i="35"/>
  <c r="AG353" i="35"/>
  <c r="AH353" i="35"/>
  <c r="AA354" i="35"/>
  <c r="AB354" i="35"/>
  <c r="AC354" i="35"/>
  <c r="AD354" i="35"/>
  <c r="AE354" i="35"/>
  <c r="AF354" i="35"/>
  <c r="AG354" i="35"/>
  <c r="AH354" i="35"/>
  <c r="AA355" i="35"/>
  <c r="AB355" i="35"/>
  <c r="AC355" i="35"/>
  <c r="AD355" i="35"/>
  <c r="AE355" i="35"/>
  <c r="AF355" i="35"/>
  <c r="AG355" i="35"/>
  <c r="AH355" i="35"/>
  <c r="AA356" i="35"/>
  <c r="AB356" i="35"/>
  <c r="AC356" i="35"/>
  <c r="AD356" i="35"/>
  <c r="AE356" i="35"/>
  <c r="AF356" i="35"/>
  <c r="AG356" i="35"/>
  <c r="AH356" i="35"/>
  <c r="AA357" i="35"/>
  <c r="AB357" i="35"/>
  <c r="AC357" i="35"/>
  <c r="AD357" i="35"/>
  <c r="AE357" i="35"/>
  <c r="AF357" i="35"/>
  <c r="AG357" i="35"/>
  <c r="AH357" i="35"/>
  <c r="AB358" i="35"/>
  <c r="AA359" i="35"/>
  <c r="AB359" i="35"/>
  <c r="AC359" i="35"/>
  <c r="AD359" i="35"/>
  <c r="AE359" i="35"/>
  <c r="AF359" i="35"/>
  <c r="AG359" i="35"/>
  <c r="AH359" i="35"/>
  <c r="AA360" i="35"/>
  <c r="AB360" i="35"/>
  <c r="AC360" i="35"/>
  <c r="AD360" i="35"/>
  <c r="AE360" i="35"/>
  <c r="AF360" i="35"/>
  <c r="AG360" i="35"/>
  <c r="AH360" i="35"/>
  <c r="AA361" i="35"/>
  <c r="AB361" i="35"/>
  <c r="AC361" i="35"/>
  <c r="AD361" i="35"/>
  <c r="AE361" i="35"/>
  <c r="AF361" i="35"/>
  <c r="AG361" i="35"/>
  <c r="AH361" i="35"/>
  <c r="AA362" i="35"/>
  <c r="AB362" i="35"/>
  <c r="AC362" i="35"/>
  <c r="AD362" i="35"/>
  <c r="AE362" i="35"/>
  <c r="AF362" i="35"/>
  <c r="AG362" i="35"/>
  <c r="AH362" i="35"/>
  <c r="AA363" i="35"/>
  <c r="AB363" i="35"/>
  <c r="AC363" i="35"/>
  <c r="AD363" i="35"/>
  <c r="AE363" i="35"/>
  <c r="AF363" i="35"/>
  <c r="AG363" i="35"/>
  <c r="AH363" i="35"/>
  <c r="AA364" i="35"/>
  <c r="AB364" i="35"/>
  <c r="AC364" i="35"/>
  <c r="AD364" i="35"/>
  <c r="AE364" i="35"/>
  <c r="AF364" i="35"/>
  <c r="AG364" i="35"/>
  <c r="AH364" i="35"/>
  <c r="AA365" i="35"/>
  <c r="AB365" i="35"/>
  <c r="AC365" i="35"/>
  <c r="AD365" i="35"/>
  <c r="AE365" i="35"/>
  <c r="AF365" i="35"/>
  <c r="AG365" i="35"/>
  <c r="AH365" i="35"/>
  <c r="AA366" i="35"/>
  <c r="AB366" i="35"/>
  <c r="AC366" i="35"/>
  <c r="AD366" i="35"/>
  <c r="AE366" i="35"/>
  <c r="AF366" i="35"/>
  <c r="AG366" i="35"/>
  <c r="AH366" i="35"/>
  <c r="AA367" i="35"/>
  <c r="AB367" i="35"/>
  <c r="AC367" i="35"/>
  <c r="AD367" i="35"/>
  <c r="AE367" i="35"/>
  <c r="AF367" i="35"/>
  <c r="AG367" i="35"/>
  <c r="AH367" i="35"/>
  <c r="AA368" i="35"/>
  <c r="AB368" i="35"/>
  <c r="AC368" i="35"/>
  <c r="AD368" i="35"/>
  <c r="AE368" i="35"/>
  <c r="AF368" i="35"/>
  <c r="AG368" i="35"/>
  <c r="AH368" i="35"/>
  <c r="AB369" i="35"/>
  <c r="AA370" i="35"/>
  <c r="AB370" i="35"/>
  <c r="AC370" i="35"/>
  <c r="AD370" i="35"/>
  <c r="AE370" i="35"/>
  <c r="AF370" i="35"/>
  <c r="AG370" i="35"/>
  <c r="AH370" i="35"/>
  <c r="AA371" i="35"/>
  <c r="AB371" i="35"/>
  <c r="AC371" i="35"/>
  <c r="AD371" i="35"/>
  <c r="AE371" i="35"/>
  <c r="AF371" i="35"/>
  <c r="AG371" i="35"/>
  <c r="AH371" i="35"/>
  <c r="AA372" i="35"/>
  <c r="AB372" i="35"/>
  <c r="AC372" i="35"/>
  <c r="AD372" i="35"/>
  <c r="AE372" i="35"/>
  <c r="AF372" i="35"/>
  <c r="AG372" i="35"/>
  <c r="AH372" i="35"/>
  <c r="AA373" i="35"/>
  <c r="AB373" i="35"/>
  <c r="AC373" i="35"/>
  <c r="AD373" i="35"/>
  <c r="AE373" i="35"/>
  <c r="AF373" i="35"/>
  <c r="AG373" i="35"/>
  <c r="AH373" i="35"/>
  <c r="AA374" i="35"/>
  <c r="AB374" i="35"/>
  <c r="AC374" i="35"/>
  <c r="AD374" i="35"/>
  <c r="AE374" i="35"/>
  <c r="AF374" i="35"/>
  <c r="AG374" i="35"/>
  <c r="AH374" i="35"/>
  <c r="AA375" i="35"/>
  <c r="AB375" i="35"/>
  <c r="AC375" i="35"/>
  <c r="AD375" i="35"/>
  <c r="AE375" i="35"/>
  <c r="AF375" i="35"/>
  <c r="AG375" i="35"/>
  <c r="AH375" i="35"/>
  <c r="AA376" i="35"/>
  <c r="AB376" i="35"/>
  <c r="AC376" i="35"/>
  <c r="AD376" i="35"/>
  <c r="AE376" i="35"/>
  <c r="AF376" i="35"/>
  <c r="AG376" i="35"/>
  <c r="AH376" i="35"/>
  <c r="AA377" i="35"/>
  <c r="AB377" i="35"/>
  <c r="AC377" i="35"/>
  <c r="AD377" i="35"/>
  <c r="AE377" i="35"/>
  <c r="AF377" i="35"/>
  <c r="AG377" i="35"/>
  <c r="AH377" i="35"/>
  <c r="AA378" i="35"/>
  <c r="AB378" i="35"/>
  <c r="AC378" i="35"/>
  <c r="AD378" i="35"/>
  <c r="AE378" i="35"/>
  <c r="AF378" i="35"/>
  <c r="AG378" i="35"/>
  <c r="AH378" i="35"/>
  <c r="D1" i="36"/>
  <c r="AA5" i="36"/>
  <c r="AB5" i="36"/>
  <c r="AC5" i="36"/>
  <c r="AD5" i="36"/>
  <c r="AE5" i="36"/>
  <c r="AF5" i="36"/>
  <c r="AG5" i="36"/>
  <c r="AH5" i="36"/>
  <c r="AA6" i="36"/>
  <c r="AB6" i="36"/>
  <c r="AC6" i="36"/>
  <c r="AD6" i="36"/>
  <c r="AE6" i="36"/>
  <c r="AF6" i="36"/>
  <c r="AG6" i="36"/>
  <c r="AH6" i="36"/>
  <c r="AA7" i="36"/>
  <c r="AB7" i="36"/>
  <c r="AC7" i="36"/>
  <c r="AD7" i="36"/>
  <c r="AE7" i="36"/>
  <c r="AF7" i="36"/>
  <c r="AG7" i="36"/>
  <c r="AH7" i="36"/>
  <c r="AA8" i="36"/>
  <c r="AB8" i="36"/>
  <c r="AC8" i="36"/>
  <c r="AD8" i="36"/>
  <c r="AE8" i="36"/>
  <c r="AF8" i="36"/>
  <c r="AG8" i="36"/>
  <c r="AH8" i="36"/>
  <c r="AA9" i="36"/>
  <c r="AB9" i="36"/>
  <c r="AC9" i="36"/>
  <c r="AD9" i="36"/>
  <c r="AE9" i="36"/>
  <c r="AF9" i="36"/>
  <c r="AG9" i="36"/>
  <c r="AH9" i="36"/>
  <c r="AA10" i="36"/>
  <c r="AB10" i="36"/>
  <c r="AC10" i="36"/>
  <c r="AD10" i="36"/>
  <c r="AE10" i="36"/>
  <c r="AF10" i="36"/>
  <c r="AG10" i="36"/>
  <c r="AH10" i="36"/>
  <c r="AA11" i="36"/>
  <c r="AB11" i="36"/>
  <c r="AC11" i="36"/>
  <c r="AD11" i="36"/>
  <c r="AE11" i="36"/>
  <c r="AF11" i="36"/>
  <c r="AG11" i="36"/>
  <c r="AH11" i="36"/>
  <c r="AA12" i="36"/>
  <c r="AB12" i="36"/>
  <c r="AC12" i="36"/>
  <c r="AD12" i="36"/>
  <c r="AE12" i="36"/>
  <c r="AF12" i="36"/>
  <c r="AG12" i="36"/>
  <c r="AH12" i="36"/>
  <c r="AB13" i="36"/>
  <c r="AA14" i="36"/>
  <c r="AB14" i="36"/>
  <c r="AC14" i="36"/>
  <c r="AD14" i="36"/>
  <c r="AE14" i="36"/>
  <c r="AF14" i="36"/>
  <c r="AG14" i="36"/>
  <c r="AH14" i="36"/>
  <c r="AA15" i="36"/>
  <c r="AB15" i="36"/>
  <c r="AC15" i="36"/>
  <c r="AD15" i="36"/>
  <c r="AE15" i="36"/>
  <c r="AF15" i="36"/>
  <c r="AG15" i="36"/>
  <c r="AH15" i="36"/>
  <c r="AA16" i="36"/>
  <c r="AB16" i="36"/>
  <c r="AC16" i="36"/>
  <c r="AD16" i="36"/>
  <c r="AE16" i="36"/>
  <c r="AF16" i="36"/>
  <c r="AG16" i="36"/>
  <c r="AH16" i="36"/>
  <c r="AA17" i="36"/>
  <c r="AB17" i="36"/>
  <c r="AC17" i="36"/>
  <c r="AD17" i="36"/>
  <c r="AE17" i="36"/>
  <c r="AF17" i="36"/>
  <c r="AG17" i="36"/>
  <c r="AH17" i="36"/>
  <c r="AA18" i="36"/>
  <c r="AB18" i="36"/>
  <c r="AC18" i="36"/>
  <c r="AD18" i="36"/>
  <c r="AE18" i="36"/>
  <c r="AF18" i="36"/>
  <c r="AG18" i="36"/>
  <c r="AH18" i="36"/>
  <c r="AA19" i="36"/>
  <c r="AB19" i="36"/>
  <c r="AC19" i="36"/>
  <c r="AD19" i="36"/>
  <c r="AE19" i="36"/>
  <c r="AF19" i="36"/>
  <c r="AG19" i="36"/>
  <c r="AH19" i="36"/>
  <c r="AA20" i="36"/>
  <c r="AB20" i="36"/>
  <c r="AC20" i="36"/>
  <c r="AD20" i="36"/>
  <c r="AE20" i="36"/>
  <c r="AF20" i="36"/>
  <c r="AG20" i="36"/>
  <c r="AH20" i="36"/>
  <c r="AA21" i="36"/>
  <c r="AB21" i="36"/>
  <c r="AC21" i="36"/>
  <c r="AD21" i="36"/>
  <c r="AE21" i="36"/>
  <c r="AF21" i="36"/>
  <c r="AG21" i="36"/>
  <c r="AH21" i="36"/>
  <c r="AB22" i="36"/>
  <c r="AA23" i="36"/>
  <c r="AB23" i="36"/>
  <c r="AC23" i="36"/>
  <c r="AD23" i="36"/>
  <c r="AE23" i="36"/>
  <c r="AF23" i="36"/>
  <c r="AG23" i="36"/>
  <c r="AH23" i="36"/>
  <c r="AA24" i="36"/>
  <c r="AB24" i="36"/>
  <c r="AC24" i="36"/>
  <c r="AD24" i="36"/>
  <c r="AE24" i="36"/>
  <c r="AF24" i="36"/>
  <c r="AG24" i="36"/>
  <c r="AH24" i="36"/>
  <c r="AA25" i="36"/>
  <c r="AB25" i="36"/>
  <c r="AC25" i="36"/>
  <c r="AD25" i="36"/>
  <c r="AE25" i="36"/>
  <c r="AF25" i="36"/>
  <c r="AG25" i="36"/>
  <c r="AH25" i="36"/>
  <c r="AA26" i="36"/>
  <c r="AB26" i="36"/>
  <c r="AC26" i="36"/>
  <c r="AD26" i="36"/>
  <c r="AE26" i="36"/>
  <c r="AF26" i="36"/>
  <c r="AG26" i="36"/>
  <c r="AH26" i="36"/>
  <c r="AA27" i="36"/>
  <c r="AB27" i="36"/>
  <c r="AC27" i="36"/>
  <c r="AD27" i="36"/>
  <c r="AE27" i="36"/>
  <c r="AF27" i="36"/>
  <c r="AG27" i="36"/>
  <c r="AH27" i="36"/>
  <c r="AA28" i="36"/>
  <c r="AB28" i="36"/>
  <c r="AC28" i="36"/>
  <c r="AD28" i="36"/>
  <c r="AE28" i="36"/>
  <c r="AF28" i="36"/>
  <c r="AG28" i="36"/>
  <c r="AH28" i="36"/>
  <c r="AA29" i="36"/>
  <c r="AB29" i="36"/>
  <c r="AC29" i="36"/>
  <c r="AD29" i="36"/>
  <c r="AE29" i="36"/>
  <c r="AF29" i="36"/>
  <c r="AG29" i="36"/>
  <c r="AH29" i="36"/>
  <c r="AA30" i="36"/>
  <c r="AB30" i="36"/>
  <c r="AC30" i="36"/>
  <c r="AD30" i="36"/>
  <c r="AE30" i="36"/>
  <c r="AF30" i="36"/>
  <c r="AG30" i="36"/>
  <c r="AH30" i="36"/>
  <c r="AA31" i="36"/>
  <c r="AB31" i="36"/>
  <c r="AC31" i="36"/>
  <c r="AD31" i="36"/>
  <c r="AE31" i="36"/>
  <c r="AF31" i="36"/>
  <c r="AG31" i="36"/>
  <c r="AH31" i="36"/>
  <c r="AA32" i="36"/>
  <c r="AB32" i="36"/>
  <c r="AC32" i="36"/>
  <c r="AD32" i="36"/>
  <c r="AE32" i="36"/>
  <c r="AF32" i="36"/>
  <c r="AG32" i="36"/>
  <c r="AH32" i="36"/>
  <c r="AB33" i="36"/>
  <c r="AA34" i="36"/>
  <c r="AB34" i="36"/>
  <c r="AC34" i="36"/>
  <c r="AD34" i="36"/>
  <c r="AE34" i="36"/>
  <c r="AF34" i="36"/>
  <c r="AG34" i="36"/>
  <c r="AH34" i="36"/>
  <c r="AA35" i="36"/>
  <c r="AB35" i="36"/>
  <c r="AC35" i="36"/>
  <c r="AD35" i="36"/>
  <c r="AE35" i="36"/>
  <c r="AF35" i="36"/>
  <c r="AG35" i="36"/>
  <c r="AH35" i="36"/>
  <c r="AA36" i="36"/>
  <c r="AB36" i="36"/>
  <c r="AC36" i="36"/>
  <c r="AD36" i="36"/>
  <c r="AE36" i="36"/>
  <c r="AF36" i="36"/>
  <c r="AG36" i="36"/>
  <c r="AH36" i="36"/>
  <c r="AA37" i="36"/>
  <c r="AB37" i="36"/>
  <c r="AC37" i="36"/>
  <c r="AD37" i="36"/>
  <c r="AE37" i="36"/>
  <c r="AF37" i="36"/>
  <c r="AG37" i="36"/>
  <c r="AH37" i="36"/>
  <c r="AA38" i="36"/>
  <c r="AB38" i="36"/>
  <c r="AC38" i="36"/>
  <c r="AD38" i="36"/>
  <c r="AE38" i="36"/>
  <c r="AF38" i="36"/>
  <c r="AG38" i="36"/>
  <c r="AH38" i="36"/>
  <c r="AA39" i="36"/>
  <c r="AB39" i="36"/>
  <c r="AC39" i="36"/>
  <c r="AD39" i="36"/>
  <c r="AE39" i="36"/>
  <c r="AF39" i="36"/>
  <c r="AG39" i="36"/>
  <c r="AH39" i="36"/>
  <c r="AA40" i="36"/>
  <c r="AB40" i="36"/>
  <c r="AC40" i="36"/>
  <c r="AD40" i="36"/>
  <c r="AE40" i="36"/>
  <c r="AF40" i="36"/>
  <c r="AG40" i="36"/>
  <c r="AH40" i="36"/>
  <c r="AA41" i="36"/>
  <c r="AB41" i="36"/>
  <c r="AC41" i="36"/>
  <c r="AD41" i="36"/>
  <c r="AE41" i="36"/>
  <c r="AF41" i="36"/>
  <c r="AG41" i="36"/>
  <c r="AH41" i="36"/>
  <c r="AA42" i="36"/>
  <c r="AB42" i="36"/>
  <c r="AC42" i="36"/>
  <c r="AD42" i="36"/>
  <c r="AE42" i="36"/>
  <c r="AF42" i="36"/>
  <c r="AG42" i="36"/>
  <c r="AH42" i="36"/>
  <c r="AA43" i="36"/>
  <c r="AB43" i="36"/>
  <c r="AC43" i="36"/>
  <c r="AD43" i="36"/>
  <c r="AE43" i="36"/>
  <c r="AF43" i="36"/>
  <c r="AG43" i="36"/>
  <c r="AH43" i="36"/>
  <c r="AB44" i="36"/>
  <c r="AA45" i="36"/>
  <c r="AB45" i="36"/>
  <c r="AC45" i="36"/>
  <c r="AD45" i="36"/>
  <c r="AE45" i="36"/>
  <c r="AF45" i="36"/>
  <c r="AG45" i="36"/>
  <c r="AH45" i="36"/>
  <c r="AA46" i="36"/>
  <c r="AB46" i="36"/>
  <c r="AC46" i="36"/>
  <c r="AD46" i="36"/>
  <c r="AE46" i="36"/>
  <c r="AF46" i="36"/>
  <c r="AG46" i="36"/>
  <c r="AH46" i="36"/>
  <c r="AA47" i="36"/>
  <c r="AB47" i="36"/>
  <c r="AC47" i="36"/>
  <c r="AD47" i="36"/>
  <c r="AE47" i="36"/>
  <c r="AF47" i="36"/>
  <c r="AG47" i="36"/>
  <c r="AH47" i="36"/>
  <c r="AA48" i="36"/>
  <c r="AB48" i="36"/>
  <c r="AC48" i="36"/>
  <c r="AD48" i="36"/>
  <c r="AE48" i="36"/>
  <c r="AF48" i="36"/>
  <c r="AG48" i="36"/>
  <c r="AH48" i="36"/>
  <c r="AA49" i="36"/>
  <c r="AB49" i="36"/>
  <c r="AC49" i="36"/>
  <c r="AD49" i="36"/>
  <c r="AE49" i="36"/>
  <c r="AF49" i="36"/>
  <c r="AG49" i="36"/>
  <c r="AH49" i="36"/>
  <c r="AA50" i="36"/>
  <c r="AB50" i="36"/>
  <c r="AC50" i="36"/>
  <c r="AD50" i="36"/>
  <c r="AE50" i="36"/>
  <c r="AF50" i="36"/>
  <c r="AG50" i="36"/>
  <c r="AH50" i="36"/>
  <c r="AA51" i="36"/>
  <c r="AB51" i="36"/>
  <c r="AC51" i="36"/>
  <c r="AD51" i="36"/>
  <c r="AE51" i="36"/>
  <c r="AF51" i="36"/>
  <c r="AG51" i="36"/>
  <c r="AH51" i="36"/>
  <c r="AA52" i="36"/>
  <c r="AB52" i="36"/>
  <c r="AC52" i="36"/>
  <c r="AD52" i="36"/>
  <c r="AE52" i="36"/>
  <c r="AF52" i="36"/>
  <c r="AG52" i="36"/>
  <c r="AH52" i="36"/>
  <c r="AB53" i="36"/>
  <c r="AB54" i="36"/>
  <c r="AA55" i="36"/>
  <c r="AB55" i="36"/>
  <c r="AC55" i="36"/>
  <c r="AD55" i="36"/>
  <c r="AE55" i="36"/>
  <c r="AF55" i="36"/>
  <c r="AG55" i="36"/>
  <c r="AH55" i="36"/>
  <c r="AA56" i="36"/>
  <c r="AB56" i="36"/>
  <c r="AC56" i="36"/>
  <c r="AD56" i="36"/>
  <c r="AE56" i="36"/>
  <c r="AF56" i="36"/>
  <c r="AG56" i="36"/>
  <c r="AH56" i="36"/>
  <c r="AA57" i="36"/>
  <c r="AB57" i="36"/>
  <c r="AC57" i="36"/>
  <c r="AD57" i="36"/>
  <c r="AE57" i="36"/>
  <c r="AF57" i="36"/>
  <c r="AG57" i="36"/>
  <c r="AH57" i="36"/>
  <c r="AA58" i="36"/>
  <c r="AB58" i="36"/>
  <c r="AC58" i="36"/>
  <c r="AD58" i="36"/>
  <c r="AE58" i="36"/>
  <c r="AF58" i="36"/>
  <c r="AG58" i="36"/>
  <c r="AH58" i="36"/>
  <c r="AA59" i="36"/>
  <c r="AB59" i="36"/>
  <c r="AC59" i="36"/>
  <c r="AD59" i="36"/>
  <c r="AE59" i="36"/>
  <c r="AF59" i="36"/>
  <c r="AG59" i="36"/>
  <c r="AH59" i="36"/>
  <c r="AA60" i="36"/>
  <c r="AB60" i="36"/>
  <c r="AC60" i="36"/>
  <c r="AD60" i="36"/>
  <c r="AE60" i="36"/>
  <c r="AF60" i="36"/>
  <c r="AG60" i="36"/>
  <c r="AH60" i="36"/>
  <c r="AA61" i="36"/>
  <c r="AB61" i="36"/>
  <c r="AC61" i="36"/>
  <c r="AD61" i="36"/>
  <c r="AE61" i="36"/>
  <c r="AF61" i="36"/>
  <c r="AG61" i="36"/>
  <c r="AH61" i="36"/>
  <c r="AA62" i="36"/>
  <c r="AB62" i="36"/>
  <c r="AC62" i="36"/>
  <c r="AD62" i="36"/>
  <c r="AE62" i="36"/>
  <c r="AF62" i="36"/>
  <c r="AG62" i="36"/>
  <c r="AH62" i="36"/>
  <c r="AB63" i="36"/>
  <c r="AA64" i="36"/>
  <c r="AB64" i="36"/>
  <c r="AC64" i="36"/>
  <c r="AD64" i="36"/>
  <c r="AE64" i="36"/>
  <c r="AF64" i="36"/>
  <c r="AG64" i="36"/>
  <c r="AH64" i="36"/>
  <c r="AA65" i="36"/>
  <c r="AB65" i="36"/>
  <c r="AC65" i="36"/>
  <c r="AD65" i="36"/>
  <c r="AE65" i="36"/>
  <c r="AF65" i="36"/>
  <c r="AG65" i="36"/>
  <c r="AH65" i="36"/>
  <c r="AA66" i="36"/>
  <c r="AB66" i="36"/>
  <c r="AC66" i="36"/>
  <c r="AD66" i="36"/>
  <c r="AE66" i="36"/>
  <c r="AF66" i="36"/>
  <c r="AG66" i="36"/>
  <c r="AH66" i="36"/>
  <c r="AA67" i="36"/>
  <c r="AB67" i="36"/>
  <c r="AC67" i="36"/>
  <c r="AD67" i="36"/>
  <c r="AE67" i="36"/>
  <c r="AF67" i="36"/>
  <c r="AG67" i="36"/>
  <c r="AH67" i="36"/>
  <c r="AA68" i="36"/>
  <c r="AB68" i="36"/>
  <c r="AC68" i="36"/>
  <c r="AD68" i="36"/>
  <c r="AE68" i="36"/>
  <c r="AF68" i="36"/>
  <c r="AG68" i="36"/>
  <c r="AH68" i="36"/>
  <c r="AA69" i="36"/>
  <c r="AB69" i="36"/>
  <c r="AC69" i="36"/>
  <c r="AD69" i="36"/>
  <c r="AE69" i="36"/>
  <c r="AF69" i="36"/>
  <c r="AG69" i="36"/>
  <c r="AH69" i="36"/>
  <c r="AA70" i="36"/>
  <c r="AB70" i="36"/>
  <c r="AC70" i="36"/>
  <c r="AD70" i="36"/>
  <c r="AE70" i="36"/>
  <c r="AF70" i="36"/>
  <c r="AG70" i="36"/>
  <c r="AH70" i="36"/>
  <c r="AA71" i="36"/>
  <c r="AB71" i="36"/>
  <c r="AC71" i="36"/>
  <c r="AD71" i="36"/>
  <c r="AE71" i="36"/>
  <c r="AF71" i="36"/>
  <c r="AG71" i="36"/>
  <c r="AH71" i="36"/>
  <c r="AB72" i="36"/>
  <c r="AA73" i="36"/>
  <c r="AB73" i="36"/>
  <c r="AC73" i="36"/>
  <c r="AD73" i="36"/>
  <c r="AE73" i="36"/>
  <c r="AF73" i="36"/>
  <c r="AG73" i="36"/>
  <c r="AH73" i="36"/>
  <c r="AA74" i="36"/>
  <c r="AB74" i="36"/>
  <c r="AC74" i="36"/>
  <c r="AD74" i="36"/>
  <c r="AE74" i="36"/>
  <c r="AF74" i="36"/>
  <c r="AG74" i="36"/>
  <c r="AH74" i="36"/>
  <c r="AA75" i="36"/>
  <c r="AB75" i="36"/>
  <c r="AC75" i="36"/>
  <c r="AD75" i="36"/>
  <c r="AE75" i="36"/>
  <c r="AF75" i="36"/>
  <c r="AG75" i="36"/>
  <c r="AH75" i="36"/>
  <c r="AA76" i="36"/>
  <c r="AB76" i="36"/>
  <c r="AC76" i="36"/>
  <c r="AD76" i="36"/>
  <c r="AE76" i="36"/>
  <c r="AF76" i="36"/>
  <c r="AG76" i="36"/>
  <c r="AH76" i="36"/>
  <c r="AA77" i="36"/>
  <c r="AB77" i="36"/>
  <c r="AC77" i="36"/>
  <c r="AD77" i="36"/>
  <c r="AE77" i="36"/>
  <c r="AF77" i="36"/>
  <c r="AG77" i="36"/>
  <c r="AH77" i="36"/>
  <c r="AA78" i="36"/>
  <c r="AB78" i="36"/>
  <c r="AC78" i="36"/>
  <c r="AD78" i="36"/>
  <c r="AE78" i="36"/>
  <c r="AF78" i="36"/>
  <c r="AG78" i="36"/>
  <c r="AH78" i="36"/>
  <c r="AA79" i="36"/>
  <c r="AB79" i="36"/>
  <c r="AC79" i="36"/>
  <c r="AD79" i="36"/>
  <c r="AE79" i="36"/>
  <c r="AF79" i="36"/>
  <c r="AG79" i="36"/>
  <c r="AH79" i="36"/>
  <c r="AA80" i="36"/>
  <c r="AB80" i="36"/>
  <c r="AC80" i="36"/>
  <c r="AD80" i="36"/>
  <c r="AE80" i="36"/>
  <c r="AF80" i="36"/>
  <c r="AG80" i="36"/>
  <c r="AH80" i="36"/>
  <c r="AA81" i="36"/>
  <c r="AB81" i="36"/>
  <c r="AC81" i="36"/>
  <c r="AD81" i="36"/>
  <c r="AE81" i="36"/>
  <c r="AF81" i="36"/>
  <c r="AG81" i="36"/>
  <c r="AH81" i="36"/>
  <c r="AB82" i="36"/>
  <c r="AA83" i="36"/>
  <c r="AB83" i="36"/>
  <c r="AC83" i="36"/>
  <c r="AD83" i="36"/>
  <c r="AE83" i="36"/>
  <c r="AF83" i="36"/>
  <c r="AG83" i="36"/>
  <c r="AH83" i="36"/>
  <c r="AA84" i="36"/>
  <c r="AB84" i="36"/>
  <c r="AC84" i="36"/>
  <c r="AD84" i="36"/>
  <c r="AE84" i="36"/>
  <c r="AF84" i="36"/>
  <c r="AG84" i="36"/>
  <c r="AH84" i="36"/>
  <c r="AA85" i="36"/>
  <c r="AB85" i="36"/>
  <c r="AC85" i="36"/>
  <c r="AD85" i="36"/>
  <c r="AE85" i="36"/>
  <c r="AF85" i="36"/>
  <c r="AG85" i="36"/>
  <c r="AH85" i="36"/>
  <c r="AA86" i="36"/>
  <c r="AB86" i="36"/>
  <c r="AC86" i="36"/>
  <c r="AD86" i="36"/>
  <c r="AE86" i="36"/>
  <c r="AF86" i="36"/>
  <c r="AG86" i="36"/>
  <c r="AH86" i="36"/>
  <c r="AA87" i="36"/>
  <c r="AB87" i="36"/>
  <c r="AC87" i="36"/>
  <c r="AD87" i="36"/>
  <c r="AE87" i="36"/>
  <c r="AF87" i="36"/>
  <c r="AG87" i="36"/>
  <c r="AH87" i="36"/>
  <c r="AB88" i="36"/>
  <c r="AA89" i="36"/>
  <c r="AB89" i="36"/>
  <c r="AC89" i="36"/>
  <c r="AD89" i="36"/>
  <c r="AE89" i="36"/>
  <c r="AF89" i="36"/>
  <c r="AG89" i="36"/>
  <c r="AH89" i="36"/>
  <c r="AA90" i="36"/>
  <c r="AB90" i="36"/>
  <c r="AC90" i="36"/>
  <c r="AD90" i="36"/>
  <c r="AE90" i="36"/>
  <c r="AF90" i="36"/>
  <c r="AG90" i="36"/>
  <c r="AH90" i="36"/>
  <c r="AA91" i="36"/>
  <c r="AB91" i="36"/>
  <c r="AC91" i="36"/>
  <c r="AD91" i="36"/>
  <c r="AE91" i="36"/>
  <c r="AF91" i="36"/>
  <c r="AG91" i="36"/>
  <c r="AH91" i="36"/>
  <c r="AA92" i="36"/>
  <c r="AB92" i="36"/>
  <c r="AC92" i="36"/>
  <c r="AD92" i="36"/>
  <c r="AE92" i="36"/>
  <c r="AF92" i="36"/>
  <c r="AG92" i="36"/>
  <c r="AH92" i="36"/>
  <c r="AA93" i="36"/>
  <c r="AB93" i="36"/>
  <c r="AC93" i="36"/>
  <c r="AD93" i="36"/>
  <c r="AE93" i="36"/>
  <c r="AF93" i="36"/>
  <c r="AG93" i="36"/>
  <c r="AH93" i="36"/>
  <c r="AB94" i="36"/>
  <c r="AB95" i="36"/>
  <c r="AA96" i="36"/>
  <c r="AB96" i="36"/>
  <c r="AC96" i="36"/>
  <c r="AD96" i="36"/>
  <c r="AE96" i="36"/>
  <c r="AF96" i="36"/>
  <c r="AG96" i="36"/>
  <c r="AH96" i="36"/>
  <c r="AA97" i="36"/>
  <c r="AB97" i="36"/>
  <c r="AC97" i="36"/>
  <c r="AD97" i="36"/>
  <c r="AE97" i="36"/>
  <c r="AF97" i="36"/>
  <c r="AG97" i="36"/>
  <c r="AH97" i="36"/>
  <c r="AA98" i="36"/>
  <c r="AB98" i="36"/>
  <c r="AC98" i="36"/>
  <c r="AD98" i="36"/>
  <c r="AE98" i="36"/>
  <c r="AF98" i="36"/>
  <c r="AG98" i="36"/>
  <c r="AH98" i="36"/>
  <c r="AA99" i="36"/>
  <c r="AB99" i="36"/>
  <c r="AC99" i="36"/>
  <c r="AD99" i="36"/>
  <c r="AE99" i="36"/>
  <c r="AF99" i="36"/>
  <c r="AG99" i="36"/>
  <c r="AH99" i="36"/>
  <c r="AA100" i="36"/>
  <c r="AB100" i="36"/>
  <c r="AC100" i="36"/>
  <c r="AD100" i="36"/>
  <c r="AE100" i="36"/>
  <c r="AF100" i="36"/>
  <c r="AG100" i="36"/>
  <c r="AH100" i="36"/>
  <c r="AA101" i="36"/>
  <c r="AB101" i="36"/>
  <c r="AC101" i="36"/>
  <c r="AD101" i="36"/>
  <c r="AE101" i="36"/>
  <c r="AF101" i="36"/>
  <c r="AG101" i="36"/>
  <c r="AH101" i="36"/>
  <c r="AB102" i="36"/>
  <c r="AA103" i="36"/>
  <c r="AB103" i="36"/>
  <c r="AC103" i="36"/>
  <c r="AD103" i="36"/>
  <c r="AE103" i="36"/>
  <c r="AF103" i="36"/>
  <c r="AG103" i="36"/>
  <c r="AH103" i="36"/>
  <c r="AA104" i="36"/>
  <c r="AB104" i="36"/>
  <c r="AC104" i="36"/>
  <c r="AD104" i="36"/>
  <c r="AE104" i="36"/>
  <c r="AF104" i="36"/>
  <c r="AG104" i="36"/>
  <c r="AH104" i="36"/>
  <c r="AA105" i="36"/>
  <c r="AB105" i="36"/>
  <c r="AC105" i="36"/>
  <c r="AD105" i="36"/>
  <c r="AE105" i="36"/>
  <c r="AF105" i="36"/>
  <c r="AG105" i="36"/>
  <c r="AH105" i="36"/>
  <c r="AA106" i="36"/>
  <c r="AB106" i="36"/>
  <c r="AC106" i="36"/>
  <c r="AD106" i="36"/>
  <c r="AE106" i="36"/>
  <c r="AF106" i="36"/>
  <c r="AG106" i="36"/>
  <c r="AH106" i="36"/>
  <c r="AA107" i="36"/>
  <c r="AB107" i="36"/>
  <c r="AC107" i="36"/>
  <c r="AD107" i="36"/>
  <c r="AE107" i="36"/>
  <c r="AF107" i="36"/>
  <c r="AG107" i="36"/>
  <c r="AH107" i="36"/>
  <c r="AA108" i="36"/>
  <c r="AB108" i="36"/>
  <c r="AC108" i="36"/>
  <c r="AD108" i="36"/>
  <c r="AE108" i="36"/>
  <c r="AF108" i="36"/>
  <c r="AG108" i="36"/>
  <c r="AH108" i="36"/>
  <c r="AA109" i="36"/>
  <c r="AB109" i="36"/>
  <c r="AC109" i="36"/>
  <c r="AD109" i="36"/>
  <c r="AE109" i="36"/>
  <c r="AF109" i="36"/>
  <c r="AG109" i="36"/>
  <c r="AH109" i="36"/>
  <c r="AA110" i="36"/>
  <c r="AB110" i="36"/>
  <c r="AC110" i="36"/>
  <c r="AD110" i="36"/>
  <c r="AE110" i="36"/>
  <c r="AF110" i="36"/>
  <c r="AG110" i="36"/>
  <c r="AH110" i="36"/>
  <c r="AB111" i="36"/>
  <c r="AA112" i="36"/>
  <c r="AB112" i="36"/>
  <c r="AC112" i="36"/>
  <c r="AD112" i="36"/>
  <c r="AE112" i="36"/>
  <c r="AF112" i="36"/>
  <c r="AG112" i="36"/>
  <c r="AH112" i="36"/>
  <c r="AA113" i="36"/>
  <c r="AB113" i="36"/>
  <c r="AC113" i="36"/>
  <c r="AD113" i="36"/>
  <c r="AE113" i="36"/>
  <c r="AF113" i="36"/>
  <c r="AG113" i="36"/>
  <c r="AH113" i="36"/>
  <c r="AB114" i="36"/>
  <c r="AB115" i="36"/>
  <c r="AA116" i="36"/>
  <c r="AB116" i="36"/>
  <c r="AC116" i="36"/>
  <c r="AD116" i="36"/>
  <c r="AE116" i="36"/>
  <c r="AF116" i="36"/>
  <c r="AG116" i="36"/>
  <c r="AH116" i="36"/>
  <c r="AA117" i="36"/>
  <c r="AB117" i="36"/>
  <c r="AC117" i="36"/>
  <c r="AD117" i="36"/>
  <c r="AE117" i="36"/>
  <c r="AF117" i="36"/>
  <c r="AG117" i="36"/>
  <c r="AH117" i="36"/>
  <c r="AA118" i="36"/>
  <c r="AB118" i="36"/>
  <c r="AC118" i="36"/>
  <c r="AD118" i="36"/>
  <c r="AE118" i="36"/>
  <c r="AF118" i="36"/>
  <c r="AG118" i="36"/>
  <c r="AH118" i="36"/>
  <c r="AA119" i="36"/>
  <c r="AB119" i="36"/>
  <c r="AC119" i="36"/>
  <c r="AD119" i="36"/>
  <c r="AE119" i="36"/>
  <c r="AF119" i="36"/>
  <c r="AG119" i="36"/>
  <c r="AH119" i="36"/>
  <c r="AB120" i="36"/>
  <c r="AA121" i="36"/>
  <c r="AB121" i="36"/>
  <c r="AC121" i="36"/>
  <c r="AD121" i="36"/>
  <c r="AE121" i="36"/>
  <c r="AF121" i="36"/>
  <c r="AG121" i="36"/>
  <c r="AH121" i="36"/>
  <c r="AA122" i="36"/>
  <c r="AB122" i="36"/>
  <c r="AC122" i="36"/>
  <c r="AD122" i="36"/>
  <c r="AE122" i="36"/>
  <c r="AF122" i="36"/>
  <c r="AG122" i="36"/>
  <c r="AH122" i="36"/>
  <c r="AA123" i="36"/>
  <c r="AB123" i="36"/>
  <c r="AC123" i="36"/>
  <c r="AD123" i="36"/>
  <c r="AE123" i="36"/>
  <c r="AF123" i="36"/>
  <c r="AG123" i="36"/>
  <c r="AH123" i="36"/>
  <c r="AA124" i="36"/>
  <c r="AB124" i="36"/>
  <c r="AC124" i="36"/>
  <c r="AD124" i="36"/>
  <c r="AE124" i="36"/>
  <c r="AF124" i="36"/>
  <c r="AG124" i="36"/>
  <c r="AH124" i="36"/>
  <c r="AA125" i="36"/>
  <c r="AB125" i="36"/>
  <c r="AC125" i="36"/>
  <c r="AD125" i="36"/>
  <c r="AE125" i="36"/>
  <c r="AF125" i="36"/>
  <c r="AG125" i="36"/>
  <c r="AH125" i="36"/>
  <c r="AB126" i="36"/>
  <c r="AB127" i="36"/>
  <c r="AA128" i="36"/>
  <c r="AB128" i="36"/>
  <c r="AC128" i="36"/>
  <c r="AD128" i="36"/>
  <c r="AE128" i="36"/>
  <c r="AF128" i="36"/>
  <c r="AG128" i="36"/>
  <c r="AH128" i="36"/>
  <c r="AA129" i="36"/>
  <c r="AB129" i="36"/>
  <c r="AC129" i="36"/>
  <c r="AD129" i="36"/>
  <c r="AE129" i="36"/>
  <c r="AF129" i="36"/>
  <c r="AG129" i="36"/>
  <c r="AH129" i="36"/>
  <c r="AA130" i="36"/>
  <c r="AB130" i="36"/>
  <c r="AC130" i="36"/>
  <c r="AD130" i="36"/>
  <c r="AE130" i="36"/>
  <c r="AF130" i="36"/>
  <c r="AG130" i="36"/>
  <c r="AH130" i="36"/>
  <c r="AA131" i="36"/>
  <c r="AB131" i="36"/>
  <c r="AC131" i="36"/>
  <c r="AD131" i="36"/>
  <c r="AE131" i="36"/>
  <c r="AF131" i="36"/>
  <c r="AG131" i="36"/>
  <c r="AH131" i="36"/>
  <c r="AA132" i="36"/>
  <c r="AB132" i="36"/>
  <c r="AC132" i="36"/>
  <c r="AD132" i="36"/>
  <c r="AE132" i="36"/>
  <c r="AF132" i="36"/>
  <c r="AG132" i="36"/>
  <c r="AH132" i="36"/>
  <c r="AB133" i="36"/>
  <c r="AA134" i="36"/>
  <c r="AB134" i="36"/>
  <c r="AC134" i="36"/>
  <c r="AD134" i="36"/>
  <c r="AE134" i="36"/>
  <c r="AF134" i="36"/>
  <c r="AG134" i="36"/>
  <c r="AH134" i="36"/>
  <c r="AA135" i="36"/>
  <c r="AB135" i="36"/>
  <c r="AC135" i="36"/>
  <c r="AD135" i="36"/>
  <c r="AE135" i="36"/>
  <c r="AF135" i="36"/>
  <c r="AG135" i="36"/>
  <c r="AH135" i="36"/>
  <c r="AA136" i="36"/>
  <c r="AB136" i="36"/>
  <c r="AC136" i="36"/>
  <c r="AD136" i="36"/>
  <c r="AE136" i="36"/>
  <c r="AF136" i="36"/>
  <c r="AG136" i="36"/>
  <c r="AH136" i="36"/>
  <c r="AA137" i="36"/>
  <c r="AB137" i="36"/>
  <c r="AC137" i="36"/>
  <c r="AD137" i="36"/>
  <c r="AE137" i="36"/>
  <c r="AF137" i="36"/>
  <c r="AG137" i="36"/>
  <c r="AH137" i="36"/>
  <c r="AA138" i="36"/>
  <c r="AB138" i="36"/>
  <c r="AC138" i="36"/>
  <c r="AD138" i="36"/>
  <c r="AE138" i="36"/>
  <c r="AF138" i="36"/>
  <c r="AG138" i="36"/>
  <c r="AH138" i="36"/>
  <c r="AA139" i="36"/>
  <c r="AB139" i="36"/>
  <c r="AC139" i="36"/>
  <c r="AD139" i="36"/>
  <c r="AE139" i="36"/>
  <c r="AF139" i="36"/>
  <c r="AG139" i="36"/>
  <c r="AH139" i="36"/>
  <c r="AA140" i="36"/>
  <c r="AB140" i="36"/>
  <c r="AC140" i="36"/>
  <c r="AD140" i="36"/>
  <c r="AE140" i="36"/>
  <c r="AF140" i="36"/>
  <c r="AG140" i="36"/>
  <c r="AH140" i="36"/>
  <c r="AA141" i="36"/>
  <c r="AB141" i="36"/>
  <c r="AC141" i="36"/>
  <c r="AD141" i="36"/>
  <c r="AE141" i="36"/>
  <c r="AF141" i="36"/>
  <c r="AG141" i="36"/>
  <c r="AH141" i="36"/>
  <c r="AA142" i="36"/>
  <c r="AB142" i="36"/>
  <c r="AC142" i="36"/>
  <c r="AD142" i="36"/>
  <c r="AE142" i="36"/>
  <c r="AF142" i="36"/>
  <c r="AG142" i="36"/>
  <c r="AH142" i="36"/>
  <c r="AA143" i="36"/>
  <c r="AB143" i="36"/>
  <c r="AC143" i="36"/>
  <c r="AD143" i="36"/>
  <c r="AE143" i="36"/>
  <c r="AF143" i="36"/>
  <c r="AG143" i="36"/>
  <c r="AH143" i="36"/>
  <c r="AB144" i="36"/>
  <c r="AA145" i="36"/>
  <c r="AB145" i="36"/>
  <c r="AC145" i="36"/>
  <c r="AD145" i="36"/>
  <c r="AE145" i="36"/>
  <c r="AF145" i="36"/>
  <c r="AG145" i="36"/>
  <c r="AH145" i="36"/>
  <c r="AA146" i="36"/>
  <c r="AB146" i="36"/>
  <c r="AC146" i="36"/>
  <c r="AD146" i="36"/>
  <c r="AE146" i="36"/>
  <c r="AF146" i="36"/>
  <c r="AG146" i="36"/>
  <c r="AH146" i="36"/>
  <c r="AA147" i="36"/>
  <c r="AB147" i="36"/>
  <c r="AC147" i="36"/>
  <c r="AD147" i="36"/>
  <c r="AE147" i="36"/>
  <c r="AF147" i="36"/>
  <c r="AG147" i="36"/>
  <c r="AH147" i="36"/>
  <c r="AA148" i="36"/>
  <c r="AB148" i="36"/>
  <c r="AC148" i="36"/>
  <c r="AD148" i="36"/>
  <c r="AE148" i="36"/>
  <c r="AF148" i="36"/>
  <c r="AG148" i="36"/>
  <c r="AH148" i="36"/>
  <c r="AA149" i="36"/>
  <c r="AB149" i="36"/>
  <c r="AC149" i="36"/>
  <c r="AD149" i="36"/>
  <c r="AE149" i="36"/>
  <c r="AF149" i="36"/>
  <c r="AG149" i="36"/>
  <c r="AH149" i="36"/>
  <c r="AB150" i="36"/>
  <c r="AB151" i="36"/>
  <c r="AA152" i="36"/>
  <c r="AB152" i="36"/>
  <c r="AC152" i="36"/>
  <c r="AD152" i="36"/>
  <c r="AE152" i="36"/>
  <c r="AF152" i="36"/>
  <c r="AG152" i="36"/>
  <c r="AH152" i="36"/>
  <c r="AA153" i="36"/>
  <c r="AB153" i="36"/>
  <c r="AC153" i="36"/>
  <c r="AD153" i="36"/>
  <c r="AE153" i="36"/>
  <c r="AF153" i="36"/>
  <c r="AG153" i="36"/>
  <c r="AH153" i="36"/>
  <c r="AA154" i="36"/>
  <c r="AB154" i="36"/>
  <c r="AC154" i="36"/>
  <c r="AD154" i="36"/>
  <c r="AE154" i="36"/>
  <c r="AF154" i="36"/>
  <c r="AG154" i="36"/>
  <c r="AH154" i="36"/>
  <c r="AA155" i="36"/>
  <c r="AB155" i="36"/>
  <c r="AC155" i="36"/>
  <c r="AD155" i="36"/>
  <c r="AE155" i="36"/>
  <c r="AF155" i="36"/>
  <c r="AG155" i="36"/>
  <c r="AH155" i="36"/>
  <c r="AA156" i="36"/>
  <c r="AB156" i="36"/>
  <c r="AC156" i="36"/>
  <c r="AD156" i="36"/>
  <c r="AE156" i="36"/>
  <c r="AF156" i="36"/>
  <c r="AG156" i="36"/>
  <c r="AH156" i="36"/>
  <c r="AA157" i="36"/>
  <c r="AB157" i="36"/>
  <c r="AC157" i="36"/>
  <c r="AD157" i="36"/>
  <c r="AE157" i="36"/>
  <c r="AF157" i="36"/>
  <c r="AG157" i="36"/>
  <c r="AH157" i="36"/>
  <c r="AA158" i="36"/>
  <c r="AB158" i="36"/>
  <c r="AC158" i="36"/>
  <c r="AD158" i="36"/>
  <c r="AE158" i="36"/>
  <c r="AF158" i="36"/>
  <c r="AG158" i="36"/>
  <c r="AH158" i="36"/>
  <c r="AA159" i="36"/>
  <c r="AB159" i="36"/>
  <c r="AC159" i="36"/>
  <c r="AD159" i="36"/>
  <c r="AE159" i="36"/>
  <c r="AF159" i="36"/>
  <c r="AG159" i="36"/>
  <c r="AH159" i="36"/>
  <c r="AB160" i="36"/>
  <c r="AA161" i="36"/>
  <c r="AB161" i="36"/>
  <c r="AC161" i="36"/>
  <c r="AD161" i="36"/>
  <c r="AE161" i="36"/>
  <c r="AF161" i="36"/>
  <c r="AG161" i="36"/>
  <c r="AH161" i="36"/>
  <c r="AA162" i="36"/>
  <c r="AB162" i="36"/>
  <c r="AC162" i="36"/>
  <c r="AD162" i="36"/>
  <c r="AE162" i="36"/>
  <c r="AF162" i="36"/>
  <c r="AG162" i="36"/>
  <c r="AH162" i="36"/>
  <c r="AA163" i="36"/>
  <c r="AB163" i="36"/>
  <c r="AC163" i="36"/>
  <c r="AD163" i="36"/>
  <c r="AE163" i="36"/>
  <c r="AF163" i="36"/>
  <c r="AG163" i="36"/>
  <c r="AH163" i="36"/>
  <c r="AA164" i="36"/>
  <c r="AB164" i="36"/>
  <c r="AC164" i="36"/>
  <c r="AD164" i="36"/>
  <c r="AE164" i="36"/>
  <c r="AF164" i="36"/>
  <c r="AG164" i="36"/>
  <c r="AH164" i="36"/>
  <c r="AA165" i="36"/>
  <c r="AB165" i="36"/>
  <c r="AC165" i="36"/>
  <c r="AD165" i="36"/>
  <c r="AE165" i="36"/>
  <c r="AF165" i="36"/>
  <c r="AG165" i="36"/>
  <c r="AH165" i="36"/>
  <c r="AA166" i="36"/>
  <c r="AB166" i="36"/>
  <c r="AC166" i="36"/>
  <c r="AD166" i="36"/>
  <c r="AE166" i="36"/>
  <c r="AF166" i="36"/>
  <c r="AG166" i="36"/>
  <c r="AH166" i="36"/>
  <c r="AA167" i="36"/>
  <c r="AB167" i="36"/>
  <c r="AC167" i="36"/>
  <c r="AD167" i="36"/>
  <c r="AE167" i="36"/>
  <c r="AF167" i="36"/>
  <c r="AG167" i="36"/>
  <c r="AH167" i="36"/>
  <c r="AB168" i="36"/>
  <c r="AA169" i="36"/>
  <c r="AB169" i="36"/>
  <c r="AC169" i="36"/>
  <c r="AD169" i="36"/>
  <c r="AE169" i="36"/>
  <c r="AF169" i="36"/>
  <c r="AG169" i="36"/>
  <c r="AH169" i="36"/>
  <c r="AA170" i="36"/>
  <c r="AB170" i="36"/>
  <c r="AC170" i="36"/>
  <c r="AD170" i="36"/>
  <c r="AE170" i="36"/>
  <c r="AF170" i="36"/>
  <c r="AG170" i="36"/>
  <c r="AH170" i="36"/>
  <c r="AA171" i="36"/>
  <c r="AB171" i="36"/>
  <c r="AC171" i="36"/>
  <c r="AD171" i="36"/>
  <c r="AE171" i="36"/>
  <c r="AF171" i="36"/>
  <c r="AG171" i="36"/>
  <c r="AH171" i="36"/>
  <c r="AA172" i="36"/>
  <c r="AB172" i="36"/>
  <c r="AC172" i="36"/>
  <c r="AD172" i="36"/>
  <c r="AE172" i="36"/>
  <c r="AF172" i="36"/>
  <c r="AG172" i="36"/>
  <c r="AH172" i="36"/>
  <c r="AA173" i="36"/>
  <c r="AB173" i="36"/>
  <c r="AC173" i="36"/>
  <c r="AD173" i="36"/>
  <c r="AE173" i="36"/>
  <c r="AF173" i="36"/>
  <c r="AG173" i="36"/>
  <c r="AH173" i="36"/>
  <c r="AA174" i="36"/>
  <c r="AB174" i="36"/>
  <c r="AC174" i="36"/>
  <c r="AD174" i="36"/>
  <c r="AE174" i="36"/>
  <c r="AF174" i="36"/>
  <c r="AG174" i="36"/>
  <c r="AH174" i="36"/>
  <c r="AB175" i="36"/>
  <c r="AB176" i="36"/>
  <c r="AA177" i="36"/>
  <c r="AB177" i="36"/>
  <c r="AC177" i="36"/>
  <c r="AD177" i="36"/>
  <c r="AE177" i="36"/>
  <c r="AF177" i="36"/>
  <c r="AG177" i="36"/>
  <c r="AH177" i="36"/>
  <c r="AA178" i="36"/>
  <c r="AB178" i="36"/>
  <c r="AC178" i="36"/>
  <c r="AD178" i="36"/>
  <c r="AE178" i="36"/>
  <c r="AF178" i="36"/>
  <c r="AG178" i="36"/>
  <c r="AH178" i="36"/>
  <c r="AA179" i="36"/>
  <c r="AB179" i="36"/>
  <c r="AC179" i="36"/>
  <c r="AD179" i="36"/>
  <c r="AE179" i="36"/>
  <c r="AF179" i="36"/>
  <c r="AG179" i="36"/>
  <c r="AH179" i="36"/>
  <c r="AA180" i="36"/>
  <c r="AB180" i="36"/>
  <c r="AC180" i="36"/>
  <c r="AD180" i="36"/>
  <c r="AE180" i="36"/>
  <c r="AF180" i="36"/>
  <c r="AG180" i="36"/>
  <c r="AH180" i="36"/>
  <c r="AA181" i="36"/>
  <c r="AB181" i="36"/>
  <c r="AC181" i="36"/>
  <c r="AD181" i="36"/>
  <c r="AE181" i="36"/>
  <c r="AF181" i="36"/>
  <c r="AG181" i="36"/>
  <c r="AH181" i="36"/>
  <c r="AA182" i="36"/>
  <c r="AB182" i="36"/>
  <c r="AC182" i="36"/>
  <c r="AD182" i="36"/>
  <c r="AE182" i="36"/>
  <c r="AF182" i="36"/>
  <c r="AG182" i="36"/>
  <c r="AH182" i="36"/>
  <c r="AA183" i="36"/>
  <c r="AB183" i="36"/>
  <c r="AC183" i="36"/>
  <c r="AD183" i="36"/>
  <c r="AE183" i="36"/>
  <c r="AF183" i="36"/>
  <c r="AG183" i="36"/>
  <c r="AH183" i="36"/>
  <c r="AA184" i="36"/>
  <c r="AB184" i="36"/>
  <c r="AC184" i="36"/>
  <c r="AD184" i="36"/>
  <c r="AE184" i="36"/>
  <c r="AF184" i="36"/>
  <c r="AG184" i="36"/>
  <c r="AH184" i="36"/>
  <c r="AA185" i="36"/>
  <c r="AB185" i="36"/>
  <c r="AC185" i="36"/>
  <c r="AD185" i="36"/>
  <c r="AE185" i="36"/>
  <c r="AF185" i="36"/>
  <c r="AG185" i="36"/>
  <c r="AH185" i="36"/>
  <c r="AA186" i="36"/>
  <c r="AB186" i="36"/>
  <c r="AC186" i="36"/>
  <c r="AD186" i="36"/>
  <c r="AE186" i="36"/>
  <c r="AF186" i="36"/>
  <c r="AG186" i="36"/>
  <c r="AH186" i="36"/>
  <c r="AA187" i="36"/>
  <c r="AB187" i="36"/>
  <c r="AC187" i="36"/>
  <c r="AD187" i="36"/>
  <c r="AE187" i="36"/>
  <c r="AF187" i="36"/>
  <c r="AG187" i="36"/>
  <c r="AH187" i="36"/>
  <c r="AB188" i="36"/>
  <c r="AB189" i="36"/>
  <c r="AA190" i="36"/>
  <c r="AB190" i="36"/>
  <c r="AC190" i="36"/>
  <c r="AD190" i="36"/>
  <c r="AE190" i="36"/>
  <c r="AF190" i="36"/>
  <c r="AG190" i="36"/>
  <c r="AH190" i="36"/>
  <c r="AA191" i="36"/>
  <c r="AB191" i="36"/>
  <c r="AC191" i="36"/>
  <c r="AD191" i="36"/>
  <c r="AE191" i="36"/>
  <c r="AF191" i="36"/>
  <c r="AG191" i="36"/>
  <c r="AH191" i="36"/>
  <c r="AA192" i="36"/>
  <c r="AB192" i="36"/>
  <c r="AC192" i="36"/>
  <c r="AD192" i="36"/>
  <c r="AE192" i="36"/>
  <c r="AF192" i="36"/>
  <c r="AG192" i="36"/>
  <c r="AH192" i="36"/>
  <c r="D1" i="37"/>
  <c r="AA6" i="37"/>
  <c r="AB6" i="37"/>
  <c r="AC6" i="37"/>
  <c r="AD6" i="37"/>
  <c r="AE6" i="37"/>
  <c r="AF6" i="37"/>
  <c r="AG6" i="37"/>
  <c r="AH6" i="37"/>
  <c r="AA7" i="37"/>
  <c r="AB7" i="37"/>
  <c r="AC7" i="37"/>
  <c r="AD7" i="37"/>
  <c r="AE7" i="37"/>
  <c r="AF7" i="37"/>
  <c r="AG7" i="37"/>
  <c r="AH7" i="37"/>
  <c r="AA8" i="37"/>
  <c r="AB8" i="37"/>
  <c r="AC8" i="37"/>
  <c r="AD8" i="37"/>
  <c r="AE8" i="37"/>
  <c r="AF8" i="37"/>
  <c r="AG8" i="37"/>
  <c r="AH8" i="37"/>
  <c r="AA9" i="37"/>
  <c r="AB9" i="37"/>
  <c r="AC9" i="37"/>
  <c r="AD9" i="37"/>
  <c r="AE9" i="37"/>
  <c r="AF9" i="37"/>
  <c r="AG9" i="37"/>
  <c r="AH9" i="37"/>
  <c r="AA10" i="37"/>
  <c r="AB10" i="37"/>
  <c r="AC10" i="37"/>
  <c r="AD10" i="37"/>
  <c r="AE10" i="37"/>
  <c r="AF10" i="37"/>
  <c r="AG10" i="37"/>
  <c r="AH10" i="37"/>
  <c r="AA11" i="37"/>
  <c r="AB11" i="37"/>
  <c r="AC11" i="37"/>
  <c r="AD11" i="37"/>
  <c r="AE11" i="37"/>
  <c r="AF11" i="37"/>
  <c r="AG11" i="37"/>
  <c r="AH11" i="37"/>
  <c r="AA12" i="37"/>
  <c r="AB12" i="37"/>
  <c r="AC12" i="37"/>
  <c r="AD12" i="37"/>
  <c r="AE12" i="37"/>
  <c r="AF12" i="37"/>
  <c r="AG12" i="37"/>
  <c r="AH12" i="37"/>
  <c r="AB13" i="37"/>
  <c r="AA14" i="37"/>
  <c r="AB14" i="37"/>
  <c r="AC14" i="37"/>
  <c r="AD14" i="37"/>
  <c r="AE14" i="37"/>
  <c r="AF14" i="37"/>
  <c r="AG14" i="37"/>
  <c r="AH14" i="37"/>
  <c r="AA15" i="37"/>
  <c r="AB15" i="37"/>
  <c r="AC15" i="37"/>
  <c r="AD15" i="37"/>
  <c r="AE15" i="37"/>
  <c r="AF15" i="37"/>
  <c r="AG15" i="37"/>
  <c r="AH15" i="37"/>
  <c r="AA16" i="37"/>
  <c r="AB16" i="37"/>
  <c r="AC16" i="37"/>
  <c r="AD16" i="37"/>
  <c r="AE16" i="37"/>
  <c r="AF16" i="37"/>
  <c r="AG16" i="37"/>
  <c r="AH16" i="37"/>
  <c r="AA17" i="37"/>
  <c r="AB17" i="37"/>
  <c r="AC17" i="37"/>
  <c r="AD17" i="37"/>
  <c r="AE17" i="37"/>
  <c r="AF17" i="37"/>
  <c r="AG17" i="37"/>
  <c r="AH17" i="37"/>
  <c r="AA18" i="37"/>
  <c r="AB18" i="37"/>
  <c r="AC18" i="37"/>
  <c r="AD18" i="37"/>
  <c r="AE18" i="37"/>
  <c r="AF18" i="37"/>
  <c r="AG18" i="37"/>
  <c r="AH18" i="37"/>
  <c r="AA19" i="37"/>
  <c r="AB19" i="37"/>
  <c r="AC19" i="37"/>
  <c r="AD19" i="37"/>
  <c r="AE19" i="37"/>
  <c r="AF19" i="37"/>
  <c r="AG19" i="37"/>
  <c r="AH19" i="37"/>
  <c r="AA20" i="37"/>
  <c r="AB20" i="37"/>
  <c r="AC20" i="37"/>
  <c r="AD20" i="37"/>
  <c r="AE20" i="37"/>
  <c r="AF20" i="37"/>
  <c r="AG20" i="37"/>
  <c r="AH20" i="37"/>
  <c r="AB21" i="37"/>
  <c r="AA22" i="37"/>
  <c r="AB22" i="37"/>
  <c r="AC22" i="37"/>
  <c r="AD22" i="37"/>
  <c r="AE22" i="37"/>
  <c r="AF22" i="37"/>
  <c r="AG22" i="37"/>
  <c r="AH22" i="37"/>
  <c r="AA23" i="37"/>
  <c r="AB23" i="37"/>
  <c r="AC23" i="37"/>
  <c r="AD23" i="37"/>
  <c r="AE23" i="37"/>
  <c r="AF23" i="37"/>
  <c r="AG23" i="37"/>
  <c r="AH23" i="37"/>
  <c r="AA24" i="37"/>
  <c r="AB24" i="37"/>
  <c r="AC24" i="37"/>
  <c r="AD24" i="37"/>
  <c r="AE24" i="37"/>
  <c r="AF24" i="37"/>
  <c r="AG24" i="37"/>
  <c r="AH24" i="37"/>
  <c r="AA25" i="37"/>
  <c r="AB25" i="37"/>
  <c r="AC25" i="37"/>
  <c r="AD25" i="37"/>
  <c r="AE25" i="37"/>
  <c r="AF25" i="37"/>
  <c r="AG25" i="37"/>
  <c r="AH25" i="37"/>
  <c r="AA26" i="37"/>
  <c r="AB26" i="37"/>
  <c r="AC26" i="37"/>
  <c r="AD26" i="37"/>
  <c r="AE26" i="37"/>
  <c r="AF26" i="37"/>
  <c r="AG26" i="37"/>
  <c r="AH26" i="37"/>
  <c r="AB27" i="37"/>
  <c r="AA28" i="37"/>
  <c r="AB28" i="37"/>
  <c r="AC28" i="37"/>
  <c r="AD28" i="37"/>
  <c r="AE28" i="37"/>
  <c r="AF28" i="37"/>
  <c r="AG28" i="37"/>
  <c r="AH28" i="37"/>
  <c r="AA29" i="37"/>
  <c r="AB29" i="37"/>
  <c r="AC29" i="37"/>
  <c r="AD29" i="37"/>
  <c r="AE29" i="37"/>
  <c r="AF29" i="37"/>
  <c r="AG29" i="37"/>
  <c r="AH29" i="37"/>
  <c r="AA30" i="37"/>
  <c r="AB30" i="37"/>
  <c r="AC30" i="37"/>
  <c r="AD30" i="37"/>
  <c r="AE30" i="37"/>
  <c r="AF30" i="37"/>
  <c r="AG30" i="37"/>
  <c r="AH30" i="37"/>
  <c r="AA31" i="37"/>
  <c r="AB31" i="37"/>
  <c r="AC31" i="37"/>
  <c r="AD31" i="37"/>
  <c r="AE31" i="37"/>
  <c r="AF31" i="37"/>
  <c r="AG31" i="37"/>
  <c r="AH31" i="37"/>
  <c r="AA32" i="37"/>
  <c r="AB32" i="37"/>
  <c r="AC32" i="37"/>
  <c r="AD32" i="37"/>
  <c r="AE32" i="37"/>
  <c r="AF32" i="37"/>
  <c r="AG32" i="37"/>
  <c r="AH32" i="37"/>
  <c r="AB33" i="37"/>
  <c r="AA34" i="37"/>
  <c r="AB34" i="37"/>
  <c r="AC34" i="37"/>
  <c r="AD34" i="37"/>
  <c r="AE34" i="37"/>
  <c r="AF34" i="37"/>
  <c r="AG34" i="37"/>
  <c r="AH34" i="37"/>
  <c r="AA35" i="37"/>
  <c r="AB35" i="37"/>
  <c r="AC35" i="37"/>
  <c r="AD35" i="37"/>
  <c r="AE35" i="37"/>
  <c r="AF35" i="37"/>
  <c r="AG35" i="37"/>
  <c r="AH35" i="37"/>
  <c r="AA36" i="37"/>
  <c r="AB36" i="37"/>
  <c r="AC36" i="37"/>
  <c r="AD36" i="37"/>
  <c r="AE36" i="37"/>
  <c r="AF36" i="37"/>
  <c r="AG36" i="37"/>
  <c r="AH36" i="37"/>
  <c r="AA37" i="37"/>
  <c r="AB37" i="37"/>
  <c r="AC37" i="37"/>
  <c r="AD37" i="37"/>
  <c r="AE37" i="37"/>
  <c r="AF37" i="37"/>
  <c r="AG37" i="37"/>
  <c r="AH37" i="37"/>
  <c r="AB38" i="37"/>
  <c r="AB39" i="37"/>
  <c r="AA40" i="37"/>
  <c r="AB40" i="37"/>
  <c r="AC40" i="37"/>
  <c r="AD40" i="37"/>
  <c r="AE40" i="37"/>
  <c r="AF40" i="37"/>
  <c r="AG40" i="37"/>
  <c r="AH40" i="37"/>
  <c r="AA41" i="37"/>
  <c r="AB41" i="37"/>
  <c r="AC41" i="37"/>
  <c r="AD41" i="37"/>
  <c r="AE41" i="37"/>
  <c r="AF41" i="37"/>
  <c r="AG41" i="37"/>
  <c r="AH41" i="37"/>
  <c r="AA42" i="37"/>
  <c r="AB42" i="37"/>
  <c r="AC42" i="37"/>
  <c r="AD42" i="37"/>
  <c r="AE42" i="37"/>
  <c r="AF42" i="37"/>
  <c r="AG42" i="37"/>
  <c r="AH42" i="37"/>
  <c r="AA43" i="37"/>
  <c r="AB43" i="37"/>
  <c r="AC43" i="37"/>
  <c r="AD43" i="37"/>
  <c r="AE43" i="37"/>
  <c r="AF43" i="37"/>
  <c r="AG43" i="37"/>
  <c r="AH43" i="37"/>
  <c r="AA44" i="37"/>
  <c r="AB44" i="37"/>
  <c r="AC44" i="37"/>
  <c r="AD44" i="37"/>
  <c r="AE44" i="37"/>
  <c r="AF44" i="37"/>
  <c r="AG44" i="37"/>
  <c r="AH44" i="37"/>
  <c r="AA45" i="37"/>
  <c r="AB45" i="37"/>
  <c r="AC45" i="37"/>
  <c r="AD45" i="37"/>
  <c r="AE45" i="37"/>
  <c r="AF45" i="37"/>
  <c r="AG45" i="37"/>
  <c r="AH45" i="37"/>
  <c r="AA46" i="37"/>
  <c r="AB46" i="37"/>
  <c r="AC46" i="37"/>
  <c r="AD46" i="37"/>
  <c r="AE46" i="37"/>
  <c r="AF46" i="37"/>
  <c r="AG46" i="37"/>
  <c r="AH46" i="37"/>
  <c r="AA47" i="37"/>
  <c r="AB47" i="37"/>
  <c r="AC47" i="37"/>
  <c r="AD47" i="37"/>
  <c r="AE47" i="37"/>
  <c r="AF47" i="37"/>
  <c r="AG47" i="37"/>
  <c r="AH47" i="37"/>
  <c r="AA48" i="37"/>
  <c r="AB48" i="37"/>
  <c r="AC48" i="37"/>
  <c r="AD48" i="37"/>
  <c r="AE48" i="37"/>
  <c r="AF48" i="37"/>
  <c r="AG48" i="37"/>
  <c r="AH48" i="37"/>
  <c r="AA49" i="37"/>
  <c r="AB49" i="37"/>
  <c r="AC49" i="37"/>
  <c r="AD49" i="37"/>
  <c r="AE49" i="37"/>
  <c r="AF49" i="37"/>
  <c r="AG49" i="37"/>
  <c r="AH49" i="37"/>
  <c r="AA50" i="37"/>
  <c r="AB50" i="37"/>
  <c r="AC50" i="37"/>
  <c r="AD50" i="37"/>
  <c r="AE50" i="37"/>
  <c r="AF50" i="37"/>
  <c r="AG50" i="37"/>
  <c r="AH50" i="37"/>
  <c r="AA51" i="37"/>
  <c r="AB51" i="37"/>
  <c r="AC51" i="37"/>
  <c r="AD51" i="37"/>
  <c r="AE51" i="37"/>
  <c r="AF51" i="37"/>
  <c r="AG51" i="37"/>
  <c r="AH51" i="37"/>
  <c r="AA52" i="37"/>
  <c r="AB52" i="37"/>
  <c r="AC52" i="37"/>
  <c r="AD52" i="37"/>
  <c r="AE52" i="37"/>
  <c r="AF52" i="37"/>
  <c r="AG52" i="37"/>
  <c r="AH52" i="37"/>
  <c r="AA53" i="37"/>
  <c r="AB53" i="37"/>
  <c r="AC53" i="37"/>
  <c r="AD53" i="37"/>
  <c r="AE53" i="37"/>
  <c r="AF53" i="37"/>
  <c r="AG53" i="37"/>
  <c r="AH53" i="37"/>
  <c r="AB54" i="37"/>
  <c r="AA55" i="37"/>
  <c r="AB55" i="37"/>
  <c r="AC55" i="37"/>
  <c r="AD55" i="37"/>
  <c r="AE55" i="37"/>
  <c r="AF55" i="37"/>
  <c r="AG55" i="37"/>
  <c r="AH55" i="37"/>
  <c r="AA56" i="37"/>
  <c r="AB56" i="37"/>
  <c r="AC56" i="37"/>
  <c r="AD56" i="37"/>
  <c r="AE56" i="37"/>
  <c r="AF56" i="37"/>
  <c r="AG56" i="37"/>
  <c r="AH56" i="37"/>
  <c r="AA57" i="37"/>
  <c r="AB57" i="37"/>
  <c r="AC57" i="37"/>
  <c r="AD57" i="37"/>
  <c r="AE57" i="37"/>
  <c r="AF57" i="37"/>
  <c r="AG57" i="37"/>
  <c r="AH57" i="37"/>
  <c r="AA58" i="37"/>
  <c r="AB58" i="37"/>
  <c r="AC58" i="37"/>
  <c r="AD58" i="37"/>
  <c r="AE58" i="37"/>
  <c r="AF58" i="37"/>
  <c r="AG58" i="37"/>
  <c r="AH58" i="37"/>
  <c r="AA59" i="37"/>
  <c r="AB59" i="37"/>
  <c r="AC59" i="37"/>
  <c r="AD59" i="37"/>
  <c r="AE59" i="37"/>
  <c r="AF59" i="37"/>
  <c r="AG59" i="37"/>
  <c r="AH59" i="37"/>
  <c r="AA60" i="37"/>
  <c r="AB60" i="37"/>
  <c r="AC60" i="37"/>
  <c r="AD60" i="37"/>
  <c r="AE60" i="37"/>
  <c r="AF60" i="37"/>
  <c r="AG60" i="37"/>
  <c r="AH60" i="37"/>
  <c r="AA61" i="37"/>
  <c r="AB61" i="37"/>
  <c r="AC61" i="37"/>
  <c r="AD61" i="37"/>
  <c r="AE61" i="37"/>
  <c r="AF61" i="37"/>
  <c r="AG61" i="37"/>
  <c r="AH61" i="37"/>
  <c r="AA62" i="37"/>
  <c r="AB62" i="37"/>
  <c r="AC62" i="37"/>
  <c r="AD62" i="37"/>
  <c r="AE62" i="37"/>
  <c r="AF62" i="37"/>
  <c r="AG62" i="37"/>
  <c r="AH62" i="37"/>
  <c r="AB63" i="37"/>
  <c r="AA64" i="37"/>
  <c r="AB64" i="37"/>
  <c r="AC64" i="37"/>
  <c r="AD64" i="37"/>
  <c r="AE64" i="37"/>
  <c r="AF64" i="37"/>
  <c r="AG64" i="37"/>
  <c r="AH64" i="37"/>
  <c r="AA65" i="37"/>
  <c r="AB65" i="37"/>
  <c r="AC65" i="37"/>
  <c r="AD65" i="37"/>
  <c r="AE65" i="37"/>
  <c r="AF65" i="37"/>
  <c r="AG65" i="37"/>
  <c r="AH65" i="37"/>
  <c r="AA66" i="37"/>
  <c r="AB66" i="37"/>
  <c r="AC66" i="37"/>
  <c r="AD66" i="37"/>
  <c r="AE66" i="37"/>
  <c r="AF66" i="37"/>
  <c r="AG66" i="37"/>
  <c r="AH66" i="37"/>
  <c r="AA67" i="37"/>
  <c r="AB67" i="37"/>
  <c r="AC67" i="37"/>
  <c r="AD67" i="37"/>
  <c r="AE67" i="37"/>
  <c r="AF67" i="37"/>
  <c r="AG67" i="37"/>
  <c r="AH67" i="37"/>
  <c r="AB68" i="37"/>
  <c r="AA69" i="37"/>
  <c r="AB69" i="37"/>
  <c r="AC69" i="37"/>
  <c r="AD69" i="37"/>
  <c r="AE69" i="37"/>
  <c r="AF69" i="37"/>
  <c r="AG69" i="37"/>
  <c r="AH69" i="37"/>
  <c r="AA70" i="37"/>
  <c r="AB70" i="37"/>
  <c r="AC70" i="37"/>
  <c r="AD70" i="37"/>
  <c r="AE70" i="37"/>
  <c r="AF70" i="37"/>
  <c r="AG70" i="37"/>
  <c r="AH70" i="37"/>
  <c r="AA71" i="37"/>
  <c r="AB71" i="37"/>
  <c r="AC71" i="37"/>
  <c r="AD71" i="37"/>
  <c r="AE71" i="37"/>
  <c r="AF71" i="37"/>
  <c r="AG71" i="37"/>
  <c r="AH71" i="37"/>
  <c r="AA72" i="37"/>
  <c r="AB72" i="37"/>
  <c r="AC72" i="37"/>
  <c r="AD72" i="37"/>
  <c r="AE72" i="37"/>
  <c r="AF72" i="37"/>
  <c r="AG72" i="37"/>
  <c r="AH72" i="37"/>
  <c r="AA73" i="37"/>
  <c r="AB73" i="37"/>
  <c r="AC73" i="37"/>
  <c r="AD73" i="37"/>
  <c r="AE73" i="37"/>
  <c r="AF73" i="37"/>
  <c r="AG73" i="37"/>
  <c r="AH73" i="37"/>
  <c r="AB74" i="37"/>
  <c r="AA75" i="37"/>
  <c r="AB75" i="37"/>
  <c r="AC75" i="37"/>
  <c r="AD75" i="37"/>
  <c r="AE75" i="37"/>
  <c r="AF75" i="37"/>
  <c r="AG75" i="37"/>
  <c r="AH75" i="37"/>
  <c r="AA76" i="37"/>
  <c r="AB76" i="37"/>
  <c r="AC76" i="37"/>
  <c r="AD76" i="37"/>
  <c r="AE76" i="37"/>
  <c r="AF76" i="37"/>
  <c r="AG76" i="37"/>
  <c r="AH76" i="37"/>
  <c r="AA77" i="37"/>
  <c r="AB77" i="37"/>
  <c r="AC77" i="37"/>
  <c r="AD77" i="37"/>
  <c r="AE77" i="37"/>
  <c r="AF77" i="37"/>
  <c r="AG77" i="37"/>
  <c r="AH77" i="37"/>
  <c r="AA78" i="37"/>
  <c r="AB78" i="37"/>
  <c r="AC78" i="37"/>
  <c r="AD78" i="37"/>
  <c r="AE78" i="37"/>
  <c r="AF78" i="37"/>
  <c r="AG78" i="37"/>
  <c r="AH78" i="37"/>
  <c r="AA79" i="37"/>
  <c r="AB79" i="37"/>
  <c r="AC79" i="37"/>
  <c r="AD79" i="37"/>
  <c r="AE79" i="37"/>
  <c r="AF79" i="37"/>
  <c r="AG79" i="37"/>
  <c r="AH79" i="37"/>
  <c r="AA80" i="37"/>
  <c r="AB80" i="37"/>
  <c r="AC80" i="37"/>
  <c r="AD80" i="37"/>
  <c r="AE80" i="37"/>
  <c r="AF80" i="37"/>
  <c r="AG80" i="37"/>
  <c r="AH80" i="37"/>
  <c r="AA81" i="37"/>
  <c r="AB81" i="37"/>
  <c r="AC81" i="37"/>
  <c r="AD81" i="37"/>
  <c r="AE81" i="37"/>
  <c r="AF81" i="37"/>
  <c r="AG81" i="37"/>
  <c r="AH81" i="37"/>
  <c r="AA82" i="37"/>
  <c r="AB82" i="37"/>
  <c r="AC82" i="37"/>
  <c r="AD82" i="37"/>
  <c r="AE82" i="37"/>
  <c r="AF82" i="37"/>
  <c r="AG82" i="37"/>
  <c r="AH82" i="37"/>
  <c r="AA83" i="37"/>
  <c r="AB83" i="37"/>
  <c r="AC83" i="37"/>
  <c r="AD83" i="37"/>
  <c r="AE83" i="37"/>
  <c r="AF83" i="37"/>
  <c r="AG83" i="37"/>
  <c r="AH83" i="37"/>
  <c r="AA84" i="37"/>
  <c r="AB84" i="37"/>
  <c r="AC84" i="37"/>
  <c r="AD84" i="37"/>
  <c r="AE84" i="37"/>
  <c r="AF84" i="37"/>
  <c r="AG84" i="37"/>
  <c r="AH84" i="37"/>
  <c r="AA85" i="37"/>
  <c r="AB85" i="37"/>
  <c r="AC85" i="37"/>
  <c r="AD85" i="37"/>
  <c r="AE85" i="37"/>
  <c r="AF85" i="37"/>
  <c r="AG85" i="37"/>
  <c r="AH85" i="37"/>
  <c r="AA86" i="37"/>
  <c r="AB86" i="37"/>
  <c r="AC86" i="37"/>
  <c r="AD86" i="37"/>
  <c r="AE86" i="37"/>
  <c r="AF86" i="37"/>
  <c r="AG86" i="37"/>
  <c r="AH86" i="37"/>
  <c r="AA87" i="37"/>
  <c r="AB87" i="37"/>
  <c r="AC87" i="37"/>
  <c r="AD87" i="37"/>
  <c r="AE87" i="37"/>
  <c r="AF87" i="37"/>
  <c r="AG87" i="37"/>
  <c r="AH87" i="37"/>
  <c r="AA88" i="37"/>
  <c r="AB88" i="37"/>
  <c r="AC88" i="37"/>
  <c r="AD88" i="37"/>
  <c r="AE88" i="37"/>
  <c r="AF88" i="37"/>
  <c r="AG88" i="37"/>
  <c r="AH88" i="37"/>
  <c r="AB89" i="37"/>
  <c r="AA90" i="37"/>
  <c r="AB90" i="37"/>
  <c r="AC90" i="37"/>
  <c r="AD90" i="37"/>
  <c r="AE90" i="37"/>
  <c r="AF90" i="37"/>
  <c r="AG90" i="37"/>
  <c r="AH90" i="37"/>
  <c r="AA91" i="37"/>
  <c r="AB91" i="37"/>
  <c r="AC91" i="37"/>
  <c r="AD91" i="37"/>
  <c r="AE91" i="37"/>
  <c r="AF91" i="37"/>
  <c r="AG91" i="37"/>
  <c r="AH91" i="37"/>
  <c r="AA92" i="37"/>
  <c r="AB92" i="37"/>
  <c r="AC92" i="37"/>
  <c r="AD92" i="37"/>
  <c r="AE92" i="37"/>
  <c r="AF92" i="37"/>
  <c r="AG92" i="37"/>
  <c r="AH92" i="37"/>
  <c r="AA93" i="37"/>
  <c r="AB93" i="37"/>
  <c r="AC93" i="37"/>
  <c r="AD93" i="37"/>
  <c r="AE93" i="37"/>
  <c r="AF93" i="37"/>
  <c r="AG93" i="37"/>
  <c r="AH93" i="37"/>
  <c r="AA94" i="37"/>
  <c r="AB94" i="37"/>
  <c r="AC94" i="37"/>
  <c r="AD94" i="37"/>
  <c r="AE94" i="37"/>
  <c r="AF94" i="37"/>
  <c r="AG94" i="37"/>
  <c r="AH94" i="37"/>
  <c r="D1" i="38"/>
  <c r="AA5" i="38"/>
  <c r="AB5" i="38"/>
  <c r="AC5" i="38"/>
  <c r="AD5" i="38"/>
  <c r="AE5" i="38"/>
  <c r="AF5" i="38"/>
  <c r="AG5" i="38"/>
  <c r="AH5" i="38"/>
  <c r="AA6" i="38"/>
  <c r="AB6" i="38"/>
  <c r="AC6" i="38"/>
  <c r="AD6" i="38"/>
  <c r="AE6" i="38"/>
  <c r="AF6" i="38"/>
  <c r="AG6" i="38"/>
  <c r="AH6" i="38"/>
  <c r="AA7" i="38"/>
  <c r="AB7" i="38"/>
  <c r="AC7" i="38"/>
  <c r="AD7" i="38"/>
  <c r="AE7" i="38"/>
  <c r="AF7" i="38"/>
  <c r="AG7" i="38"/>
  <c r="AH7" i="38"/>
  <c r="AA8" i="38"/>
  <c r="AB8" i="38"/>
  <c r="AC8" i="38"/>
  <c r="AD8" i="38"/>
  <c r="AE8" i="38"/>
  <c r="AF8" i="38"/>
  <c r="AG8" i="38"/>
  <c r="AH8" i="38"/>
  <c r="AA9" i="38"/>
  <c r="AB9" i="38"/>
  <c r="AC9" i="38"/>
  <c r="AD9" i="38"/>
  <c r="AE9" i="38"/>
  <c r="AF9" i="38"/>
  <c r="AG9" i="38"/>
  <c r="AH9" i="38"/>
  <c r="AA10" i="38"/>
  <c r="AB10" i="38"/>
  <c r="AC10" i="38"/>
  <c r="AD10" i="38"/>
  <c r="AE10" i="38"/>
  <c r="AF10" i="38"/>
  <c r="AG10" i="38"/>
  <c r="AH10" i="38"/>
  <c r="AA11" i="38"/>
  <c r="AB11" i="38"/>
  <c r="AC11" i="38"/>
  <c r="AD11" i="38"/>
  <c r="AE11" i="38"/>
  <c r="AF11" i="38"/>
  <c r="AG11" i="38"/>
  <c r="AH11" i="38"/>
  <c r="AB12" i="38"/>
  <c r="AA13" i="38"/>
  <c r="AB13" i="38"/>
  <c r="AC13" i="38"/>
  <c r="AD13" i="38"/>
  <c r="AE13" i="38"/>
  <c r="AF13" i="38"/>
  <c r="AG13" i="38"/>
  <c r="AH13" i="38"/>
  <c r="AA14" i="38"/>
  <c r="AB14" i="38"/>
  <c r="AC14" i="38"/>
  <c r="AD14" i="38"/>
  <c r="AE14" i="38"/>
  <c r="AF14" i="38"/>
  <c r="AG14" i="38"/>
  <c r="AH14" i="38"/>
  <c r="AA15" i="38"/>
  <c r="AB15" i="38"/>
  <c r="AC15" i="38"/>
  <c r="AD15" i="38"/>
  <c r="AE15" i="38"/>
  <c r="AF15" i="38"/>
  <c r="AG15" i="38"/>
  <c r="AH15" i="38"/>
  <c r="AA16" i="38"/>
  <c r="AB16" i="38"/>
  <c r="AC16" i="38"/>
  <c r="AD16" i="38"/>
  <c r="AE16" i="38"/>
  <c r="AF16" i="38"/>
  <c r="AG16" i="38"/>
  <c r="AH16" i="38"/>
  <c r="AA17" i="38"/>
  <c r="AB17" i="38"/>
  <c r="AC17" i="38"/>
  <c r="AD17" i="38"/>
  <c r="AE17" i="38"/>
  <c r="AF17" i="38"/>
  <c r="AG17" i="38"/>
  <c r="AH17" i="38"/>
  <c r="AA18" i="38"/>
  <c r="AB18" i="38"/>
  <c r="AC18" i="38"/>
  <c r="AD18" i="38"/>
  <c r="AE18" i="38"/>
  <c r="AF18" i="38"/>
  <c r="AG18" i="38"/>
  <c r="AH18" i="38"/>
  <c r="AA19" i="38"/>
  <c r="AB19" i="38"/>
  <c r="AC19" i="38"/>
  <c r="AD19" i="38"/>
  <c r="AE19" i="38"/>
  <c r="AF19" i="38"/>
  <c r="AG19" i="38"/>
  <c r="AH19" i="38"/>
  <c r="AA20" i="38"/>
  <c r="AB20" i="38"/>
  <c r="AC20" i="38"/>
  <c r="AD20" i="38"/>
  <c r="AE20" i="38"/>
  <c r="AF20" i="38"/>
  <c r="AG20" i="38"/>
  <c r="AH20" i="38"/>
  <c r="AA21" i="38"/>
  <c r="AB21" i="38"/>
  <c r="AC21" i="38"/>
  <c r="AD21" i="38"/>
  <c r="AE21" i="38"/>
  <c r="AF21" i="38"/>
  <c r="AG21" i="38"/>
  <c r="AH21" i="38"/>
  <c r="AB22" i="38"/>
  <c r="AA23" i="38"/>
  <c r="AB23" i="38"/>
  <c r="AC23" i="38"/>
  <c r="AD23" i="38"/>
  <c r="AE23" i="38"/>
  <c r="AF23" i="38"/>
  <c r="AG23" i="38"/>
  <c r="AH23" i="38"/>
  <c r="AA24" i="38"/>
  <c r="AB24" i="38"/>
  <c r="AC24" i="38"/>
  <c r="AD24" i="38"/>
  <c r="AE24" i="38"/>
  <c r="AF24" i="38"/>
  <c r="AG24" i="38"/>
  <c r="AH24" i="38"/>
  <c r="AA25" i="38"/>
  <c r="AB25" i="38"/>
  <c r="AC25" i="38"/>
  <c r="AD25" i="38"/>
  <c r="AE25" i="38"/>
  <c r="AF25" i="38"/>
  <c r="AG25" i="38"/>
  <c r="AH25" i="38"/>
  <c r="AA26" i="38"/>
  <c r="AB26" i="38"/>
  <c r="AC26" i="38"/>
  <c r="AD26" i="38"/>
  <c r="AE26" i="38"/>
  <c r="AF26" i="38"/>
  <c r="AG26" i="38"/>
  <c r="AH26" i="38"/>
  <c r="AA27" i="38"/>
  <c r="AB27" i="38"/>
  <c r="AC27" i="38"/>
  <c r="AD27" i="38"/>
  <c r="AE27" i="38"/>
  <c r="AF27" i="38"/>
  <c r="AG27" i="38"/>
  <c r="AH27" i="38"/>
  <c r="AB28" i="38"/>
  <c r="AA29" i="38"/>
  <c r="AB29" i="38"/>
  <c r="AC29" i="38"/>
  <c r="AD29" i="38"/>
  <c r="AE29" i="38"/>
  <c r="AF29" i="38"/>
  <c r="AG29" i="38"/>
  <c r="AH29" i="38"/>
  <c r="AA30" i="38"/>
  <c r="AB30" i="38"/>
  <c r="AC30" i="38"/>
  <c r="AD30" i="38"/>
  <c r="AE30" i="38"/>
  <c r="AF30" i="38"/>
  <c r="AG30" i="38"/>
  <c r="AH30" i="38"/>
  <c r="AA31" i="38"/>
  <c r="AB31" i="38"/>
  <c r="AC31" i="38"/>
  <c r="AD31" i="38"/>
  <c r="AE31" i="38"/>
  <c r="AF31" i="38"/>
  <c r="AG31" i="38"/>
  <c r="AH31" i="38"/>
  <c r="AA32" i="38"/>
  <c r="AB32" i="38"/>
  <c r="AC32" i="38"/>
  <c r="AD32" i="38"/>
  <c r="AE32" i="38"/>
  <c r="AF32" i="38"/>
  <c r="AG32" i="38"/>
  <c r="AH32" i="38"/>
  <c r="AA33" i="38"/>
  <c r="AB33" i="38"/>
  <c r="AC33" i="38"/>
  <c r="AD33" i="38"/>
  <c r="AE33" i="38"/>
  <c r="AF33" i="38"/>
  <c r="AG33" i="38"/>
  <c r="AH33" i="38"/>
  <c r="AA34" i="38"/>
  <c r="AB34" i="38"/>
  <c r="AC34" i="38"/>
  <c r="AD34" i="38"/>
  <c r="AE34" i="38"/>
  <c r="AF34" i="38"/>
  <c r="AG34" i="38"/>
  <c r="AH34" i="38"/>
  <c r="AB35" i="38"/>
  <c r="AA36" i="38"/>
  <c r="AB36" i="38"/>
  <c r="AC36" i="38"/>
  <c r="AD36" i="38"/>
  <c r="AE36" i="38"/>
  <c r="AF36" i="38"/>
  <c r="AG36" i="38"/>
  <c r="AH36" i="38"/>
  <c r="AA37" i="38"/>
  <c r="AB37" i="38"/>
  <c r="AC37" i="38"/>
  <c r="AD37" i="38"/>
  <c r="AE37" i="38"/>
  <c r="AF37" i="38"/>
  <c r="AG37" i="38"/>
  <c r="AH37" i="38"/>
  <c r="AA38" i="38"/>
  <c r="AB38" i="38"/>
  <c r="AC38" i="38"/>
  <c r="AD38" i="38"/>
  <c r="AE38" i="38"/>
  <c r="AF38" i="38"/>
  <c r="AG38" i="38"/>
  <c r="AH38" i="38"/>
  <c r="AA39" i="38"/>
  <c r="AB39" i="38"/>
  <c r="AC39" i="38"/>
  <c r="AD39" i="38"/>
  <c r="AE39" i="38"/>
  <c r="AF39" i="38"/>
  <c r="AG39" i="38"/>
  <c r="AH39" i="38"/>
  <c r="AA40" i="38"/>
  <c r="AB40" i="38"/>
  <c r="AC40" i="38"/>
  <c r="AD40" i="38"/>
  <c r="AE40" i="38"/>
  <c r="AF40" i="38"/>
  <c r="AG40" i="38"/>
  <c r="AH40" i="38"/>
  <c r="AA41" i="38"/>
  <c r="AB41" i="38"/>
  <c r="AC41" i="38"/>
  <c r="AD41" i="38"/>
  <c r="AE41" i="38"/>
  <c r="AF41" i="38"/>
  <c r="AG41" i="38"/>
  <c r="AH41" i="38"/>
  <c r="AB42" i="38"/>
  <c r="AB43" i="38"/>
  <c r="AA44" i="38"/>
  <c r="AB44" i="38"/>
  <c r="AC44" i="38"/>
  <c r="AD44" i="38"/>
  <c r="AE44" i="38"/>
  <c r="AF44" i="38"/>
  <c r="AG44" i="38"/>
  <c r="AH44" i="38"/>
  <c r="AA45" i="38"/>
  <c r="AB45" i="38"/>
  <c r="AC45" i="38"/>
  <c r="AD45" i="38"/>
  <c r="AE45" i="38"/>
  <c r="AF45" i="38"/>
  <c r="AG45" i="38"/>
  <c r="AH45" i="38"/>
  <c r="AA46" i="38"/>
  <c r="AB46" i="38"/>
  <c r="AC46" i="38"/>
  <c r="AD46" i="38"/>
  <c r="AE46" i="38"/>
  <c r="AF46" i="38"/>
  <c r="AG46" i="38"/>
  <c r="AH46" i="38"/>
  <c r="AA47" i="38"/>
  <c r="AB47" i="38"/>
  <c r="AC47" i="38"/>
  <c r="AD47" i="38"/>
  <c r="AE47" i="38"/>
  <c r="AF47" i="38"/>
  <c r="AG47" i="38"/>
  <c r="AH47" i="38"/>
  <c r="AA48" i="38"/>
  <c r="AB48" i="38"/>
  <c r="AC48" i="38"/>
  <c r="AD48" i="38"/>
  <c r="AE48" i="38"/>
  <c r="AF48" i="38"/>
  <c r="AG48" i="38"/>
  <c r="AH48" i="38"/>
  <c r="AA49" i="38"/>
  <c r="AB49" i="38"/>
  <c r="AC49" i="38"/>
  <c r="AD49" i="38"/>
  <c r="AE49" i="38"/>
  <c r="AF49" i="38"/>
  <c r="AG49" i="38"/>
  <c r="AH49" i="38"/>
  <c r="AA50" i="38"/>
  <c r="AB50" i="38"/>
  <c r="AC50" i="38"/>
  <c r="AD50" i="38"/>
  <c r="AE50" i="38"/>
  <c r="AF50" i="38"/>
  <c r="AG50" i="38"/>
  <c r="AH50" i="38"/>
  <c r="AA51" i="38"/>
  <c r="AB51" i="38"/>
  <c r="AC51" i="38"/>
  <c r="AD51" i="38"/>
  <c r="AE51" i="38"/>
  <c r="AF51" i="38"/>
  <c r="AG51" i="38"/>
  <c r="AH51" i="38"/>
  <c r="AA52" i="38"/>
  <c r="AB52" i="38"/>
  <c r="AC52" i="38"/>
  <c r="AD52" i="38"/>
  <c r="AE52" i="38"/>
  <c r="AF52" i="38"/>
  <c r="AG52" i="38"/>
  <c r="AH52" i="38"/>
  <c r="AA53" i="38"/>
  <c r="AB53" i="38"/>
  <c r="AC53" i="38"/>
  <c r="AD53" i="38"/>
  <c r="AE53" i="38"/>
  <c r="AF53" i="38"/>
  <c r="AG53" i="38"/>
  <c r="AH53" i="38"/>
  <c r="AB54" i="38"/>
  <c r="AA55" i="38"/>
  <c r="AB55" i="38"/>
  <c r="AC55" i="38"/>
  <c r="AD55" i="38"/>
  <c r="AE55" i="38"/>
  <c r="AF55" i="38"/>
  <c r="AG55" i="38"/>
  <c r="AH55" i="38"/>
  <c r="AA56" i="38"/>
  <c r="AB56" i="38"/>
  <c r="AC56" i="38"/>
  <c r="AD56" i="38"/>
  <c r="AE56" i="38"/>
  <c r="AF56" i="38"/>
  <c r="AG56" i="38"/>
  <c r="AH56" i="38"/>
  <c r="AA57" i="38"/>
  <c r="AB57" i="38"/>
  <c r="AC57" i="38"/>
  <c r="AD57" i="38"/>
  <c r="AE57" i="38"/>
  <c r="AF57" i="38"/>
  <c r="AG57" i="38"/>
  <c r="AH57" i="38"/>
  <c r="AA58" i="38"/>
  <c r="AB58" i="38"/>
  <c r="AC58" i="38"/>
  <c r="AD58" i="38"/>
  <c r="AE58" i="38"/>
  <c r="AF58" i="38"/>
  <c r="AG58" i="38"/>
  <c r="AH58" i="38"/>
  <c r="AA59" i="38"/>
  <c r="AB59" i="38"/>
  <c r="AC59" i="38"/>
  <c r="AD59" i="38"/>
  <c r="AE59" i="38"/>
  <c r="AF59" i="38"/>
  <c r="AG59" i="38"/>
  <c r="AH59" i="38"/>
  <c r="AA60" i="38"/>
  <c r="AB60" i="38"/>
  <c r="AC60" i="38"/>
  <c r="AD60" i="38"/>
  <c r="AE60" i="38"/>
  <c r="AF60" i="38"/>
  <c r="AG60" i="38"/>
  <c r="AH60" i="38"/>
  <c r="AB61" i="38"/>
  <c r="AA62" i="38"/>
  <c r="AB62" i="38"/>
  <c r="AC62" i="38"/>
  <c r="AD62" i="38"/>
  <c r="AE62" i="38"/>
  <c r="AF62" i="38"/>
  <c r="AG62" i="38"/>
  <c r="AH62" i="38"/>
  <c r="AA63" i="38"/>
  <c r="AB63" i="38"/>
  <c r="AC63" i="38"/>
  <c r="AD63" i="38"/>
  <c r="AE63" i="38"/>
  <c r="AF63" i="38"/>
  <c r="AG63" i="38"/>
  <c r="AH63" i="38"/>
  <c r="AA64" i="38"/>
  <c r="AB64" i="38"/>
  <c r="AC64" i="38"/>
  <c r="AD64" i="38"/>
  <c r="AE64" i="38"/>
  <c r="AF64" i="38"/>
  <c r="AG64" i="38"/>
  <c r="AH64" i="38"/>
  <c r="AA65" i="38"/>
  <c r="AB65" i="38"/>
  <c r="AC65" i="38"/>
  <c r="AD65" i="38"/>
  <c r="AE65" i="38"/>
  <c r="AF65" i="38"/>
  <c r="AG65" i="38"/>
  <c r="AH65" i="38"/>
  <c r="AA66" i="38"/>
  <c r="AB66" i="38"/>
  <c r="AC66" i="38"/>
  <c r="AD66" i="38"/>
  <c r="AE66" i="38"/>
  <c r="AF66" i="38"/>
  <c r="AG66" i="38"/>
  <c r="AH66" i="38"/>
  <c r="AA67" i="38"/>
  <c r="AB67" i="38"/>
  <c r="AC67" i="38"/>
  <c r="AD67" i="38"/>
  <c r="AE67" i="38"/>
  <c r="AF67" i="38"/>
  <c r="AG67" i="38"/>
  <c r="AH67" i="38"/>
  <c r="AA68" i="38"/>
  <c r="AB68" i="38"/>
  <c r="AC68" i="38"/>
  <c r="AD68" i="38"/>
  <c r="AE68" i="38"/>
  <c r="AF68" i="38"/>
  <c r="AG68" i="38"/>
  <c r="AH68" i="38"/>
  <c r="AB69" i="38"/>
  <c r="AB70" i="38"/>
  <c r="AA71" i="38"/>
  <c r="AB71" i="38"/>
  <c r="AC71" i="38"/>
  <c r="AD71" i="38"/>
  <c r="AE71" i="38"/>
  <c r="AF71" i="38"/>
  <c r="AG71" i="38"/>
  <c r="AH71" i="38"/>
  <c r="AA72" i="38"/>
  <c r="AB72" i="38"/>
  <c r="AC72" i="38"/>
  <c r="AD72" i="38"/>
  <c r="AE72" i="38"/>
  <c r="AF72" i="38"/>
  <c r="AG72" i="38"/>
  <c r="AH72" i="38"/>
  <c r="AA73" i="38"/>
  <c r="AB73" i="38"/>
  <c r="AC73" i="38"/>
  <c r="AD73" i="38"/>
  <c r="AE73" i="38"/>
  <c r="AF73" i="38"/>
  <c r="AG73" i="38"/>
  <c r="AH73" i="38"/>
  <c r="AA74" i="38"/>
  <c r="AB74" i="38"/>
  <c r="AC74" i="38"/>
  <c r="AD74" i="38"/>
  <c r="AE74" i="38"/>
  <c r="AF74" i="38"/>
  <c r="AG74" i="38"/>
  <c r="AH74" i="38"/>
  <c r="AA75" i="38"/>
  <c r="AB75" i="38"/>
  <c r="AC75" i="38"/>
  <c r="AD75" i="38"/>
  <c r="AE75" i="38"/>
  <c r="AF75" i="38"/>
  <c r="AG75" i="38"/>
  <c r="AH75" i="38"/>
  <c r="AA76" i="38"/>
  <c r="AB76" i="38"/>
  <c r="AC76" i="38"/>
  <c r="AD76" i="38"/>
  <c r="AE76" i="38"/>
  <c r="AF76" i="38"/>
  <c r="AG76" i="38"/>
  <c r="AH76" i="38"/>
  <c r="AA77" i="38"/>
  <c r="AB77" i="38"/>
  <c r="AC77" i="38"/>
  <c r="AD77" i="38"/>
  <c r="AE77" i="38"/>
  <c r="AF77" i="38"/>
  <c r="AG77" i="38"/>
  <c r="AH77" i="38"/>
  <c r="AA78" i="38"/>
  <c r="AB78" i="38"/>
  <c r="AC78" i="38"/>
  <c r="AD78" i="38"/>
  <c r="AE78" i="38"/>
  <c r="AF78" i="38"/>
  <c r="AG78" i="38"/>
  <c r="AH78" i="38"/>
  <c r="AB79" i="38"/>
  <c r="AA80" i="38"/>
  <c r="AB80" i="38"/>
  <c r="AC80" i="38"/>
  <c r="AD80" i="38"/>
  <c r="AE80" i="38"/>
  <c r="AF80" i="38"/>
  <c r="AG80" i="38"/>
  <c r="AH80" i="38"/>
  <c r="AA81" i="38"/>
  <c r="AB81" i="38"/>
  <c r="AC81" i="38"/>
  <c r="AD81" i="38"/>
  <c r="AE81" i="38"/>
  <c r="AF81" i="38"/>
  <c r="AG81" i="38"/>
  <c r="AH81" i="38"/>
  <c r="AA82" i="38"/>
  <c r="AB82" i="38"/>
  <c r="AC82" i="38"/>
  <c r="AD82" i="38"/>
  <c r="AE82" i="38"/>
  <c r="AF82" i="38"/>
  <c r="AG82" i="38"/>
  <c r="AH82" i="38"/>
  <c r="AB83" i="38"/>
  <c r="AA84" i="38"/>
  <c r="AB84" i="38"/>
  <c r="AC84" i="38"/>
  <c r="AD84" i="38"/>
  <c r="AE84" i="38"/>
  <c r="AF84" i="38"/>
  <c r="AG84" i="38"/>
  <c r="AH84" i="38"/>
  <c r="AA85" i="38"/>
  <c r="AB85" i="38"/>
  <c r="AC85" i="38"/>
  <c r="AD85" i="38"/>
  <c r="AE85" i="38"/>
  <c r="AF85" i="38"/>
  <c r="AG85" i="38"/>
  <c r="AH85" i="38"/>
  <c r="AA86" i="38"/>
  <c r="AB86" i="38"/>
  <c r="AC86" i="38"/>
  <c r="AD86" i="38"/>
  <c r="AE86" i="38"/>
  <c r="AF86" i="38"/>
  <c r="AG86" i="38"/>
  <c r="AH86" i="38"/>
  <c r="AA87" i="38"/>
  <c r="AB87" i="38"/>
  <c r="AC87" i="38"/>
  <c r="AD87" i="38"/>
  <c r="AE87" i="38"/>
  <c r="AF87" i="38"/>
  <c r="AG87" i="38"/>
  <c r="AH87" i="38"/>
  <c r="AA88" i="38"/>
  <c r="AB88" i="38"/>
  <c r="AC88" i="38"/>
  <c r="AD88" i="38"/>
  <c r="AE88" i="38"/>
  <c r="AF88" i="38"/>
  <c r="AG88" i="38"/>
  <c r="AH88" i="38"/>
  <c r="AB89" i="38"/>
  <c r="AA90" i="38"/>
  <c r="AB90" i="38"/>
  <c r="AC90" i="38"/>
  <c r="AD90" i="38"/>
  <c r="AE90" i="38"/>
  <c r="AF90" i="38"/>
  <c r="AG90" i="38"/>
  <c r="AH90" i="38"/>
  <c r="AA91" i="38"/>
  <c r="AB91" i="38"/>
  <c r="AC91" i="38"/>
  <c r="AD91" i="38"/>
  <c r="AE91" i="38"/>
  <c r="AF91" i="38"/>
  <c r="AG91" i="38"/>
  <c r="AH91" i="38"/>
  <c r="AA92" i="38"/>
  <c r="AB92" i="38"/>
  <c r="AC92" i="38"/>
  <c r="AD92" i="38"/>
  <c r="AE92" i="38"/>
  <c r="AF92" i="38"/>
  <c r="AG92" i="38"/>
  <c r="AH92" i="38"/>
  <c r="AA93" i="38"/>
  <c r="AB93" i="38"/>
  <c r="AC93" i="38"/>
  <c r="AD93" i="38"/>
  <c r="AE93" i="38"/>
  <c r="AF93" i="38"/>
  <c r="AG93" i="38"/>
  <c r="AH93" i="38"/>
  <c r="AA94" i="38"/>
  <c r="AB94" i="38"/>
  <c r="AC94" i="38"/>
  <c r="AD94" i="38"/>
  <c r="AE94" i="38"/>
  <c r="AF94" i="38"/>
  <c r="AG94" i="38"/>
  <c r="AH94" i="38"/>
  <c r="AA95" i="38"/>
  <c r="AB95" i="38"/>
  <c r="AC95" i="38"/>
  <c r="AD95" i="38"/>
  <c r="AE95" i="38"/>
  <c r="AF95" i="38"/>
  <c r="AG95" i="38"/>
  <c r="AH95" i="38"/>
  <c r="AB96" i="38"/>
  <c r="AA97" i="38"/>
  <c r="AB97" i="38"/>
  <c r="AC97" i="38"/>
  <c r="AD97" i="38"/>
  <c r="AE97" i="38"/>
  <c r="AF97" i="38"/>
  <c r="AG97" i="38"/>
  <c r="AH97" i="38"/>
  <c r="AA98" i="38"/>
  <c r="AB98" i="38"/>
  <c r="AC98" i="38"/>
  <c r="AD98" i="38"/>
  <c r="AE98" i="38"/>
  <c r="AF98" i="38"/>
  <c r="AG98" i="38"/>
  <c r="AH98" i="38"/>
  <c r="AA99" i="38"/>
  <c r="AB99" i="38"/>
  <c r="AC99" i="38"/>
  <c r="AD99" i="38"/>
  <c r="AE99" i="38"/>
  <c r="AF99" i="38"/>
  <c r="AG99" i="38"/>
  <c r="AH99" i="38"/>
  <c r="AA100" i="38"/>
  <c r="AB100" i="38"/>
  <c r="AC100" i="38"/>
  <c r="AD100" i="38"/>
  <c r="AE100" i="38"/>
  <c r="AF100" i="38"/>
  <c r="AG100" i="38"/>
  <c r="AH100" i="38"/>
  <c r="AA101" i="38"/>
  <c r="AB101" i="38"/>
  <c r="AC101" i="38"/>
  <c r="AD101" i="38"/>
  <c r="AE101" i="38"/>
  <c r="AF101" i="38"/>
  <c r="AG101" i="38"/>
  <c r="AH101" i="38"/>
  <c r="AA102" i="38"/>
  <c r="AB102" i="38"/>
  <c r="AC102" i="38"/>
  <c r="AD102" i="38"/>
  <c r="AE102" i="38"/>
  <c r="AF102" i="38"/>
  <c r="AG102" i="38"/>
  <c r="AH102" i="38"/>
  <c r="AA103" i="38"/>
  <c r="AB103" i="38"/>
  <c r="AC103" i="38"/>
  <c r="AD103" i="38"/>
  <c r="AE103" i="38"/>
  <c r="AF103" i="38"/>
  <c r="AG103" i="38"/>
  <c r="AH103" i="38"/>
  <c r="AA104" i="38"/>
  <c r="AB104" i="38"/>
  <c r="AC104" i="38"/>
  <c r="AD104" i="38"/>
  <c r="AE104" i="38"/>
  <c r="AF104" i="38"/>
  <c r="AG104" i="38"/>
  <c r="AH104" i="38"/>
  <c r="AB105" i="38"/>
  <c r="AA106" i="38"/>
  <c r="AB106" i="38"/>
  <c r="AC106" i="38"/>
  <c r="AD106" i="38"/>
  <c r="AE106" i="38"/>
  <c r="AF106" i="38"/>
  <c r="AG106" i="38"/>
  <c r="AH106" i="38"/>
  <c r="AA107" i="38"/>
  <c r="AB107" i="38"/>
  <c r="AC107" i="38"/>
  <c r="AD107" i="38"/>
  <c r="AE107" i="38"/>
  <c r="AF107" i="38"/>
  <c r="AG107" i="38"/>
  <c r="AH107" i="38"/>
  <c r="AA108" i="38"/>
  <c r="AB108" i="38"/>
  <c r="AC108" i="38"/>
  <c r="AD108" i="38"/>
  <c r="AE108" i="38"/>
  <c r="AF108" i="38"/>
  <c r="AG108" i="38"/>
  <c r="AH108" i="38"/>
  <c r="AA109" i="38"/>
  <c r="AB109" i="38"/>
  <c r="AC109" i="38"/>
  <c r="AD109" i="38"/>
  <c r="AE109" i="38"/>
  <c r="AF109" i="38"/>
  <c r="AG109" i="38"/>
  <c r="AH109" i="38"/>
  <c r="AA110" i="38"/>
  <c r="AB110" i="38"/>
  <c r="AC110" i="38"/>
  <c r="AD110" i="38"/>
  <c r="AE110" i="38"/>
  <c r="AF110" i="38"/>
  <c r="AG110" i="38"/>
  <c r="AH110" i="38"/>
  <c r="AA111" i="38"/>
  <c r="AB111" i="38"/>
  <c r="AC111" i="38"/>
  <c r="AD111" i="38"/>
  <c r="AE111" i="38"/>
  <c r="AF111" i="38"/>
  <c r="AG111" i="38"/>
  <c r="AH111" i="38"/>
  <c r="AB112" i="38"/>
  <c r="AB113" i="38"/>
  <c r="AA114" i="38"/>
  <c r="AB114" i="38"/>
  <c r="AC114" i="38"/>
  <c r="AD114" i="38"/>
  <c r="AE114" i="38"/>
  <c r="AF114" i="38"/>
  <c r="AG114" i="38"/>
  <c r="AH114" i="38"/>
  <c r="AA115" i="38"/>
  <c r="AB115" i="38"/>
  <c r="AC115" i="38"/>
  <c r="AD115" i="38"/>
  <c r="AE115" i="38"/>
  <c r="AF115" i="38"/>
  <c r="AG115" i="38"/>
  <c r="AH115" i="38"/>
  <c r="AA116" i="38"/>
  <c r="AB116" i="38"/>
  <c r="AC116" i="38"/>
  <c r="AD116" i="38"/>
  <c r="AE116" i="38"/>
  <c r="AF116" i="38"/>
  <c r="AG116" i="38"/>
  <c r="AH116" i="38"/>
  <c r="AA117" i="38"/>
  <c r="AB117" i="38"/>
  <c r="AC117" i="38"/>
  <c r="AD117" i="38"/>
  <c r="AE117" i="38"/>
  <c r="AF117" i="38"/>
  <c r="AG117" i="38"/>
  <c r="AH117" i="38"/>
  <c r="AA118" i="38"/>
  <c r="AB118" i="38"/>
  <c r="AC118" i="38"/>
  <c r="AD118" i="38"/>
  <c r="AE118" i="38"/>
  <c r="AF118" i="38"/>
  <c r="AG118" i="38"/>
  <c r="AH118" i="38"/>
  <c r="AB119" i="38"/>
  <c r="AA120" i="38"/>
  <c r="AB120" i="38"/>
  <c r="AC120" i="38"/>
  <c r="AD120" i="38"/>
  <c r="AE120" i="38"/>
  <c r="AF120" i="38"/>
  <c r="AG120" i="38"/>
  <c r="AH120" i="38"/>
  <c r="AA121" i="38"/>
  <c r="AB121" i="38"/>
  <c r="AC121" i="38"/>
  <c r="AD121" i="38"/>
  <c r="AE121" i="38"/>
  <c r="AF121" i="38"/>
  <c r="AG121" i="38"/>
  <c r="AH121" i="38"/>
  <c r="AA122" i="38"/>
  <c r="AB122" i="38"/>
  <c r="AC122" i="38"/>
  <c r="AD122" i="38"/>
  <c r="AE122" i="38"/>
  <c r="AF122" i="38"/>
  <c r="AG122" i="38"/>
  <c r="AH122" i="38"/>
  <c r="AA123" i="38"/>
  <c r="AB123" i="38"/>
  <c r="AC123" i="38"/>
  <c r="AD123" i="38"/>
  <c r="AE123" i="38"/>
  <c r="AF123" i="38"/>
  <c r="AG123" i="38"/>
  <c r="AH123" i="38"/>
  <c r="AB124" i="38"/>
  <c r="AA125" i="38"/>
  <c r="AB125" i="38"/>
  <c r="AC125" i="38"/>
  <c r="AD125" i="38"/>
  <c r="AE125" i="38"/>
  <c r="AF125" i="38"/>
  <c r="AG125" i="38"/>
  <c r="AH125" i="38"/>
  <c r="AA126" i="38"/>
  <c r="AB126" i="38"/>
  <c r="AC126" i="38"/>
  <c r="AD126" i="38"/>
  <c r="AE126" i="38"/>
  <c r="AF126" i="38"/>
  <c r="AG126" i="38"/>
  <c r="AH126" i="38"/>
  <c r="AA127" i="38"/>
  <c r="AB127" i="38"/>
  <c r="AC127" i="38"/>
  <c r="AD127" i="38"/>
  <c r="AE127" i="38"/>
  <c r="AF127" i="38"/>
  <c r="AG127" i="38"/>
  <c r="AH127" i="38"/>
  <c r="AA128" i="38"/>
  <c r="AB128" i="38"/>
  <c r="AC128" i="38"/>
  <c r="AD128" i="38"/>
  <c r="AE128" i="38"/>
  <c r="AF128" i="38"/>
  <c r="AG128" i="38"/>
  <c r="AH128" i="38"/>
  <c r="AA129" i="38"/>
  <c r="AB129" i="38"/>
  <c r="AC129" i="38"/>
  <c r="AD129" i="38"/>
  <c r="AE129" i="38"/>
  <c r="AF129" i="38"/>
  <c r="AG129" i="38"/>
  <c r="AH129" i="38"/>
  <c r="AB130" i="38"/>
  <c r="AA131" i="38"/>
  <c r="AB131" i="38"/>
  <c r="AC131" i="38"/>
  <c r="AD131" i="38"/>
  <c r="AE131" i="38"/>
  <c r="AF131" i="38"/>
  <c r="AG131" i="38"/>
  <c r="AH131" i="38"/>
  <c r="AA132" i="38"/>
  <c r="AB132" i="38"/>
  <c r="AC132" i="38"/>
  <c r="AD132" i="38"/>
  <c r="AE132" i="38"/>
  <c r="AF132" i="38"/>
  <c r="AG132" i="38"/>
  <c r="AH132" i="38"/>
  <c r="AA133" i="38"/>
  <c r="AB133" i="38"/>
  <c r="AC133" i="38"/>
  <c r="AD133" i="38"/>
  <c r="AE133" i="38"/>
  <c r="AF133" i="38"/>
  <c r="AG133" i="38"/>
  <c r="AH133" i="38"/>
  <c r="AA134" i="38"/>
  <c r="AB134" i="38"/>
  <c r="AC134" i="38"/>
  <c r="AD134" i="38"/>
  <c r="AE134" i="38"/>
  <c r="AF134" i="38"/>
  <c r="AG134" i="38"/>
  <c r="AH134" i="38"/>
  <c r="AA135" i="38"/>
  <c r="AB135" i="38"/>
  <c r="AC135" i="38"/>
  <c r="AD135" i="38"/>
  <c r="AE135" i="38"/>
  <c r="AF135" i="38"/>
  <c r="AG135" i="38"/>
  <c r="AH135" i="38"/>
  <c r="AB136" i="38"/>
  <c r="AA137" i="38"/>
  <c r="AB137" i="38"/>
  <c r="AC137" i="38"/>
  <c r="AD137" i="38"/>
  <c r="AE137" i="38"/>
  <c r="AF137" i="38"/>
  <c r="AG137" i="38"/>
  <c r="AH137" i="38"/>
  <c r="AA138" i="38"/>
  <c r="AB138" i="38"/>
  <c r="AC138" i="38"/>
  <c r="AD138" i="38"/>
  <c r="AE138" i="38"/>
  <c r="AF138" i="38"/>
  <c r="AG138" i="38"/>
  <c r="AH138" i="38"/>
  <c r="AA139" i="38"/>
  <c r="AB139" i="38"/>
  <c r="AC139" i="38"/>
  <c r="AD139" i="38"/>
  <c r="AE139" i="38"/>
  <c r="AF139" i="38"/>
  <c r="AG139" i="38"/>
  <c r="AH139" i="38"/>
  <c r="AA140" i="38"/>
  <c r="AB140" i="38"/>
  <c r="AC140" i="38"/>
  <c r="AD140" i="38"/>
  <c r="AE140" i="38"/>
  <c r="AF140" i="38"/>
  <c r="AG140" i="38"/>
  <c r="AH140" i="38"/>
  <c r="AA141" i="38"/>
  <c r="AB141" i="38"/>
  <c r="AC141" i="38"/>
  <c r="AD141" i="38"/>
  <c r="AE141" i="38"/>
  <c r="AF141" i="38"/>
  <c r="AG141" i="38"/>
  <c r="AH141" i="38"/>
  <c r="AA142" i="38"/>
  <c r="AB142" i="38"/>
  <c r="AC142" i="38"/>
  <c r="AD142" i="38"/>
  <c r="AE142" i="38"/>
  <c r="AF142" i="38"/>
  <c r="AG142" i="38"/>
  <c r="AH142" i="38"/>
  <c r="AB143" i="38"/>
  <c r="AA144" i="38"/>
  <c r="AB144" i="38"/>
  <c r="AC144" i="38"/>
  <c r="AD144" i="38"/>
  <c r="AE144" i="38"/>
  <c r="AF144" i="38"/>
  <c r="AG144" i="38"/>
  <c r="AH144" i="38"/>
  <c r="AA145" i="38"/>
  <c r="AB145" i="38"/>
  <c r="AC145" i="38"/>
  <c r="AD145" i="38"/>
  <c r="AE145" i="38"/>
  <c r="AF145" i="38"/>
  <c r="AG145" i="38"/>
  <c r="AH145" i="38"/>
  <c r="AA146" i="38"/>
  <c r="AB146" i="38"/>
  <c r="AC146" i="38"/>
  <c r="AD146" i="38"/>
  <c r="AE146" i="38"/>
  <c r="AF146" i="38"/>
  <c r="AG146" i="38"/>
  <c r="AH146" i="38"/>
  <c r="AA147" i="38"/>
  <c r="AB147" i="38"/>
  <c r="AC147" i="38"/>
  <c r="AD147" i="38"/>
  <c r="AE147" i="38"/>
  <c r="AF147" i="38"/>
  <c r="AG147" i="38"/>
  <c r="AH147" i="38"/>
  <c r="AA148" i="38"/>
  <c r="AB148" i="38"/>
  <c r="AC148" i="38"/>
  <c r="AD148" i="38"/>
  <c r="AE148" i="38"/>
  <c r="AF148" i="38"/>
  <c r="AG148" i="38"/>
  <c r="AH148" i="38"/>
  <c r="AA149" i="38"/>
  <c r="AB149" i="38"/>
  <c r="AC149" i="38"/>
  <c r="AD149" i="38"/>
  <c r="AE149" i="38"/>
  <c r="AF149" i="38"/>
  <c r="AG149" i="38"/>
  <c r="AH149" i="38"/>
  <c r="AA150" i="38"/>
  <c r="AB150" i="38"/>
  <c r="AC150" i="38"/>
  <c r="AD150" i="38"/>
  <c r="AE150" i="38"/>
  <c r="AF150" i="38"/>
  <c r="AG150" i="38"/>
  <c r="AH150" i="38"/>
  <c r="AA151" i="38"/>
  <c r="AB151" i="38"/>
  <c r="AC151" i="38"/>
  <c r="AD151" i="38"/>
  <c r="AE151" i="38"/>
  <c r="AF151" i="38"/>
  <c r="AG151" i="38"/>
  <c r="AH151" i="38"/>
  <c r="AB152" i="38"/>
  <c r="AA153" i="38"/>
  <c r="AB153" i="38"/>
  <c r="AC153" i="38"/>
  <c r="AD153" i="38"/>
  <c r="AE153" i="38"/>
  <c r="AF153" i="38"/>
  <c r="AG153" i="38"/>
  <c r="AH153" i="38"/>
  <c r="AA154" i="38"/>
  <c r="AB154" i="38"/>
  <c r="AC154" i="38"/>
  <c r="AD154" i="38"/>
  <c r="AE154" i="38"/>
  <c r="AF154" i="38"/>
  <c r="AG154" i="38"/>
  <c r="AH154" i="38"/>
  <c r="AA155" i="38"/>
  <c r="AB155" i="38"/>
  <c r="AC155" i="38"/>
  <c r="AD155" i="38"/>
  <c r="AE155" i="38"/>
  <c r="AF155" i="38"/>
  <c r="AG155" i="38"/>
  <c r="AH155" i="38"/>
  <c r="AA156" i="38"/>
  <c r="AB156" i="38"/>
  <c r="AC156" i="38"/>
  <c r="AD156" i="38"/>
  <c r="AE156" i="38"/>
  <c r="AF156" i="38"/>
  <c r="AG156" i="38"/>
  <c r="AH156" i="38"/>
  <c r="AA157" i="38"/>
  <c r="AB157" i="38"/>
  <c r="AC157" i="38"/>
  <c r="AD157" i="38"/>
  <c r="AE157" i="38"/>
  <c r="AF157" i="38"/>
  <c r="AG157" i="38"/>
  <c r="AH157" i="38"/>
  <c r="AA158" i="38"/>
  <c r="AB158" i="38"/>
  <c r="AC158" i="38"/>
  <c r="AD158" i="38"/>
  <c r="AE158" i="38"/>
  <c r="AF158" i="38"/>
  <c r="AG158" i="38"/>
  <c r="AH158" i="38"/>
  <c r="AA159" i="38"/>
  <c r="AB159" i="38"/>
  <c r="AC159" i="38"/>
  <c r="AD159" i="38"/>
  <c r="AE159" i="38"/>
  <c r="AF159" i="38"/>
  <c r="AG159" i="38"/>
  <c r="AH159" i="38"/>
  <c r="AA160" i="38"/>
  <c r="AB160" i="38"/>
  <c r="AC160" i="38"/>
  <c r="AD160" i="38"/>
  <c r="AE160" i="38"/>
  <c r="AF160" i="38"/>
  <c r="AG160" i="38"/>
  <c r="AH160" i="38"/>
  <c r="AA161" i="38"/>
  <c r="AB161" i="38"/>
  <c r="AC161" i="38"/>
  <c r="AD161" i="38"/>
  <c r="AE161" i="38"/>
  <c r="AF161" i="38"/>
  <c r="AG161" i="38"/>
  <c r="AH161" i="38"/>
  <c r="AA162" i="38"/>
  <c r="AB162" i="38"/>
  <c r="AC162" i="38"/>
  <c r="AD162" i="38"/>
  <c r="AE162" i="38"/>
  <c r="AF162" i="38"/>
  <c r="AG162" i="38"/>
  <c r="AH162" i="38"/>
  <c r="AA163" i="38"/>
  <c r="AB163" i="38"/>
  <c r="AC163" i="38"/>
  <c r="AD163" i="38"/>
  <c r="AE163" i="38"/>
  <c r="AF163" i="38"/>
  <c r="AG163" i="38"/>
  <c r="AH163" i="38"/>
  <c r="AB164" i="38"/>
  <c r="AA165" i="38"/>
  <c r="AB165" i="38"/>
  <c r="AC165" i="38"/>
  <c r="AD165" i="38"/>
  <c r="AE165" i="38"/>
  <c r="AF165" i="38"/>
  <c r="AG165" i="38"/>
  <c r="AH165" i="38"/>
  <c r="AA166" i="38"/>
  <c r="AB166" i="38"/>
  <c r="AC166" i="38"/>
  <c r="AD166" i="38"/>
  <c r="AE166" i="38"/>
  <c r="AF166" i="38"/>
  <c r="AG166" i="38"/>
  <c r="AH166" i="38"/>
  <c r="AA167" i="38"/>
  <c r="AB167" i="38"/>
  <c r="AC167" i="38"/>
  <c r="AD167" i="38"/>
  <c r="AE167" i="38"/>
  <c r="AF167" i="38"/>
  <c r="AG167" i="38"/>
  <c r="AH167" i="38"/>
  <c r="AA168" i="38"/>
  <c r="AB168" i="38"/>
  <c r="AC168" i="38"/>
  <c r="AD168" i="38"/>
  <c r="AE168" i="38"/>
  <c r="AF168" i="38"/>
  <c r="AG168" i="38"/>
  <c r="AH168" i="38"/>
  <c r="AA169" i="38"/>
  <c r="AB169" i="38"/>
  <c r="AC169" i="38"/>
  <c r="AD169" i="38"/>
  <c r="AE169" i="38"/>
  <c r="AF169" i="38"/>
  <c r="AG169" i="38"/>
  <c r="AH169" i="38"/>
  <c r="AB170" i="38"/>
  <c r="AB171" i="38"/>
  <c r="AA172" i="38"/>
  <c r="AB172" i="38"/>
  <c r="AC172" i="38"/>
  <c r="AD172" i="38"/>
  <c r="AE172" i="38"/>
  <c r="AF172" i="38"/>
  <c r="AG172" i="38"/>
  <c r="AH172" i="38"/>
  <c r="AA173" i="38"/>
  <c r="AB173" i="38"/>
  <c r="AC173" i="38"/>
  <c r="AD173" i="38"/>
  <c r="AE173" i="38"/>
  <c r="AF173" i="38"/>
  <c r="AG173" i="38"/>
  <c r="AH173" i="38"/>
  <c r="AA174" i="38"/>
  <c r="AB174" i="38"/>
  <c r="AC174" i="38"/>
  <c r="AD174" i="38"/>
  <c r="AE174" i="38"/>
  <c r="AF174" i="38"/>
  <c r="AG174" i="38"/>
  <c r="AH174" i="38"/>
  <c r="AA175" i="38"/>
  <c r="AB175" i="38"/>
  <c r="AC175" i="38"/>
  <c r="AD175" i="38"/>
  <c r="AE175" i="38"/>
  <c r="AF175" i="38"/>
  <c r="AG175" i="38"/>
  <c r="AH175" i="38"/>
  <c r="AA176" i="38"/>
  <c r="AB176" i="38"/>
  <c r="AC176" i="38"/>
  <c r="AD176" i="38"/>
  <c r="AE176" i="38"/>
  <c r="AF176" i="38"/>
  <c r="AG176" i="38"/>
  <c r="AH176" i="38"/>
  <c r="AA177" i="38"/>
  <c r="AB177" i="38"/>
  <c r="AC177" i="38"/>
  <c r="AD177" i="38"/>
  <c r="AE177" i="38"/>
  <c r="AF177" i="38"/>
  <c r="AG177" i="38"/>
  <c r="AH177" i="38"/>
  <c r="AA178" i="38"/>
  <c r="AB178" i="38"/>
  <c r="AC178" i="38"/>
  <c r="AD178" i="38"/>
  <c r="AE178" i="38"/>
  <c r="AF178" i="38"/>
  <c r="AG178" i="38"/>
  <c r="AH178" i="38"/>
  <c r="AB179" i="38"/>
  <c r="AA180" i="38"/>
  <c r="AB180" i="38"/>
  <c r="AC180" i="38"/>
  <c r="AD180" i="38"/>
  <c r="AE180" i="38"/>
  <c r="AF180" i="38"/>
  <c r="AG180" i="38"/>
  <c r="AH180" i="38"/>
  <c r="AA181" i="38"/>
  <c r="AB181" i="38"/>
  <c r="AC181" i="38"/>
  <c r="AD181" i="38"/>
  <c r="AE181" i="38"/>
  <c r="AF181" i="38"/>
  <c r="AG181" i="38"/>
  <c r="AH181" i="38"/>
  <c r="AA182" i="38"/>
  <c r="AB182" i="38"/>
  <c r="AC182" i="38"/>
  <c r="AD182" i="38"/>
  <c r="AE182" i="38"/>
  <c r="AF182" i="38"/>
  <c r="AG182" i="38"/>
  <c r="AH182" i="38"/>
  <c r="AA183" i="38"/>
  <c r="AB183" i="38"/>
  <c r="AC183" i="38"/>
  <c r="AD183" i="38"/>
  <c r="AE183" i="38"/>
  <c r="AF183" i="38"/>
  <c r="AG183" i="38"/>
  <c r="AH183" i="38"/>
  <c r="AA184" i="38"/>
  <c r="AB184" i="38"/>
  <c r="AC184" i="38"/>
  <c r="AD184" i="38"/>
  <c r="AE184" i="38"/>
  <c r="AF184" i="38"/>
  <c r="AG184" i="38"/>
  <c r="AH184" i="38"/>
  <c r="AA185" i="38"/>
  <c r="AB185" i="38"/>
  <c r="AC185" i="38"/>
  <c r="AD185" i="38"/>
  <c r="AE185" i="38"/>
  <c r="AF185" i="38"/>
  <c r="AG185" i="38"/>
  <c r="AH185" i="38"/>
  <c r="AA186" i="38"/>
  <c r="AB186" i="38"/>
  <c r="AC186" i="38"/>
  <c r="AD186" i="38"/>
  <c r="AE186" i="38"/>
  <c r="AF186" i="38"/>
  <c r="AG186" i="38"/>
  <c r="AH186" i="38"/>
  <c r="AB187" i="38"/>
  <c r="AA188" i="38"/>
  <c r="AB188" i="38"/>
  <c r="AC188" i="38"/>
  <c r="AD188" i="38"/>
  <c r="AE188" i="38"/>
  <c r="AF188" i="38"/>
  <c r="AG188" i="38"/>
  <c r="AH188" i="38"/>
  <c r="AA189" i="38"/>
  <c r="AB189" i="38"/>
  <c r="AC189" i="38"/>
  <c r="AD189" i="38"/>
  <c r="AE189" i="38"/>
  <c r="AF189" i="38"/>
  <c r="AG189" i="38"/>
  <c r="AH189" i="38"/>
  <c r="AA190" i="38"/>
  <c r="AB190" i="38"/>
  <c r="AC190" i="38"/>
  <c r="AD190" i="38"/>
  <c r="AE190" i="38"/>
  <c r="AF190" i="38"/>
  <c r="AG190" i="38"/>
  <c r="AH190" i="38"/>
  <c r="AA191" i="38"/>
  <c r="AB191" i="38"/>
  <c r="AC191" i="38"/>
  <c r="AD191" i="38"/>
  <c r="AE191" i="38"/>
  <c r="AF191" i="38"/>
  <c r="AG191" i="38"/>
  <c r="AH191" i="38"/>
  <c r="AA192" i="38"/>
  <c r="AB192" i="38"/>
  <c r="AC192" i="38"/>
  <c r="AD192" i="38"/>
  <c r="AE192" i="38"/>
  <c r="AF192" i="38"/>
  <c r="AG192" i="38"/>
  <c r="AH192" i="38"/>
  <c r="AA193" i="38"/>
  <c r="AB193" i="38"/>
  <c r="AC193" i="38"/>
  <c r="AD193" i="38"/>
  <c r="AE193" i="38"/>
  <c r="AF193" i="38"/>
  <c r="AG193" i="38"/>
  <c r="AH193" i="38"/>
  <c r="AA194" i="38"/>
  <c r="AB194" i="38"/>
  <c r="AC194" i="38"/>
  <c r="AD194" i="38"/>
  <c r="AE194" i="38"/>
  <c r="AF194" i="38"/>
  <c r="AG194" i="38"/>
  <c r="AH194" i="38"/>
  <c r="AA195" i="38"/>
  <c r="AB195" i="38"/>
  <c r="AC195" i="38"/>
  <c r="AD195" i="38"/>
  <c r="AE195" i="38"/>
  <c r="AF195" i="38"/>
  <c r="AG195" i="38"/>
  <c r="AH195" i="38"/>
  <c r="AA196" i="38"/>
  <c r="AB196" i="38"/>
  <c r="AC196" i="38"/>
  <c r="AD196" i="38"/>
  <c r="AE196" i="38"/>
  <c r="AF196" i="38"/>
  <c r="AG196" i="38"/>
  <c r="AH196" i="38"/>
  <c r="D1" i="48"/>
  <c r="AA5" i="48"/>
  <c r="AB5" i="48"/>
  <c r="AC5" i="48"/>
  <c r="AD5" i="48"/>
  <c r="AE5" i="48"/>
  <c r="AF5" i="48"/>
  <c r="AG5" i="48"/>
  <c r="AH5" i="48"/>
  <c r="AA6" i="48"/>
  <c r="AB6" i="48"/>
  <c r="AC6" i="48"/>
  <c r="AD6" i="48"/>
  <c r="AE6" i="48"/>
  <c r="AF6" i="48"/>
  <c r="AG6" i="48"/>
  <c r="AH6" i="48"/>
  <c r="AA7" i="48"/>
  <c r="AB7" i="48"/>
  <c r="AC7" i="48"/>
  <c r="AD7" i="48"/>
  <c r="AE7" i="48"/>
  <c r="AF7" i="48"/>
  <c r="AG7" i="48"/>
  <c r="AH7" i="48"/>
  <c r="AA8" i="48"/>
  <c r="AB8" i="48"/>
  <c r="AC8" i="48"/>
  <c r="AD8" i="48"/>
  <c r="AE8" i="48"/>
  <c r="AF8" i="48"/>
  <c r="AG8" i="48"/>
  <c r="AH8" i="48"/>
  <c r="AA9" i="48"/>
  <c r="AB9" i="48"/>
  <c r="AC9" i="48"/>
  <c r="AD9" i="48"/>
  <c r="AE9" i="48"/>
  <c r="AF9" i="48"/>
  <c r="AG9" i="48"/>
  <c r="AH9" i="48"/>
  <c r="AA10" i="48"/>
  <c r="AB10" i="48"/>
  <c r="AC10" i="48"/>
  <c r="AD10" i="48"/>
  <c r="AE10" i="48"/>
  <c r="AF10" i="48"/>
  <c r="AG10" i="48"/>
  <c r="AH10" i="48"/>
  <c r="AA11" i="48"/>
  <c r="AB11" i="48"/>
  <c r="AC11" i="48"/>
  <c r="AD11" i="48"/>
  <c r="AE11" i="48"/>
  <c r="AF11" i="48"/>
  <c r="AG11" i="48"/>
  <c r="AH11" i="48"/>
  <c r="AA12" i="48"/>
  <c r="AB12" i="48"/>
  <c r="AC12" i="48"/>
  <c r="AD12" i="48"/>
  <c r="AE12" i="48"/>
  <c r="AF12" i="48"/>
  <c r="AG12" i="48"/>
  <c r="AH12" i="48"/>
  <c r="AA13" i="48"/>
  <c r="AB13" i="48"/>
  <c r="AC13" i="48"/>
  <c r="AD13" i="48"/>
  <c r="AE13" i="48"/>
  <c r="AF13" i="48"/>
  <c r="AG13" i="48"/>
  <c r="AH13" i="48"/>
  <c r="AB14" i="48"/>
  <c r="AA15" i="48"/>
  <c r="AB15" i="48"/>
  <c r="AC15" i="48"/>
  <c r="AD15" i="48"/>
  <c r="AE15" i="48"/>
  <c r="AF15" i="48"/>
  <c r="AG15" i="48"/>
  <c r="AH15" i="48"/>
  <c r="AA16" i="48"/>
  <c r="AB16" i="48"/>
  <c r="AC16" i="48"/>
  <c r="AD16" i="48"/>
  <c r="AE16" i="48"/>
  <c r="AF16" i="48"/>
  <c r="AG16" i="48"/>
  <c r="AH16" i="48"/>
  <c r="AA17" i="48"/>
  <c r="AB17" i="48"/>
  <c r="AC17" i="48"/>
  <c r="AD17" i="48"/>
  <c r="AE17" i="48"/>
  <c r="AF17" i="48"/>
  <c r="AG17" i="48"/>
  <c r="AH17" i="48"/>
  <c r="AA18" i="48"/>
  <c r="AB18" i="48"/>
  <c r="AC18" i="48"/>
  <c r="AD18" i="48"/>
  <c r="AE18" i="48"/>
  <c r="AF18" i="48"/>
  <c r="AG18" i="48"/>
  <c r="AH18" i="48"/>
  <c r="AA19" i="48"/>
  <c r="AB19" i="48"/>
  <c r="AC19" i="48"/>
  <c r="AD19" i="48"/>
  <c r="AE19" i="48"/>
  <c r="AF19" i="48"/>
  <c r="AG19" i="48"/>
  <c r="AH19" i="48"/>
  <c r="AA20" i="48"/>
  <c r="AB20" i="48"/>
  <c r="AC20" i="48"/>
  <c r="AD20" i="48"/>
  <c r="AE20" i="48"/>
  <c r="AF20" i="48"/>
  <c r="AG20" i="48"/>
  <c r="AH20" i="48"/>
  <c r="AA21" i="48"/>
  <c r="AB21" i="48"/>
  <c r="AC21" i="48"/>
  <c r="AD21" i="48"/>
  <c r="AE21" i="48"/>
  <c r="AF21" i="48"/>
  <c r="AG21" i="48"/>
  <c r="AH21" i="48"/>
  <c r="AA22" i="48"/>
  <c r="AB22" i="48"/>
  <c r="AC22" i="48"/>
  <c r="AD22" i="48"/>
  <c r="AE22" i="48"/>
  <c r="AF22" i="48"/>
  <c r="AG22" i="48"/>
  <c r="AH22" i="48"/>
  <c r="AA23" i="48"/>
  <c r="AB23" i="48"/>
  <c r="AC23" i="48"/>
  <c r="AD23" i="48"/>
  <c r="AE23" i="48"/>
  <c r="AF23" i="48"/>
  <c r="AG23" i="48"/>
  <c r="AH23" i="48"/>
  <c r="AA24" i="48"/>
  <c r="AB24" i="48"/>
  <c r="AC24" i="48"/>
  <c r="AD24" i="48"/>
  <c r="AE24" i="48"/>
  <c r="AF24" i="48"/>
  <c r="AG24" i="48"/>
  <c r="AH24" i="48"/>
  <c r="AA25" i="48"/>
  <c r="AB25" i="48"/>
  <c r="AC25" i="48"/>
  <c r="AD25" i="48"/>
  <c r="AE25" i="48"/>
  <c r="AF25" i="48"/>
  <c r="AG25" i="48"/>
  <c r="AH25" i="48"/>
  <c r="AA26" i="48"/>
  <c r="AB26" i="48"/>
  <c r="AC26" i="48"/>
  <c r="AD26" i="48"/>
  <c r="AE26" i="48"/>
  <c r="AF26" i="48"/>
  <c r="AG26" i="48"/>
  <c r="AH26" i="48"/>
  <c r="AA27" i="48"/>
  <c r="AB27" i="48"/>
  <c r="AC27" i="48"/>
  <c r="AD27" i="48"/>
  <c r="AE27" i="48"/>
  <c r="AF27" i="48"/>
  <c r="AG27" i="48"/>
  <c r="AH27" i="48"/>
  <c r="AA28" i="48"/>
  <c r="AB28" i="48"/>
  <c r="AC28" i="48"/>
  <c r="AD28" i="48"/>
  <c r="AE28" i="48"/>
  <c r="AF28" i="48"/>
  <c r="AG28" i="48"/>
  <c r="AH28" i="48"/>
  <c r="AA29" i="48"/>
  <c r="AB29" i="48"/>
  <c r="AC29" i="48"/>
  <c r="AD29" i="48"/>
  <c r="AE29" i="48"/>
  <c r="AF29" i="48"/>
  <c r="AG29" i="48"/>
  <c r="AH29" i="48"/>
  <c r="AA30" i="48"/>
  <c r="AB30" i="48"/>
  <c r="AC30" i="48"/>
  <c r="AD30" i="48"/>
  <c r="AE30" i="48"/>
  <c r="AF30" i="48"/>
  <c r="AG30" i="48"/>
  <c r="AH30" i="48"/>
  <c r="AB31" i="48"/>
  <c r="AA32" i="48"/>
  <c r="AB32" i="48"/>
  <c r="AC32" i="48"/>
  <c r="AD32" i="48"/>
  <c r="AE32" i="48"/>
  <c r="AF32" i="48"/>
  <c r="AG32" i="48"/>
  <c r="AH32" i="48"/>
  <c r="AA33" i="48"/>
  <c r="AB33" i="48"/>
  <c r="AC33" i="48"/>
  <c r="AD33" i="48"/>
  <c r="AE33" i="48"/>
  <c r="AF33" i="48"/>
  <c r="AG33" i="48"/>
  <c r="AH33" i="48"/>
  <c r="AA34" i="48"/>
  <c r="AB34" i="48"/>
  <c r="AC34" i="48"/>
  <c r="AD34" i="48"/>
  <c r="AE34" i="48"/>
  <c r="AF34" i="48"/>
  <c r="AG34" i="48"/>
  <c r="AH34" i="48"/>
  <c r="AA35" i="48"/>
  <c r="AB35" i="48"/>
  <c r="AC35" i="48"/>
  <c r="AD35" i="48"/>
  <c r="AE35" i="48"/>
  <c r="AF35" i="48"/>
  <c r="AG35" i="48"/>
  <c r="AH35" i="48"/>
  <c r="AA36" i="48"/>
  <c r="AB36" i="48"/>
  <c r="AC36" i="48"/>
  <c r="AD36" i="48"/>
  <c r="AE36" i="48"/>
  <c r="AF36" i="48"/>
  <c r="AG36" i="48"/>
  <c r="AH36" i="48"/>
  <c r="AA37" i="48"/>
  <c r="AB37" i="48"/>
  <c r="AC37" i="48"/>
  <c r="AD37" i="48"/>
  <c r="AE37" i="48"/>
  <c r="AF37" i="48"/>
  <c r="AG37" i="48"/>
  <c r="AH37" i="48"/>
  <c r="AB38" i="48"/>
  <c r="AA39" i="48"/>
  <c r="AB39" i="48"/>
  <c r="AC39" i="48"/>
  <c r="AD39" i="48"/>
  <c r="AE39" i="48"/>
  <c r="AF39" i="48"/>
  <c r="AG39" i="48"/>
  <c r="AH39" i="48"/>
  <c r="AA40" i="48"/>
  <c r="AB40" i="48"/>
  <c r="AC40" i="48"/>
  <c r="AD40" i="48"/>
  <c r="AE40" i="48"/>
  <c r="AF40" i="48"/>
  <c r="AG40" i="48"/>
  <c r="AH40" i="48"/>
  <c r="AA41" i="48"/>
  <c r="AB41" i="48"/>
  <c r="AC41" i="48"/>
  <c r="AD41" i="48"/>
  <c r="AE41" i="48"/>
  <c r="AF41" i="48"/>
  <c r="AG41" i="48"/>
  <c r="AH41" i="48"/>
  <c r="AA42" i="48"/>
  <c r="AB42" i="48"/>
  <c r="AC42" i="48"/>
  <c r="AD42" i="48"/>
  <c r="AE42" i="48"/>
  <c r="AF42" i="48"/>
  <c r="AG42" i="48"/>
  <c r="AH42" i="48"/>
  <c r="AA43" i="48"/>
  <c r="AB43" i="48"/>
  <c r="AC43" i="48"/>
  <c r="AD43" i="48"/>
  <c r="AE43" i="48"/>
  <c r="AF43" i="48"/>
  <c r="AG43" i="48"/>
  <c r="AH43" i="48"/>
  <c r="AA44" i="48"/>
  <c r="AB44" i="48"/>
  <c r="AC44" i="48"/>
  <c r="AD44" i="48"/>
  <c r="AE44" i="48"/>
  <c r="AF44" i="48"/>
  <c r="AG44" i="48"/>
  <c r="AH44" i="48"/>
  <c r="AB45" i="48"/>
  <c r="AA46" i="48"/>
  <c r="AB46" i="48"/>
  <c r="AC46" i="48"/>
  <c r="AD46" i="48"/>
  <c r="AE46" i="48"/>
  <c r="AF46" i="48"/>
  <c r="AG46" i="48"/>
  <c r="AH46" i="48"/>
  <c r="AA47" i="48"/>
  <c r="AB47" i="48"/>
  <c r="AC47" i="48"/>
  <c r="AD47" i="48"/>
  <c r="AE47" i="48"/>
  <c r="AF47" i="48"/>
  <c r="AG47" i="48"/>
  <c r="AH47" i="48"/>
  <c r="AA48" i="48"/>
  <c r="AB48" i="48"/>
  <c r="AC48" i="48"/>
  <c r="AD48" i="48"/>
  <c r="AE48" i="48"/>
  <c r="AF48" i="48"/>
  <c r="AG48" i="48"/>
  <c r="AH48" i="48"/>
  <c r="AA49" i="48"/>
  <c r="AB49" i="48"/>
  <c r="AC49" i="48"/>
  <c r="AD49" i="48"/>
  <c r="AE49" i="48"/>
  <c r="AF49" i="48"/>
  <c r="AG49" i="48"/>
  <c r="AH49" i="48"/>
  <c r="AA50" i="48"/>
  <c r="AB50" i="48"/>
  <c r="AC50" i="48"/>
  <c r="AD50" i="48"/>
  <c r="AE50" i="48"/>
  <c r="AF50" i="48"/>
  <c r="AG50" i="48"/>
  <c r="AH50" i="48"/>
  <c r="AA51" i="48"/>
  <c r="AB51" i="48"/>
  <c r="AC51" i="48"/>
  <c r="AD51" i="48"/>
  <c r="AE51" i="48"/>
  <c r="AF51" i="48"/>
  <c r="AG51" i="48"/>
  <c r="AH51" i="48"/>
  <c r="AB52" i="48"/>
  <c r="AA53" i="48"/>
  <c r="AB53" i="48"/>
  <c r="AC53" i="48"/>
  <c r="AD53" i="48"/>
  <c r="AE53" i="48"/>
  <c r="AF53" i="48"/>
  <c r="AG53" i="48"/>
  <c r="AH53" i="48"/>
  <c r="AA54" i="48"/>
  <c r="AB54" i="48"/>
  <c r="AC54" i="48"/>
  <c r="AD54" i="48"/>
  <c r="AE54" i="48"/>
  <c r="AF54" i="48"/>
  <c r="AG54" i="48"/>
  <c r="AH54" i="48"/>
  <c r="AA55" i="48"/>
  <c r="AB55" i="48"/>
  <c r="AC55" i="48"/>
  <c r="AD55" i="48"/>
  <c r="AE55" i="48"/>
  <c r="AF55" i="48"/>
  <c r="AG55" i="48"/>
  <c r="AH55" i="48"/>
  <c r="AA56" i="48"/>
  <c r="AB56" i="48"/>
  <c r="AC56" i="48"/>
  <c r="AD56" i="48"/>
  <c r="AE56" i="48"/>
  <c r="AF56" i="48"/>
  <c r="AG56" i="48"/>
  <c r="AH56" i="48"/>
  <c r="AA57" i="48"/>
  <c r="AB57" i="48"/>
  <c r="AC57" i="48"/>
  <c r="AD57" i="48"/>
  <c r="AE57" i="48"/>
  <c r="AF57" i="48"/>
  <c r="AG57" i="48"/>
  <c r="AH57" i="48"/>
  <c r="AA58" i="48"/>
  <c r="AB58" i="48"/>
  <c r="AC58" i="48"/>
  <c r="AD58" i="48"/>
  <c r="AE58" i="48"/>
  <c r="AF58" i="48"/>
  <c r="AG58" i="48"/>
  <c r="AH58" i="48"/>
  <c r="AB59" i="48"/>
  <c r="AB60" i="48"/>
  <c r="AA61" i="48"/>
  <c r="AB61" i="48"/>
  <c r="AC61" i="48"/>
  <c r="AD61" i="48"/>
  <c r="AE61" i="48"/>
  <c r="AF61" i="48"/>
  <c r="AG61" i="48"/>
  <c r="AH61" i="48"/>
  <c r="AA62" i="48"/>
  <c r="AB62" i="48"/>
  <c r="AC62" i="48"/>
  <c r="AD62" i="48"/>
  <c r="AE62" i="48"/>
  <c r="AF62" i="48"/>
  <c r="AG62" i="48"/>
  <c r="AH62" i="48"/>
  <c r="AA63" i="48"/>
  <c r="AB63" i="48"/>
  <c r="AC63" i="48"/>
  <c r="AD63" i="48"/>
  <c r="AE63" i="48"/>
  <c r="AF63" i="48"/>
  <c r="AG63" i="48"/>
  <c r="AH63" i="48"/>
  <c r="AA64" i="48"/>
  <c r="AB64" i="48"/>
  <c r="AC64" i="48"/>
  <c r="AD64" i="48"/>
  <c r="AE64" i="48"/>
  <c r="AF64" i="48"/>
  <c r="AG64" i="48"/>
  <c r="AH64" i="48"/>
  <c r="AA65" i="48"/>
  <c r="AB65" i="48"/>
  <c r="AC65" i="48"/>
  <c r="AD65" i="48"/>
  <c r="AE65" i="48"/>
  <c r="AF65" i="48"/>
  <c r="AG65" i="48"/>
  <c r="AH65" i="48"/>
  <c r="AA66" i="48"/>
  <c r="AB66" i="48"/>
  <c r="AC66" i="48"/>
  <c r="AD66" i="48"/>
  <c r="AE66" i="48"/>
  <c r="AF66" i="48"/>
  <c r="AG66" i="48"/>
  <c r="AH66" i="48"/>
  <c r="AA67" i="48"/>
  <c r="AB67" i="48"/>
  <c r="AC67" i="48"/>
  <c r="AD67" i="48"/>
  <c r="AE67" i="48"/>
  <c r="AF67" i="48"/>
  <c r="AG67" i="48"/>
  <c r="AH67" i="48"/>
  <c r="AA68" i="48"/>
  <c r="AB68" i="48"/>
  <c r="AC68" i="48"/>
  <c r="AD68" i="48"/>
  <c r="AE68" i="48"/>
  <c r="AF68" i="48"/>
  <c r="AG68" i="48"/>
  <c r="AH68" i="48"/>
  <c r="AA69" i="48"/>
  <c r="AB69" i="48"/>
  <c r="AC69" i="48"/>
  <c r="AD69" i="48"/>
  <c r="AE69" i="48"/>
  <c r="AF69" i="48"/>
  <c r="AG69" i="48"/>
  <c r="AH69" i="48"/>
  <c r="AA70" i="48"/>
  <c r="AB70" i="48"/>
  <c r="AC70" i="48"/>
  <c r="AD70" i="48"/>
  <c r="AE70" i="48"/>
  <c r="AF70" i="48"/>
  <c r="AG70" i="48"/>
  <c r="AH70" i="48"/>
  <c r="AA71" i="48"/>
  <c r="AB71" i="48"/>
  <c r="AC71" i="48"/>
  <c r="AD71" i="48"/>
  <c r="AE71" i="48"/>
  <c r="AF71" i="48"/>
  <c r="AG71" i="48"/>
  <c r="AH71" i="48"/>
  <c r="AB72" i="48"/>
  <c r="AA73" i="48"/>
  <c r="AB73" i="48"/>
  <c r="AC73" i="48"/>
  <c r="AD73" i="48"/>
  <c r="AE73" i="48"/>
  <c r="AF73" i="48"/>
  <c r="AG73" i="48"/>
  <c r="AH73" i="48"/>
  <c r="AA74" i="48"/>
  <c r="AB74" i="48"/>
  <c r="AC74" i="48"/>
  <c r="AD74" i="48"/>
  <c r="AE74" i="48"/>
  <c r="AF74" i="48"/>
  <c r="AG74" i="48"/>
  <c r="AH74" i="48"/>
  <c r="AA75" i="48"/>
  <c r="AB75" i="48"/>
  <c r="AC75" i="48"/>
  <c r="AD75" i="48"/>
  <c r="AE75" i="48"/>
  <c r="AF75" i="48"/>
  <c r="AG75" i="48"/>
  <c r="AH75" i="48"/>
  <c r="AA76" i="48"/>
  <c r="AB76" i="48"/>
  <c r="AC76" i="48"/>
  <c r="AD76" i="48"/>
  <c r="AE76" i="48"/>
  <c r="AF76" i="48"/>
  <c r="AG76" i="48"/>
  <c r="AH76" i="48"/>
  <c r="AA77" i="48"/>
  <c r="AB77" i="48"/>
  <c r="AC77" i="48"/>
  <c r="AD77" i="48"/>
  <c r="AE77" i="48"/>
  <c r="AF77" i="48"/>
  <c r="AG77" i="48"/>
  <c r="AH77" i="48"/>
  <c r="AA78" i="48"/>
  <c r="AB78" i="48"/>
  <c r="AC78" i="48"/>
  <c r="AD78" i="48"/>
  <c r="AE78" i="48"/>
  <c r="AF78" i="48"/>
  <c r="AG78" i="48"/>
  <c r="AH78" i="48"/>
  <c r="AA79" i="48"/>
  <c r="AB79" i="48"/>
  <c r="AC79" i="48"/>
  <c r="AD79" i="48"/>
  <c r="AE79" i="48"/>
  <c r="AF79" i="48"/>
  <c r="AG79" i="48"/>
  <c r="AH79" i="48"/>
  <c r="AA80" i="48"/>
  <c r="AB80" i="48"/>
  <c r="AC80" i="48"/>
  <c r="AD80" i="48"/>
  <c r="AE80" i="48"/>
  <c r="AF80" i="48"/>
  <c r="AG80" i="48"/>
  <c r="AH80" i="48"/>
  <c r="AB81" i="48"/>
  <c r="AB82" i="48"/>
  <c r="AA83" i="48"/>
  <c r="AB83" i="48"/>
  <c r="AC83" i="48"/>
  <c r="AD83" i="48"/>
  <c r="AE83" i="48"/>
  <c r="AF83" i="48"/>
  <c r="AG83" i="48"/>
  <c r="AH83" i="48"/>
  <c r="AA84" i="48"/>
  <c r="AB84" i="48"/>
  <c r="AC84" i="48"/>
  <c r="AD84" i="48"/>
  <c r="AE84" i="48"/>
  <c r="AF84" i="48"/>
  <c r="AG84" i="48"/>
  <c r="AH84" i="48"/>
  <c r="AA85" i="48"/>
  <c r="AB85" i="48"/>
  <c r="AC85" i="48"/>
  <c r="AD85" i="48"/>
  <c r="AE85" i="48"/>
  <c r="AF85" i="48"/>
  <c r="AG85" i="48"/>
  <c r="AH85" i="48"/>
  <c r="AA86" i="48"/>
  <c r="AB86" i="48"/>
  <c r="AC86" i="48"/>
  <c r="AD86" i="48"/>
  <c r="AE86" i="48"/>
  <c r="AF86" i="48"/>
  <c r="AG86" i="48"/>
  <c r="AH86" i="48"/>
  <c r="AA87" i="48"/>
  <c r="AB87" i="48"/>
  <c r="AC87" i="48"/>
  <c r="AD87" i="48"/>
  <c r="AE87" i="48"/>
  <c r="AF87" i="48"/>
  <c r="AG87" i="48"/>
  <c r="AH87" i="48"/>
  <c r="AA88" i="48"/>
  <c r="AB88" i="48"/>
  <c r="AC88" i="48"/>
  <c r="AD88" i="48"/>
  <c r="AE88" i="48"/>
  <c r="AF88" i="48"/>
  <c r="AG88" i="48"/>
  <c r="AH88" i="48"/>
  <c r="AA89" i="48"/>
  <c r="AB89" i="48"/>
  <c r="AC89" i="48"/>
  <c r="AD89" i="48"/>
  <c r="AE89" i="48"/>
  <c r="AF89" i="48"/>
  <c r="AG89" i="48"/>
  <c r="AH89" i="48"/>
  <c r="AA90" i="48"/>
  <c r="AB90" i="48"/>
  <c r="AC90" i="48"/>
  <c r="AD90" i="48"/>
  <c r="AE90" i="48"/>
  <c r="AF90" i="48"/>
  <c r="AG90" i="48"/>
  <c r="AH90" i="48"/>
  <c r="AB91" i="48"/>
  <c r="AA92" i="48"/>
  <c r="AB92" i="48"/>
  <c r="AC92" i="48"/>
  <c r="AD92" i="48"/>
  <c r="AE92" i="48"/>
  <c r="AF92" i="48"/>
  <c r="AG92" i="48"/>
  <c r="AH92" i="48"/>
  <c r="AA93" i="48"/>
  <c r="AB93" i="48"/>
  <c r="AC93" i="48"/>
  <c r="AD93" i="48"/>
  <c r="AE93" i="48"/>
  <c r="AF93" i="48"/>
  <c r="AG93" i="48"/>
  <c r="AH93" i="48"/>
  <c r="AA94" i="48"/>
  <c r="AB94" i="48"/>
  <c r="AC94" i="48"/>
  <c r="AD94" i="48"/>
  <c r="AE94" i="48"/>
  <c r="AF94" i="48"/>
  <c r="AG94" i="48"/>
  <c r="AH94" i="48"/>
  <c r="AA95" i="48"/>
  <c r="AB95" i="48"/>
  <c r="AC95" i="48"/>
  <c r="AD95" i="48"/>
  <c r="AE95" i="48"/>
  <c r="AF95" i="48"/>
  <c r="AG95" i="48"/>
  <c r="AH95" i="48"/>
  <c r="AA96" i="48"/>
  <c r="AB96" i="48"/>
  <c r="AC96" i="48"/>
  <c r="AD96" i="48"/>
  <c r="AE96" i="48"/>
  <c r="AF96" i="48"/>
  <c r="AG96" i="48"/>
  <c r="AH96" i="48"/>
  <c r="AA97" i="48"/>
  <c r="AB97" i="48"/>
  <c r="AC97" i="48"/>
  <c r="AD97" i="48"/>
  <c r="AE97" i="48"/>
  <c r="AF97" i="48"/>
  <c r="AG97" i="48"/>
  <c r="AH97" i="48"/>
  <c r="AA98" i="48"/>
  <c r="AB98" i="48"/>
  <c r="AC98" i="48"/>
  <c r="AD98" i="48"/>
  <c r="AE98" i="48"/>
  <c r="AF98" i="48"/>
  <c r="AG98" i="48"/>
  <c r="AH98" i="48"/>
  <c r="AA99" i="48"/>
  <c r="AB99" i="48"/>
  <c r="AC99" i="48"/>
  <c r="AD99" i="48"/>
  <c r="AE99" i="48"/>
  <c r="AF99" i="48"/>
  <c r="AG99" i="48"/>
  <c r="AH99" i="48"/>
  <c r="AB100" i="48"/>
  <c r="AA101" i="48"/>
  <c r="AB101" i="48"/>
  <c r="AC101" i="48"/>
  <c r="AD101" i="48"/>
  <c r="AE101" i="48"/>
  <c r="AF101" i="48"/>
  <c r="AG101" i="48"/>
  <c r="AH101" i="48"/>
  <c r="AA102" i="48"/>
  <c r="AB102" i="48"/>
  <c r="AC102" i="48"/>
  <c r="AD102" i="48"/>
  <c r="AE102" i="48"/>
  <c r="AF102" i="48"/>
  <c r="AG102" i="48"/>
  <c r="AH102" i="48"/>
  <c r="AA103" i="48"/>
  <c r="AB103" i="48"/>
  <c r="AC103" i="48"/>
  <c r="AD103" i="48"/>
  <c r="AE103" i="48"/>
  <c r="AF103" i="48"/>
  <c r="AG103" i="48"/>
  <c r="AH103" i="48"/>
  <c r="AA104" i="48"/>
  <c r="AB104" i="48"/>
  <c r="AC104" i="48"/>
  <c r="AD104" i="48"/>
  <c r="AE104" i="48"/>
  <c r="AF104" i="48"/>
  <c r="AG104" i="48"/>
  <c r="AH104" i="48"/>
  <c r="AA105" i="48"/>
  <c r="AB105" i="48"/>
  <c r="AC105" i="48"/>
  <c r="AD105" i="48"/>
  <c r="AE105" i="48"/>
  <c r="AF105" i="48"/>
  <c r="AG105" i="48"/>
  <c r="AH105" i="48"/>
  <c r="AA106" i="48"/>
  <c r="AB106" i="48"/>
  <c r="AC106" i="48"/>
  <c r="AD106" i="48"/>
  <c r="AE106" i="48"/>
  <c r="AF106" i="48"/>
  <c r="AG106" i="48"/>
  <c r="AH106" i="48"/>
  <c r="AA107" i="48"/>
  <c r="AB107" i="48"/>
  <c r="AC107" i="48"/>
  <c r="AD107" i="48"/>
  <c r="AE107" i="48"/>
  <c r="AF107" i="48"/>
  <c r="AG107" i="48"/>
  <c r="AH107" i="48"/>
  <c r="AB108" i="48"/>
  <c r="AA109" i="48"/>
  <c r="AB109" i="48"/>
  <c r="AC109" i="48"/>
  <c r="AD109" i="48"/>
  <c r="AE109" i="48"/>
  <c r="AF109" i="48"/>
  <c r="AG109" i="48"/>
  <c r="AH109" i="48"/>
  <c r="AA110" i="48"/>
  <c r="AB110" i="48"/>
  <c r="AC110" i="48"/>
  <c r="AD110" i="48"/>
  <c r="AE110" i="48"/>
  <c r="AF110" i="48"/>
  <c r="AG110" i="48"/>
  <c r="AH110" i="48"/>
  <c r="AA111" i="48"/>
  <c r="AB111" i="48"/>
  <c r="AC111" i="48"/>
  <c r="AD111" i="48"/>
  <c r="AE111" i="48"/>
  <c r="AF111" i="48"/>
  <c r="AG111" i="48"/>
  <c r="AH111" i="48"/>
  <c r="AA112" i="48"/>
  <c r="AB112" i="48"/>
  <c r="AC112" i="48"/>
  <c r="AD112" i="48"/>
  <c r="AE112" i="48"/>
  <c r="AF112" i="48"/>
  <c r="AG112" i="48"/>
  <c r="AH112" i="48"/>
  <c r="AA113" i="48"/>
  <c r="AB113" i="48"/>
  <c r="AC113" i="48"/>
  <c r="AD113" i="48"/>
  <c r="AE113" i="48"/>
  <c r="AF113" i="48"/>
  <c r="AG113" i="48"/>
  <c r="AH113" i="48"/>
  <c r="AA114" i="48"/>
  <c r="AB114" i="48"/>
  <c r="AC114" i="48"/>
  <c r="AD114" i="48"/>
  <c r="AE114" i="48"/>
  <c r="AF114" i="48"/>
  <c r="AG114" i="48"/>
  <c r="AH114" i="48"/>
  <c r="AA115" i="48"/>
  <c r="AB115" i="48"/>
  <c r="AC115" i="48"/>
  <c r="AD115" i="48"/>
  <c r="AE115" i="48"/>
  <c r="AF115" i="48"/>
  <c r="AG115" i="48"/>
  <c r="AH115" i="48"/>
  <c r="AA116" i="48"/>
  <c r="AB116" i="48"/>
  <c r="AC116" i="48"/>
  <c r="AD116" i="48"/>
  <c r="AE116" i="48"/>
  <c r="AF116" i="48"/>
  <c r="AG116" i="48"/>
  <c r="AH116" i="48"/>
  <c r="AA117" i="48"/>
  <c r="AB117" i="48"/>
  <c r="AC117" i="48"/>
  <c r="AD117" i="48"/>
  <c r="AE117" i="48"/>
  <c r="AF117" i="48"/>
  <c r="AG117" i="48"/>
  <c r="AH117" i="48"/>
  <c r="AA118" i="48"/>
  <c r="AB118" i="48"/>
  <c r="AC118" i="48"/>
  <c r="AD118" i="48"/>
  <c r="AE118" i="48"/>
  <c r="AF118" i="48"/>
  <c r="AG118" i="48"/>
  <c r="AH118" i="48"/>
  <c r="AA119" i="48"/>
  <c r="AB119" i="48"/>
  <c r="AC119" i="48"/>
  <c r="AD119" i="48"/>
  <c r="AE119" i="48"/>
  <c r="AF119" i="48"/>
  <c r="AG119" i="48"/>
  <c r="AH119" i="48"/>
  <c r="AA120" i="48"/>
  <c r="AB120" i="48"/>
  <c r="AC120" i="48"/>
  <c r="AD120" i="48"/>
  <c r="AE120" i="48"/>
  <c r="AF120" i="48"/>
  <c r="AG120" i="48"/>
  <c r="AH120" i="48"/>
  <c r="AA121" i="48"/>
  <c r="AB121" i="48"/>
  <c r="AC121" i="48"/>
  <c r="AD121" i="48"/>
  <c r="AE121" i="48"/>
  <c r="AF121" i="48"/>
  <c r="AG121" i="48"/>
  <c r="AH121" i="48"/>
  <c r="AA122" i="48"/>
  <c r="AB122" i="48"/>
  <c r="AC122" i="48"/>
  <c r="AD122" i="48"/>
  <c r="AE122" i="48"/>
  <c r="AF122" i="48"/>
  <c r="AG122" i="48"/>
  <c r="AH122" i="48"/>
  <c r="AB123" i="48"/>
  <c r="AA124" i="48"/>
  <c r="AB124" i="48"/>
  <c r="AC124" i="48"/>
  <c r="AD124" i="48"/>
  <c r="AE124" i="48"/>
  <c r="AF124" i="48"/>
  <c r="AG124" i="48"/>
  <c r="AH124" i="48"/>
  <c r="AA125" i="48"/>
  <c r="AB125" i="48"/>
  <c r="AC125" i="48"/>
  <c r="AD125" i="48"/>
  <c r="AE125" i="48"/>
  <c r="AF125" i="48"/>
  <c r="AG125" i="48"/>
  <c r="AH125" i="48"/>
  <c r="AA126" i="48"/>
  <c r="AB126" i="48"/>
  <c r="AC126" i="48"/>
  <c r="AD126" i="48"/>
  <c r="AE126" i="48"/>
  <c r="AF126" i="48"/>
  <c r="AG126" i="48"/>
  <c r="AH126" i="48"/>
  <c r="AA127" i="48"/>
  <c r="AB127" i="48"/>
  <c r="AC127" i="48"/>
  <c r="AD127" i="48"/>
  <c r="AE127" i="48"/>
  <c r="AF127" i="48"/>
  <c r="AG127" i="48"/>
  <c r="AH127" i="48"/>
  <c r="AA128" i="48"/>
  <c r="AB128" i="48"/>
  <c r="AC128" i="48"/>
  <c r="AD128" i="48"/>
  <c r="AE128" i="48"/>
  <c r="AF128" i="48"/>
  <c r="AG128" i="48"/>
  <c r="AH128" i="48"/>
  <c r="AB129" i="48"/>
  <c r="AB130" i="48"/>
  <c r="AA131" i="48"/>
  <c r="AB131" i="48"/>
  <c r="AC131" i="48"/>
  <c r="AD131" i="48"/>
  <c r="AE131" i="48"/>
  <c r="AF131" i="48"/>
  <c r="AG131" i="48"/>
  <c r="AH131" i="48"/>
  <c r="AA132" i="48"/>
  <c r="AB132" i="48"/>
  <c r="AC132" i="48"/>
  <c r="AD132" i="48"/>
  <c r="AE132" i="48"/>
  <c r="AF132" i="48"/>
  <c r="AG132" i="48"/>
  <c r="AH132" i="48"/>
  <c r="AA133" i="48"/>
  <c r="AB133" i="48"/>
  <c r="AC133" i="48"/>
  <c r="AD133" i="48"/>
  <c r="AE133" i="48"/>
  <c r="AF133" i="48"/>
  <c r="AG133" i="48"/>
  <c r="AH133" i="48"/>
  <c r="AA134" i="48"/>
  <c r="AB134" i="48"/>
  <c r="AC134" i="48"/>
  <c r="AD134" i="48"/>
  <c r="AE134" i="48"/>
  <c r="AF134" i="48"/>
  <c r="AG134" i="48"/>
  <c r="AH134" i="48"/>
  <c r="AA135" i="48"/>
  <c r="AB135" i="48"/>
  <c r="AC135" i="48"/>
  <c r="AD135" i="48"/>
  <c r="AE135" i="48"/>
  <c r="AF135" i="48"/>
  <c r="AG135" i="48"/>
  <c r="AH135" i="48"/>
  <c r="AA136" i="48"/>
  <c r="AB136" i="48"/>
  <c r="AC136" i="48"/>
  <c r="AD136" i="48"/>
  <c r="AE136" i="48"/>
  <c r="AF136" i="48"/>
  <c r="AG136" i="48"/>
  <c r="AH136" i="48"/>
  <c r="AB137" i="48"/>
  <c r="AA138" i="48"/>
  <c r="AB138" i="48"/>
  <c r="AC138" i="48"/>
  <c r="AD138" i="48"/>
  <c r="AE138" i="48"/>
  <c r="AF138" i="48"/>
  <c r="AG138" i="48"/>
  <c r="AH138" i="48"/>
  <c r="AA139" i="48"/>
  <c r="AB139" i="48"/>
  <c r="AC139" i="48"/>
  <c r="AD139" i="48"/>
  <c r="AE139" i="48"/>
  <c r="AF139" i="48"/>
  <c r="AG139" i="48"/>
  <c r="AH139" i="48"/>
  <c r="AA140" i="48"/>
  <c r="AB140" i="48"/>
  <c r="AC140" i="48"/>
  <c r="AD140" i="48"/>
  <c r="AE140" i="48"/>
  <c r="AF140" i="48"/>
  <c r="AG140" i="48"/>
  <c r="AH140" i="48"/>
  <c r="AA141" i="48"/>
  <c r="AB141" i="48"/>
  <c r="AC141" i="48"/>
  <c r="AD141" i="48"/>
  <c r="AE141" i="48"/>
  <c r="AF141" i="48"/>
  <c r="AG141" i="48"/>
  <c r="AH141" i="48"/>
  <c r="AA142" i="48"/>
  <c r="AB142" i="48"/>
  <c r="AC142" i="48"/>
  <c r="AD142" i="48"/>
  <c r="AE142" i="48"/>
  <c r="AF142" i="48"/>
  <c r="AG142" i="48"/>
  <c r="AH142" i="48"/>
  <c r="AB143" i="48"/>
  <c r="AA144" i="48"/>
  <c r="AB144" i="48"/>
  <c r="AC144" i="48"/>
  <c r="AD144" i="48"/>
  <c r="AE144" i="48"/>
  <c r="AF144" i="48"/>
  <c r="AG144" i="48"/>
  <c r="AH144" i="48"/>
  <c r="AA145" i="48"/>
  <c r="AB145" i="48"/>
  <c r="AC145" i="48"/>
  <c r="AD145" i="48"/>
  <c r="AE145" i="48"/>
  <c r="AF145" i="48"/>
  <c r="AG145" i="48"/>
  <c r="AH145" i="48"/>
  <c r="AA146" i="48"/>
  <c r="AB146" i="48"/>
  <c r="AC146" i="48"/>
  <c r="AD146" i="48"/>
  <c r="AE146" i="48"/>
  <c r="AF146" i="48"/>
  <c r="AG146" i="48"/>
  <c r="AH146" i="48"/>
  <c r="AA147" i="48"/>
  <c r="AB147" i="48"/>
  <c r="AC147" i="48"/>
  <c r="AD147" i="48"/>
  <c r="AE147" i="48"/>
  <c r="AF147" i="48"/>
  <c r="AG147" i="48"/>
  <c r="AH147" i="48"/>
  <c r="AB148" i="48"/>
  <c r="AB149" i="48"/>
  <c r="AA150" i="48"/>
  <c r="AB150" i="48"/>
  <c r="AC150" i="48"/>
  <c r="AD150" i="48"/>
  <c r="AE150" i="48"/>
  <c r="AF150" i="48"/>
  <c r="AG150" i="48"/>
  <c r="AH150" i="48"/>
  <c r="AA151" i="48"/>
  <c r="AB151" i="48"/>
  <c r="AC151" i="48"/>
  <c r="AD151" i="48"/>
  <c r="AE151" i="48"/>
  <c r="AF151" i="48"/>
  <c r="AG151" i="48"/>
  <c r="AH151" i="48"/>
  <c r="AA152" i="48"/>
  <c r="AB152" i="48"/>
  <c r="AC152" i="48"/>
  <c r="AD152" i="48"/>
  <c r="AE152" i="48"/>
  <c r="AF152" i="48"/>
  <c r="AG152" i="48"/>
  <c r="AH152" i="48"/>
  <c r="AA153" i="48"/>
  <c r="AB153" i="48"/>
  <c r="AC153" i="48"/>
  <c r="AD153" i="48"/>
  <c r="AE153" i="48"/>
  <c r="AF153" i="48"/>
  <c r="AG153" i="48"/>
  <c r="AH153" i="48"/>
  <c r="AA154" i="48"/>
  <c r="AB154" i="48"/>
  <c r="AC154" i="48"/>
  <c r="AD154" i="48"/>
  <c r="AE154" i="48"/>
  <c r="AF154" i="48"/>
  <c r="AG154" i="48"/>
  <c r="AH154" i="48"/>
  <c r="AA155" i="48"/>
  <c r="AB155" i="48"/>
  <c r="AC155" i="48"/>
  <c r="AD155" i="48"/>
  <c r="AE155" i="48"/>
  <c r="AF155" i="48"/>
  <c r="AG155" i="48"/>
  <c r="AH155" i="48"/>
  <c r="AA156" i="48"/>
  <c r="AB156" i="48"/>
  <c r="AC156" i="48"/>
  <c r="AD156" i="48"/>
  <c r="AE156" i="48"/>
  <c r="AF156" i="48"/>
  <c r="AG156" i="48"/>
  <c r="AH156" i="48"/>
  <c r="AA157" i="48"/>
  <c r="AB157" i="48"/>
  <c r="AC157" i="48"/>
  <c r="AD157" i="48"/>
  <c r="AE157" i="48"/>
  <c r="AF157" i="48"/>
  <c r="AG157" i="48"/>
  <c r="AH157" i="48"/>
  <c r="AB158" i="48"/>
  <c r="AA159" i="48"/>
  <c r="AB159" i="48"/>
  <c r="AC159" i="48"/>
  <c r="AD159" i="48"/>
  <c r="AE159" i="48"/>
  <c r="AF159" i="48"/>
  <c r="AG159" i="48"/>
  <c r="AH159" i="48"/>
  <c r="AA160" i="48"/>
  <c r="AB160" i="48"/>
  <c r="AC160" i="48"/>
  <c r="AD160" i="48"/>
  <c r="AE160" i="48"/>
  <c r="AF160" i="48"/>
  <c r="AG160" i="48"/>
  <c r="AH160" i="48"/>
  <c r="AA161" i="48"/>
  <c r="AB161" i="48"/>
  <c r="AC161" i="48"/>
  <c r="AD161" i="48"/>
  <c r="AE161" i="48"/>
  <c r="AF161" i="48"/>
  <c r="AG161" i="48"/>
  <c r="AH161" i="48"/>
  <c r="AA162" i="48"/>
  <c r="AB162" i="48"/>
  <c r="AC162" i="48"/>
  <c r="AD162" i="48"/>
  <c r="AE162" i="48"/>
  <c r="AF162" i="48"/>
  <c r="AG162" i="48"/>
  <c r="AH162" i="48"/>
  <c r="AA163" i="48"/>
  <c r="AB163" i="48"/>
  <c r="AC163" i="48"/>
  <c r="AD163" i="48"/>
  <c r="AE163" i="48"/>
  <c r="AF163" i="48"/>
  <c r="AG163" i="48"/>
  <c r="AH163" i="48"/>
  <c r="AA164" i="48"/>
  <c r="AB164" i="48"/>
  <c r="AC164" i="48"/>
  <c r="AD164" i="48"/>
  <c r="AE164" i="48"/>
  <c r="AF164" i="48"/>
  <c r="AG164" i="48"/>
  <c r="AH164" i="48"/>
  <c r="AB165" i="48"/>
  <c r="AA166" i="48"/>
  <c r="AB166" i="48"/>
  <c r="AC166" i="48"/>
  <c r="AD166" i="48"/>
  <c r="AE166" i="48"/>
  <c r="AF166" i="48"/>
  <c r="AG166" i="48"/>
  <c r="AH166" i="48"/>
  <c r="AA167" i="48"/>
  <c r="AB167" i="48"/>
  <c r="AC167" i="48"/>
  <c r="AD167" i="48"/>
  <c r="AE167" i="48"/>
  <c r="AF167" i="48"/>
  <c r="AG167" i="48"/>
  <c r="AH167" i="48"/>
  <c r="AA168" i="48"/>
  <c r="AB168" i="48"/>
  <c r="AC168" i="48"/>
  <c r="AD168" i="48"/>
  <c r="AE168" i="48"/>
  <c r="AF168" i="48"/>
  <c r="AG168" i="48"/>
  <c r="AH168" i="48"/>
  <c r="AA169" i="48"/>
  <c r="AB169" i="48"/>
  <c r="AC169" i="48"/>
  <c r="AD169" i="48"/>
  <c r="AE169" i="48"/>
  <c r="AF169" i="48"/>
  <c r="AG169" i="48"/>
  <c r="AH169" i="48"/>
  <c r="AA170" i="48"/>
  <c r="AB170" i="48"/>
  <c r="AC170" i="48"/>
  <c r="AD170" i="48"/>
  <c r="AE170" i="48"/>
  <c r="AF170" i="48"/>
  <c r="AG170" i="48"/>
  <c r="AH170" i="48"/>
  <c r="AA171" i="48"/>
  <c r="AB171" i="48"/>
  <c r="AC171" i="48"/>
  <c r="AD171" i="48"/>
  <c r="AE171" i="48"/>
  <c r="AF171" i="48"/>
  <c r="AG171" i="48"/>
  <c r="AH171" i="48"/>
  <c r="AA172" i="48"/>
  <c r="AB172" i="48"/>
  <c r="AC172" i="48"/>
  <c r="AD172" i="48"/>
  <c r="AE172" i="48"/>
  <c r="AF172" i="48"/>
  <c r="AG172" i="48"/>
  <c r="AH172" i="48"/>
  <c r="AA173" i="48"/>
  <c r="AB173" i="48"/>
  <c r="AC173" i="48"/>
  <c r="AD173" i="48"/>
  <c r="AE173" i="48"/>
  <c r="AF173" i="48"/>
  <c r="AG173" i="48"/>
  <c r="AH173" i="48"/>
  <c r="AA174" i="48"/>
  <c r="AB174" i="48"/>
  <c r="AC174" i="48"/>
  <c r="AD174" i="48"/>
  <c r="AE174" i="48"/>
  <c r="AF174" i="48"/>
  <c r="AG174" i="48"/>
  <c r="AH174" i="48"/>
  <c r="D1" i="39"/>
  <c r="AA5" i="39"/>
  <c r="AB5" i="39"/>
  <c r="AC5" i="39"/>
  <c r="AD5" i="39"/>
  <c r="AE5" i="39"/>
  <c r="AF5" i="39"/>
  <c r="AG5" i="39"/>
  <c r="AH5" i="39"/>
  <c r="AA6" i="39"/>
  <c r="AB6" i="39"/>
  <c r="AC6" i="39"/>
  <c r="AD6" i="39"/>
  <c r="AE6" i="39"/>
  <c r="AF6" i="39"/>
  <c r="AG6" i="39"/>
  <c r="AH6" i="39"/>
  <c r="AA7" i="39"/>
  <c r="AB7" i="39"/>
  <c r="AC7" i="39"/>
  <c r="AD7" i="39"/>
  <c r="AE7" i="39"/>
  <c r="AF7" i="39"/>
  <c r="AG7" i="39"/>
  <c r="AH7" i="39"/>
  <c r="AA8" i="39"/>
  <c r="AB8" i="39"/>
  <c r="AC8" i="39"/>
  <c r="AD8" i="39"/>
  <c r="AE8" i="39"/>
  <c r="AF8" i="39"/>
  <c r="AG8" i="39"/>
  <c r="AH8" i="39"/>
  <c r="AA9" i="39"/>
  <c r="AB9" i="39"/>
  <c r="AC9" i="39"/>
  <c r="AD9" i="39"/>
  <c r="AE9" i="39"/>
  <c r="AF9" i="39"/>
  <c r="AG9" i="39"/>
  <c r="AH9" i="39"/>
  <c r="AA10" i="39"/>
  <c r="AB10" i="39"/>
  <c r="AC10" i="39"/>
  <c r="AD10" i="39"/>
  <c r="AE10" i="39"/>
  <c r="AF10" i="39"/>
  <c r="AG10" i="39"/>
  <c r="AH10" i="39"/>
  <c r="AA11" i="39"/>
  <c r="AB11" i="39"/>
  <c r="AC11" i="39"/>
  <c r="AD11" i="39"/>
  <c r="AE11" i="39"/>
  <c r="AF11" i="39"/>
  <c r="AG11" i="39"/>
  <c r="AH11" i="39"/>
  <c r="AA12" i="39"/>
  <c r="AB12" i="39"/>
  <c r="AC12" i="39"/>
  <c r="AD12" i="39"/>
  <c r="AE12" i="39"/>
  <c r="AF12" i="39"/>
  <c r="AG12" i="39"/>
  <c r="AH12" i="39"/>
  <c r="AA13" i="39"/>
  <c r="AB13" i="39"/>
  <c r="AC13" i="39"/>
  <c r="AD13" i="39"/>
  <c r="AE13" i="39"/>
  <c r="AF13" i="39"/>
  <c r="AG13" i="39"/>
  <c r="AH13" i="39"/>
  <c r="AA14" i="39"/>
  <c r="AB14" i="39"/>
  <c r="AC14" i="39"/>
  <c r="AD14" i="39"/>
  <c r="AE14" i="39"/>
  <c r="AF14" i="39"/>
  <c r="AG14" i="39"/>
  <c r="AH14" i="39"/>
  <c r="AA15" i="39"/>
  <c r="AB15" i="39"/>
  <c r="AC15" i="39"/>
  <c r="AD15" i="39"/>
  <c r="AE15" i="39"/>
  <c r="AF15" i="39"/>
  <c r="AG15" i="39"/>
  <c r="AH15" i="39"/>
  <c r="AA16" i="39"/>
  <c r="AB16" i="39"/>
  <c r="AC16" i="39"/>
  <c r="AD16" i="39"/>
  <c r="AE16" i="39"/>
  <c r="AF16" i="39"/>
  <c r="AG16" i="39"/>
  <c r="AH16" i="39"/>
  <c r="AA17" i="39"/>
  <c r="AB17" i="39"/>
  <c r="AC17" i="39"/>
  <c r="AD17" i="39"/>
  <c r="AE17" i="39"/>
  <c r="AF17" i="39"/>
  <c r="AG17" i="39"/>
  <c r="AH17" i="39"/>
  <c r="AB18" i="39"/>
  <c r="AA19" i="39"/>
  <c r="AB19" i="39"/>
  <c r="AC19" i="39"/>
  <c r="AD19" i="39"/>
  <c r="AE19" i="39"/>
  <c r="AF19" i="39"/>
  <c r="AG19" i="39"/>
  <c r="AH19" i="39"/>
  <c r="AA20" i="39"/>
  <c r="AB20" i="39"/>
  <c r="AC20" i="39"/>
  <c r="AD20" i="39"/>
  <c r="AE20" i="39"/>
  <c r="AF20" i="39"/>
  <c r="AG20" i="39"/>
  <c r="AH20" i="39"/>
  <c r="AA21" i="39"/>
  <c r="AB21" i="39"/>
  <c r="AC21" i="39"/>
  <c r="AD21" i="39"/>
  <c r="AE21" i="39"/>
  <c r="AF21" i="39"/>
  <c r="AG21" i="39"/>
  <c r="AH21" i="39"/>
  <c r="AA22" i="39"/>
  <c r="AB22" i="39"/>
  <c r="AC22" i="39"/>
  <c r="AD22" i="39"/>
  <c r="AE22" i="39"/>
  <c r="AF22" i="39"/>
  <c r="AG22" i="39"/>
  <c r="AH22" i="39"/>
  <c r="AA23" i="39"/>
  <c r="AB23" i="39"/>
  <c r="AC23" i="39"/>
  <c r="AD23" i="39"/>
  <c r="AE23" i="39"/>
  <c r="AF23" i="39"/>
  <c r="AG23" i="39"/>
  <c r="AH23" i="39"/>
  <c r="AA24" i="39"/>
  <c r="AB24" i="39"/>
  <c r="AC24" i="39"/>
  <c r="AD24" i="39"/>
  <c r="AE24" i="39"/>
  <c r="AF24" i="39"/>
  <c r="AG24" i="39"/>
  <c r="AH24" i="39"/>
  <c r="AA25" i="39"/>
  <c r="AB25" i="39"/>
  <c r="AC25" i="39"/>
  <c r="AD25" i="39"/>
  <c r="AE25" i="39"/>
  <c r="AF25" i="39"/>
  <c r="AG25" i="39"/>
  <c r="AH25" i="39"/>
  <c r="AA26" i="39"/>
  <c r="AB26" i="39"/>
  <c r="AC26" i="39"/>
  <c r="AD26" i="39"/>
  <c r="AE26" i="39"/>
  <c r="AF26" i="39"/>
  <c r="AG26" i="39"/>
  <c r="AH26" i="39"/>
  <c r="AA27" i="39"/>
  <c r="AB27" i="39"/>
  <c r="AC27" i="39"/>
  <c r="AD27" i="39"/>
  <c r="AE27" i="39"/>
  <c r="AF27" i="39"/>
  <c r="AG27" i="39"/>
  <c r="AH27" i="39"/>
  <c r="AA28" i="39"/>
  <c r="AB28" i="39"/>
  <c r="AC28" i="39"/>
  <c r="AD28" i="39"/>
  <c r="AE28" i="39"/>
  <c r="AF28" i="39"/>
  <c r="AG28" i="39"/>
  <c r="AH28" i="39"/>
  <c r="AB29" i="39"/>
  <c r="AA30" i="39"/>
  <c r="AB30" i="39"/>
  <c r="AC30" i="39"/>
  <c r="AD30" i="39"/>
  <c r="AE30" i="39"/>
  <c r="AF30" i="39"/>
  <c r="AG30" i="39"/>
  <c r="AH30" i="39"/>
  <c r="AA31" i="39"/>
  <c r="AB31" i="39"/>
  <c r="AC31" i="39"/>
  <c r="AD31" i="39"/>
  <c r="AE31" i="39"/>
  <c r="AF31" i="39"/>
  <c r="AG31" i="39"/>
  <c r="AH31" i="39"/>
  <c r="AA32" i="39"/>
  <c r="AB32" i="39"/>
  <c r="AC32" i="39"/>
  <c r="AD32" i="39"/>
  <c r="AE32" i="39"/>
  <c r="AF32" i="39"/>
  <c r="AG32" i="39"/>
  <c r="AH32" i="39"/>
  <c r="AB33" i="39"/>
  <c r="AA34" i="39"/>
  <c r="AB34" i="39"/>
  <c r="AC34" i="39"/>
  <c r="AD34" i="39"/>
  <c r="AE34" i="39"/>
  <c r="AF34" i="39"/>
  <c r="AG34" i="39"/>
  <c r="AH34" i="39"/>
  <c r="AA35" i="39"/>
  <c r="AB35" i="39"/>
  <c r="AC35" i="39"/>
  <c r="AD35" i="39"/>
  <c r="AE35" i="39"/>
  <c r="AF35" i="39"/>
  <c r="AG35" i="39"/>
  <c r="AH35" i="39"/>
  <c r="AA36" i="39"/>
  <c r="AB36" i="39"/>
  <c r="AC36" i="39"/>
  <c r="AD36" i="39"/>
  <c r="AE36" i="39"/>
  <c r="AF36" i="39"/>
  <c r="AG36" i="39"/>
  <c r="AH36" i="39"/>
  <c r="AB37" i="39"/>
  <c r="AB38" i="39"/>
  <c r="AA39" i="39"/>
  <c r="AB39" i="39"/>
  <c r="AC39" i="39"/>
  <c r="AD39" i="39"/>
  <c r="AE39" i="39"/>
  <c r="AF39" i="39"/>
  <c r="AG39" i="39"/>
  <c r="AH39" i="39"/>
  <c r="AA40" i="39"/>
  <c r="AB40" i="39"/>
  <c r="AC40" i="39"/>
  <c r="AD40" i="39"/>
  <c r="AE40" i="39"/>
  <c r="AF40" i="39"/>
  <c r="AG40" i="39"/>
  <c r="AH40" i="39"/>
  <c r="AA41" i="39"/>
  <c r="AB41" i="39"/>
  <c r="AC41" i="39"/>
  <c r="AD41" i="39"/>
  <c r="AE41" i="39"/>
  <c r="AF41" i="39"/>
  <c r="AG41" i="39"/>
  <c r="AH41" i="39"/>
  <c r="AA42" i="39"/>
  <c r="AB42" i="39"/>
  <c r="AC42" i="39"/>
  <c r="AD42" i="39"/>
  <c r="AE42" i="39"/>
  <c r="AF42" i="39"/>
  <c r="AG42" i="39"/>
  <c r="AH42" i="39"/>
  <c r="AA43" i="39"/>
  <c r="AB43" i="39"/>
  <c r="AC43" i="39"/>
  <c r="AD43" i="39"/>
  <c r="AE43" i="39"/>
  <c r="AF43" i="39"/>
  <c r="AG43" i="39"/>
  <c r="AH43" i="39"/>
  <c r="AA44" i="39"/>
  <c r="AB44" i="39"/>
  <c r="AC44" i="39"/>
  <c r="AD44" i="39"/>
  <c r="AE44" i="39"/>
  <c r="AF44" i="39"/>
  <c r="AG44" i="39"/>
  <c r="AH44" i="39"/>
  <c r="AA45" i="39"/>
  <c r="AB45" i="39"/>
  <c r="AC45" i="39"/>
  <c r="AD45" i="39"/>
  <c r="AE45" i="39"/>
  <c r="AF45" i="39"/>
  <c r="AG45" i="39"/>
  <c r="AH45" i="39"/>
  <c r="AA46" i="39"/>
  <c r="AB46" i="39"/>
  <c r="AC46" i="39"/>
  <c r="AD46" i="39"/>
  <c r="AE46" i="39"/>
  <c r="AF46" i="39"/>
  <c r="AG46" i="39"/>
  <c r="AH46" i="39"/>
  <c r="AA47" i="39"/>
  <c r="AB47" i="39"/>
  <c r="AC47" i="39"/>
  <c r="AD47" i="39"/>
  <c r="AE47" i="39"/>
  <c r="AF47" i="39"/>
  <c r="AG47" i="39"/>
  <c r="AH47" i="39"/>
  <c r="AA48" i="39"/>
  <c r="AB48" i="39"/>
  <c r="AC48" i="39"/>
  <c r="AD48" i="39"/>
  <c r="AE48" i="39"/>
  <c r="AF48" i="39"/>
  <c r="AG48" i="39"/>
  <c r="AH48" i="39"/>
  <c r="AA49" i="39"/>
  <c r="AB49" i="39"/>
  <c r="AC49" i="39"/>
  <c r="AD49" i="39"/>
  <c r="AE49" i="39"/>
  <c r="AF49" i="39"/>
  <c r="AG49" i="39"/>
  <c r="AH49" i="39"/>
  <c r="AA50" i="39"/>
  <c r="AB50" i="39"/>
  <c r="AC50" i="39"/>
  <c r="AD50" i="39"/>
  <c r="AE50" i="39"/>
  <c r="AF50" i="39"/>
  <c r="AG50" i="39"/>
  <c r="AH50" i="39"/>
  <c r="AA51" i="39"/>
  <c r="AB51" i="39"/>
  <c r="AC51" i="39"/>
  <c r="AD51" i="39"/>
  <c r="AE51" i="39"/>
  <c r="AF51" i="39"/>
  <c r="AG51" i="39"/>
  <c r="AH51" i="39"/>
  <c r="AA52" i="39"/>
  <c r="AB52" i="39"/>
  <c r="AC52" i="39"/>
  <c r="AD52" i="39"/>
  <c r="AE52" i="39"/>
  <c r="AF52" i="39"/>
  <c r="AG52" i="39"/>
  <c r="AH52" i="39"/>
  <c r="AA53" i="39"/>
  <c r="AB53" i="39"/>
  <c r="AC53" i="39"/>
  <c r="AD53" i="39"/>
  <c r="AE53" i="39"/>
  <c r="AF53" i="39"/>
  <c r="AG53" i="39"/>
  <c r="AH53" i="39"/>
  <c r="AB54" i="39"/>
  <c r="AA55" i="39"/>
  <c r="AB55" i="39"/>
  <c r="AC55" i="39"/>
  <c r="AD55" i="39"/>
  <c r="AE55" i="39"/>
  <c r="AF55" i="39"/>
  <c r="AG55" i="39"/>
  <c r="AH55" i="39"/>
  <c r="AA56" i="39"/>
  <c r="AB56" i="39"/>
  <c r="AC56" i="39"/>
  <c r="AD56" i="39"/>
  <c r="AE56" i="39"/>
  <c r="AF56" i="39"/>
  <c r="AG56" i="39"/>
  <c r="AH56" i="39"/>
  <c r="AA57" i="39"/>
  <c r="AB57" i="39"/>
  <c r="AC57" i="39"/>
  <c r="AD57" i="39"/>
  <c r="AE57" i="39"/>
  <c r="AF57" i="39"/>
  <c r="AG57" i="39"/>
  <c r="AH57" i="39"/>
  <c r="AA58" i="39"/>
  <c r="AB58" i="39"/>
  <c r="AC58" i="39"/>
  <c r="AD58" i="39"/>
  <c r="AE58" i="39"/>
  <c r="AF58" i="39"/>
  <c r="AG58" i="39"/>
  <c r="AH58" i="39"/>
  <c r="AA59" i="39"/>
  <c r="AB59" i="39"/>
  <c r="AC59" i="39"/>
  <c r="AD59" i="39"/>
  <c r="AE59" i="39"/>
  <c r="AF59" i="39"/>
  <c r="AG59" i="39"/>
  <c r="AH59" i="39"/>
  <c r="AA60" i="39"/>
  <c r="AB60" i="39"/>
  <c r="AC60" i="39"/>
  <c r="AD60" i="39"/>
  <c r="AE60" i="39"/>
  <c r="AF60" i="39"/>
  <c r="AG60" i="39"/>
  <c r="AH60" i="39"/>
  <c r="AA61" i="39"/>
  <c r="AB61" i="39"/>
  <c r="AC61" i="39"/>
  <c r="AD61" i="39"/>
  <c r="AE61" i="39"/>
  <c r="AF61" i="39"/>
  <c r="AG61" i="39"/>
  <c r="AH61" i="39"/>
  <c r="AA62" i="39"/>
  <c r="AB62" i="39"/>
  <c r="AC62" i="39"/>
  <c r="AD62" i="39"/>
  <c r="AE62" i="39"/>
  <c r="AF62" i="39"/>
  <c r="AG62" i="39"/>
  <c r="AH62" i="39"/>
  <c r="AA63" i="39"/>
  <c r="AB63" i="39"/>
  <c r="AC63" i="39"/>
  <c r="AD63" i="39"/>
  <c r="AE63" i="39"/>
  <c r="AF63" i="39"/>
  <c r="AG63" i="39"/>
  <c r="AH63" i="39"/>
  <c r="AB64" i="39"/>
  <c r="AA65" i="39"/>
  <c r="AB65" i="39"/>
  <c r="AC65" i="39"/>
  <c r="AD65" i="39"/>
  <c r="AE65" i="39"/>
  <c r="AF65" i="39"/>
  <c r="AG65" i="39"/>
  <c r="AH65" i="39"/>
  <c r="AA66" i="39"/>
  <c r="AB66" i="39"/>
  <c r="AC66" i="39"/>
  <c r="AD66" i="39"/>
  <c r="AE66" i="39"/>
  <c r="AF66" i="39"/>
  <c r="AG66" i="39"/>
  <c r="AH66" i="39"/>
  <c r="AA67" i="39"/>
  <c r="AB67" i="39"/>
  <c r="AC67" i="39"/>
  <c r="AD67" i="39"/>
  <c r="AE67" i="39"/>
  <c r="AF67" i="39"/>
  <c r="AG67" i="39"/>
  <c r="AH67" i="39"/>
  <c r="AB68" i="39"/>
  <c r="AA69" i="39"/>
  <c r="AB69" i="39"/>
  <c r="AC69" i="39"/>
  <c r="AD69" i="39"/>
  <c r="AE69" i="39"/>
  <c r="AF69" i="39"/>
  <c r="AG69" i="39"/>
  <c r="AH69" i="39"/>
  <c r="AA70" i="39"/>
  <c r="AB70" i="39"/>
  <c r="AC70" i="39"/>
  <c r="AD70" i="39"/>
  <c r="AE70" i="39"/>
  <c r="AF70" i="39"/>
  <c r="AG70" i="39"/>
  <c r="AH70" i="39"/>
  <c r="AA71" i="39"/>
  <c r="AB71" i="39"/>
  <c r="AC71" i="39"/>
  <c r="AD71" i="39"/>
  <c r="AE71" i="39"/>
  <c r="AF71" i="39"/>
  <c r="AG71" i="39"/>
  <c r="AH71" i="39"/>
  <c r="AB72" i="39"/>
  <c r="AB73" i="39"/>
  <c r="AA74" i="39"/>
  <c r="AB74" i="39"/>
  <c r="AC74" i="39"/>
  <c r="AD74" i="39"/>
  <c r="AE74" i="39"/>
  <c r="AF74" i="39"/>
  <c r="AG74" i="39"/>
  <c r="AH74" i="39"/>
  <c r="AA75" i="39"/>
  <c r="AB75" i="39"/>
  <c r="AC75" i="39"/>
  <c r="AD75" i="39"/>
  <c r="AE75" i="39"/>
  <c r="AF75" i="39"/>
  <c r="AG75" i="39"/>
  <c r="AH75" i="39"/>
  <c r="AA76" i="39"/>
  <c r="AB76" i="39"/>
  <c r="AC76" i="39"/>
  <c r="AD76" i="39"/>
  <c r="AE76" i="39"/>
  <c r="AF76" i="39"/>
  <c r="AG76" i="39"/>
  <c r="AH76" i="39"/>
  <c r="AA77" i="39"/>
  <c r="AB77" i="39"/>
  <c r="AC77" i="39"/>
  <c r="AD77" i="39"/>
  <c r="AE77" i="39"/>
  <c r="AF77" i="39"/>
  <c r="AG77" i="39"/>
  <c r="AH77" i="39"/>
  <c r="AA78" i="39"/>
  <c r="AB78" i="39"/>
  <c r="AC78" i="39"/>
  <c r="AD78" i="39"/>
  <c r="AE78" i="39"/>
  <c r="AF78" i="39"/>
  <c r="AG78" i="39"/>
  <c r="AH78" i="39"/>
  <c r="AA79" i="39"/>
  <c r="AB79" i="39"/>
  <c r="AC79" i="39"/>
  <c r="AD79" i="39"/>
  <c r="AE79" i="39"/>
  <c r="AF79" i="39"/>
  <c r="AG79" i="39"/>
  <c r="AH79" i="39"/>
  <c r="AA80" i="39"/>
  <c r="AB80" i="39"/>
  <c r="AC80" i="39"/>
  <c r="AD80" i="39"/>
  <c r="AE80" i="39"/>
  <c r="AF80" i="39"/>
  <c r="AG80" i="39"/>
  <c r="AH80" i="39"/>
  <c r="AA81" i="39"/>
  <c r="AB81" i="39"/>
  <c r="AC81" i="39"/>
  <c r="AD81" i="39"/>
  <c r="AE81" i="39"/>
  <c r="AF81" i="39"/>
  <c r="AG81" i="39"/>
  <c r="AH81" i="39"/>
  <c r="AB82" i="39"/>
  <c r="AA83" i="39"/>
  <c r="AB83" i="39"/>
  <c r="AC83" i="39"/>
  <c r="AD83" i="39"/>
  <c r="AE83" i="39"/>
  <c r="AF83" i="39"/>
  <c r="AG83" i="39"/>
  <c r="AH83" i="39"/>
  <c r="AA84" i="39"/>
  <c r="AB84" i="39"/>
  <c r="AC84" i="39"/>
  <c r="AD84" i="39"/>
  <c r="AE84" i="39"/>
  <c r="AF84" i="39"/>
  <c r="AG84" i="39"/>
  <c r="AH84" i="39"/>
  <c r="AA85" i="39"/>
  <c r="AB85" i="39"/>
  <c r="AC85" i="39"/>
  <c r="AD85" i="39"/>
  <c r="AE85" i="39"/>
  <c r="AF85" i="39"/>
  <c r="AG85" i="39"/>
  <c r="AH85" i="39"/>
  <c r="AA86" i="39"/>
  <c r="AB86" i="39"/>
  <c r="AC86" i="39"/>
  <c r="AD86" i="39"/>
  <c r="AE86" i="39"/>
  <c r="AF86" i="39"/>
  <c r="AG86" i="39"/>
  <c r="AH86" i="39"/>
  <c r="AA87" i="39"/>
  <c r="AB87" i="39"/>
  <c r="AC87" i="39"/>
  <c r="AD87" i="39"/>
  <c r="AE87" i="39"/>
  <c r="AF87" i="39"/>
  <c r="AG87" i="39"/>
  <c r="AH87" i="39"/>
  <c r="AA88" i="39"/>
  <c r="AB88" i="39"/>
  <c r="AC88" i="39"/>
  <c r="AD88" i="39"/>
  <c r="AE88" i="39"/>
  <c r="AF88" i="39"/>
  <c r="AG88" i="39"/>
  <c r="AH88" i="39"/>
  <c r="AA89" i="39"/>
  <c r="AB89" i="39"/>
  <c r="AC89" i="39"/>
  <c r="AD89" i="39"/>
  <c r="AE89" i="39"/>
  <c r="AF89" i="39"/>
  <c r="AG89" i="39"/>
  <c r="AH89" i="39"/>
  <c r="AA90" i="39"/>
  <c r="AB90" i="39"/>
  <c r="AC90" i="39"/>
  <c r="AD90" i="39"/>
  <c r="AE90" i="39"/>
  <c r="AF90" i="39"/>
  <c r="AG90" i="39"/>
  <c r="AH90" i="39"/>
  <c r="AA91" i="39"/>
  <c r="AB91" i="39"/>
  <c r="AC91" i="39"/>
  <c r="AD91" i="39"/>
  <c r="AE91" i="39"/>
  <c r="AF91" i="39"/>
  <c r="AG91" i="39"/>
  <c r="AH91" i="39"/>
  <c r="AA92" i="39"/>
  <c r="AB92" i="39"/>
  <c r="AC92" i="39"/>
  <c r="AD92" i="39"/>
  <c r="AE92" i="39"/>
  <c r="AF92" i="39"/>
  <c r="AG92" i="39"/>
  <c r="AH92" i="39"/>
  <c r="AA93" i="39"/>
  <c r="AB93" i="39"/>
  <c r="AC93" i="39"/>
  <c r="AD93" i="39"/>
  <c r="AE93" i="39"/>
  <c r="AF93" i="39"/>
  <c r="AG93" i="39"/>
  <c r="AH93" i="39"/>
  <c r="AB94" i="39"/>
  <c r="AA95" i="39"/>
  <c r="AB95" i="39"/>
  <c r="AC95" i="39"/>
  <c r="AD95" i="39"/>
  <c r="AE95" i="39"/>
  <c r="AF95" i="39"/>
  <c r="AG95" i="39"/>
  <c r="AH95" i="39"/>
  <c r="AA96" i="39"/>
  <c r="AB96" i="39"/>
  <c r="AC96" i="39"/>
  <c r="AD96" i="39"/>
  <c r="AE96" i="39"/>
  <c r="AF96" i="39"/>
  <c r="AG96" i="39"/>
  <c r="AH96" i="39"/>
  <c r="AA97" i="39"/>
  <c r="AB97" i="39"/>
  <c r="AC97" i="39"/>
  <c r="AD97" i="39"/>
  <c r="AE97" i="39"/>
  <c r="AF97" i="39"/>
  <c r="AG97" i="39"/>
  <c r="AH97" i="39"/>
  <c r="AA98" i="39"/>
  <c r="AB98" i="39"/>
  <c r="AC98" i="39"/>
  <c r="AD98" i="39"/>
  <c r="AE98" i="39"/>
  <c r="AF98" i="39"/>
  <c r="AG98" i="39"/>
  <c r="AH98" i="39"/>
  <c r="AA99" i="39"/>
  <c r="AB99" i="39"/>
  <c r="AC99" i="39"/>
  <c r="AD99" i="39"/>
  <c r="AE99" i="39"/>
  <c r="AF99" i="39"/>
  <c r="AG99" i="39"/>
  <c r="AH99" i="39"/>
  <c r="AA100" i="39"/>
  <c r="AB100" i="39"/>
  <c r="AC100" i="39"/>
  <c r="AD100" i="39"/>
  <c r="AE100" i="39"/>
  <c r="AF100" i="39"/>
  <c r="AG100" i="39"/>
  <c r="AH100" i="39"/>
  <c r="AA101" i="39"/>
  <c r="AB101" i="39"/>
  <c r="AC101" i="39"/>
  <c r="AD101" i="39"/>
  <c r="AE101" i="39"/>
  <c r="AF101" i="39"/>
  <c r="AG101" i="39"/>
  <c r="AH101" i="39"/>
  <c r="AA102" i="39"/>
  <c r="AB102" i="39"/>
  <c r="AC102" i="39"/>
  <c r="AD102" i="39"/>
  <c r="AE102" i="39"/>
  <c r="AF102" i="39"/>
  <c r="AG102" i="39"/>
  <c r="AH102" i="39"/>
  <c r="AA103" i="39"/>
  <c r="AB103" i="39"/>
  <c r="AC103" i="39"/>
  <c r="AD103" i="39"/>
  <c r="AE103" i="39"/>
  <c r="AF103" i="39"/>
  <c r="AG103" i="39"/>
  <c r="AH103" i="39"/>
  <c r="AB104" i="39"/>
  <c r="AA105" i="39"/>
  <c r="AB105" i="39"/>
  <c r="AC105" i="39"/>
  <c r="AD105" i="39"/>
  <c r="AE105" i="39"/>
  <c r="AF105" i="39"/>
  <c r="AG105" i="39"/>
  <c r="AH105" i="39"/>
  <c r="AA106" i="39"/>
  <c r="AB106" i="39"/>
  <c r="AC106" i="39"/>
  <c r="AD106" i="39"/>
  <c r="AE106" i="39"/>
  <c r="AF106" i="39"/>
  <c r="AG106" i="39"/>
  <c r="AH106" i="39"/>
  <c r="AA107" i="39"/>
  <c r="AB107" i="39"/>
  <c r="AC107" i="39"/>
  <c r="AD107" i="39"/>
  <c r="AE107" i="39"/>
  <c r="AF107" i="39"/>
  <c r="AG107" i="39"/>
  <c r="AH107" i="39"/>
  <c r="AB108" i="39"/>
  <c r="AA109" i="39"/>
  <c r="AB109" i="39"/>
  <c r="AC109" i="39"/>
  <c r="AD109" i="39"/>
  <c r="AE109" i="39"/>
  <c r="AF109" i="39"/>
  <c r="AG109" i="39"/>
  <c r="AH109" i="39"/>
  <c r="AA110" i="39"/>
  <c r="AB110" i="39"/>
  <c r="AC110" i="39"/>
  <c r="AD110" i="39"/>
  <c r="AE110" i="39"/>
  <c r="AF110" i="39"/>
  <c r="AG110" i="39"/>
  <c r="AH110" i="39"/>
  <c r="AA111" i="39"/>
  <c r="AB111" i="39"/>
  <c r="AC111" i="39"/>
  <c r="AD111" i="39"/>
  <c r="AE111" i="39"/>
  <c r="AF111" i="39"/>
  <c r="AG111" i="39"/>
  <c r="AH111" i="39"/>
  <c r="AB112" i="39"/>
  <c r="AB113" i="39"/>
  <c r="AA114" i="39"/>
  <c r="AB114" i="39"/>
  <c r="AC114" i="39"/>
  <c r="AD114" i="39"/>
  <c r="AE114" i="39"/>
  <c r="AF114" i="39"/>
  <c r="AG114" i="39"/>
  <c r="AH114" i="39"/>
  <c r="AA115" i="39"/>
  <c r="AB115" i="39"/>
  <c r="AC115" i="39"/>
  <c r="AD115" i="39"/>
  <c r="AE115" i="39"/>
  <c r="AF115" i="39"/>
  <c r="AG115" i="39"/>
  <c r="AH115" i="39"/>
  <c r="AA116" i="39"/>
  <c r="AB116" i="39"/>
  <c r="AC116" i="39"/>
  <c r="AD116" i="39"/>
  <c r="AE116" i="39"/>
  <c r="AF116" i="39"/>
  <c r="AG116" i="39"/>
  <c r="AH116" i="39"/>
  <c r="AA117" i="39"/>
  <c r="AB117" i="39"/>
  <c r="AC117" i="39"/>
  <c r="AD117" i="39"/>
  <c r="AE117" i="39"/>
  <c r="AF117" i="39"/>
  <c r="AG117" i="39"/>
  <c r="AH117" i="39"/>
  <c r="AA118" i="39"/>
  <c r="AB118" i="39"/>
  <c r="AC118" i="39"/>
  <c r="AD118" i="39"/>
  <c r="AE118" i="39"/>
  <c r="AF118" i="39"/>
  <c r="AG118" i="39"/>
  <c r="AH118" i="39"/>
  <c r="AA119" i="39"/>
  <c r="AB119" i="39"/>
  <c r="AC119" i="39"/>
  <c r="AD119" i="39"/>
  <c r="AE119" i="39"/>
  <c r="AF119" i="39"/>
  <c r="AG119" i="39"/>
  <c r="AH119" i="39"/>
  <c r="AA120" i="39"/>
  <c r="AB120" i="39"/>
  <c r="AC120" i="39"/>
  <c r="AD120" i="39"/>
  <c r="AE120" i="39"/>
  <c r="AF120" i="39"/>
  <c r="AG120" i="39"/>
  <c r="AH120" i="39"/>
  <c r="AA121" i="39"/>
  <c r="AB121" i="39"/>
  <c r="AC121" i="39"/>
  <c r="AD121" i="39"/>
  <c r="AE121" i="39"/>
  <c r="AF121" i="39"/>
  <c r="AG121" i="39"/>
  <c r="AH121" i="39"/>
  <c r="AA122" i="39"/>
  <c r="AB122" i="39"/>
  <c r="AC122" i="39"/>
  <c r="AD122" i="39"/>
  <c r="AE122" i="39"/>
  <c r="AF122" i="39"/>
  <c r="AG122" i="39"/>
  <c r="AH122" i="39"/>
  <c r="AA123" i="39"/>
  <c r="AB123" i="39"/>
  <c r="AC123" i="39"/>
  <c r="AD123" i="39"/>
  <c r="AE123" i="39"/>
  <c r="AF123" i="39"/>
  <c r="AG123" i="39"/>
  <c r="AH123" i="39"/>
  <c r="AA124" i="39"/>
  <c r="AB124" i="39"/>
  <c r="AC124" i="39"/>
  <c r="AD124" i="39"/>
  <c r="AE124" i="39"/>
  <c r="AF124" i="39"/>
  <c r="AG124" i="39"/>
  <c r="AH124" i="39"/>
  <c r="AA125" i="39"/>
  <c r="AB125" i="39"/>
  <c r="AC125" i="39"/>
  <c r="AD125" i="39"/>
  <c r="AE125" i="39"/>
  <c r="AF125" i="39"/>
  <c r="AG125" i="39"/>
  <c r="AH125" i="39"/>
  <c r="AB126" i="39"/>
  <c r="AA127" i="39"/>
  <c r="AB127" i="39"/>
  <c r="AC127" i="39"/>
  <c r="AD127" i="39"/>
  <c r="AE127" i="39"/>
  <c r="AF127" i="39"/>
  <c r="AG127" i="39"/>
  <c r="AH127" i="39"/>
  <c r="AA128" i="39"/>
  <c r="AB128" i="39"/>
  <c r="AC128" i="39"/>
  <c r="AD128" i="39"/>
  <c r="AE128" i="39"/>
  <c r="AF128" i="39"/>
  <c r="AG128" i="39"/>
  <c r="AH128" i="39"/>
  <c r="AA129" i="39"/>
  <c r="AB129" i="39"/>
  <c r="AC129" i="39"/>
  <c r="AD129" i="39"/>
  <c r="AE129" i="39"/>
  <c r="AF129" i="39"/>
  <c r="AG129" i="39"/>
  <c r="AH129" i="39"/>
  <c r="AA130" i="39"/>
  <c r="AB130" i="39"/>
  <c r="AC130" i="39"/>
  <c r="AD130" i="39"/>
  <c r="AE130" i="39"/>
  <c r="AF130" i="39"/>
  <c r="AG130" i="39"/>
  <c r="AH130" i="39"/>
  <c r="AA131" i="39"/>
  <c r="AB131" i="39"/>
  <c r="AC131" i="39"/>
  <c r="AD131" i="39"/>
  <c r="AE131" i="39"/>
  <c r="AF131" i="39"/>
  <c r="AG131" i="39"/>
  <c r="AH131" i="39"/>
  <c r="AA132" i="39"/>
  <c r="AB132" i="39"/>
  <c r="AC132" i="39"/>
  <c r="AD132" i="39"/>
  <c r="AE132" i="39"/>
  <c r="AF132" i="39"/>
  <c r="AG132" i="39"/>
  <c r="AH132" i="39"/>
  <c r="AA133" i="39"/>
  <c r="AB133" i="39"/>
  <c r="AC133" i="39"/>
  <c r="AD133" i="39"/>
  <c r="AE133" i="39"/>
  <c r="AF133" i="39"/>
  <c r="AG133" i="39"/>
  <c r="AH133" i="39"/>
  <c r="AA134" i="39"/>
  <c r="AB134" i="39"/>
  <c r="AC134" i="39"/>
  <c r="AD134" i="39"/>
  <c r="AE134" i="39"/>
  <c r="AF134" i="39"/>
  <c r="AG134" i="39"/>
  <c r="AH134" i="39"/>
  <c r="AB135" i="39"/>
  <c r="AA136" i="39"/>
  <c r="AB136" i="39"/>
  <c r="AC136" i="39"/>
  <c r="AD136" i="39"/>
  <c r="AE136" i="39"/>
  <c r="AF136" i="39"/>
  <c r="AG136" i="39"/>
  <c r="AH136" i="39"/>
  <c r="AA137" i="39"/>
  <c r="AB137" i="39"/>
  <c r="AC137" i="39"/>
  <c r="AD137" i="39"/>
  <c r="AE137" i="39"/>
  <c r="AF137" i="39"/>
  <c r="AG137" i="39"/>
  <c r="AH137" i="39"/>
  <c r="AA138" i="39"/>
  <c r="AB138" i="39"/>
  <c r="AC138" i="39"/>
  <c r="AD138" i="39"/>
  <c r="AE138" i="39"/>
  <c r="AF138" i="39"/>
  <c r="AG138" i="39"/>
  <c r="AH138" i="39"/>
  <c r="AB139" i="39"/>
  <c r="AA140" i="39"/>
  <c r="AB140" i="39"/>
  <c r="AC140" i="39"/>
  <c r="AD140" i="39"/>
  <c r="AE140" i="39"/>
  <c r="AF140" i="39"/>
  <c r="AG140" i="39"/>
  <c r="AH140" i="39"/>
  <c r="AA141" i="39"/>
  <c r="AB141" i="39"/>
  <c r="AC141" i="39"/>
  <c r="AD141" i="39"/>
  <c r="AE141" i="39"/>
  <c r="AF141" i="39"/>
  <c r="AG141" i="39"/>
  <c r="AH141" i="39"/>
  <c r="AA142" i="39"/>
  <c r="AB142" i="39"/>
  <c r="AC142" i="39"/>
  <c r="AD142" i="39"/>
  <c r="AE142" i="39"/>
  <c r="AF142" i="39"/>
  <c r="AG142" i="39"/>
  <c r="AH142" i="39"/>
  <c r="AB143" i="39"/>
  <c r="AB144" i="39"/>
  <c r="AA145" i="39"/>
  <c r="AB145" i="39"/>
  <c r="AC145" i="39"/>
  <c r="AD145" i="39"/>
  <c r="AE145" i="39"/>
  <c r="AF145" i="39"/>
  <c r="AG145" i="39"/>
  <c r="AH145" i="39"/>
  <c r="AA146" i="39"/>
  <c r="AB146" i="39"/>
  <c r="AC146" i="39"/>
  <c r="AD146" i="39"/>
  <c r="AE146" i="39"/>
  <c r="AF146" i="39"/>
  <c r="AG146" i="39"/>
  <c r="AH146" i="39"/>
  <c r="AA147" i="39"/>
  <c r="AB147" i="39"/>
  <c r="AC147" i="39"/>
  <c r="AD147" i="39"/>
  <c r="AE147" i="39"/>
  <c r="AF147" i="39"/>
  <c r="AG147" i="39"/>
  <c r="AH147" i="39"/>
  <c r="AA148" i="39"/>
  <c r="AB148" i="39"/>
  <c r="AC148" i="39"/>
  <c r="AD148" i="39"/>
  <c r="AE148" i="39"/>
  <c r="AF148" i="39"/>
  <c r="AG148" i="39"/>
  <c r="AH148" i="39"/>
  <c r="AA149" i="39"/>
  <c r="AB149" i="39"/>
  <c r="AC149" i="39"/>
  <c r="AD149" i="39"/>
  <c r="AE149" i="39"/>
  <c r="AF149" i="39"/>
  <c r="AG149" i="39"/>
  <c r="AH149" i="39"/>
  <c r="AA150" i="39"/>
  <c r="AB150" i="39"/>
  <c r="AC150" i="39"/>
  <c r="AD150" i="39"/>
  <c r="AE150" i="39"/>
  <c r="AF150" i="39"/>
  <c r="AG150" i="39"/>
  <c r="AH150" i="39"/>
  <c r="AA151" i="39"/>
  <c r="AB151" i="39"/>
  <c r="AC151" i="39"/>
  <c r="AD151" i="39"/>
  <c r="AE151" i="39"/>
  <c r="AF151" i="39"/>
  <c r="AG151" i="39"/>
  <c r="AH151" i="39"/>
  <c r="AA152" i="39"/>
  <c r="AB152" i="39"/>
  <c r="AC152" i="39"/>
  <c r="AD152" i="39"/>
  <c r="AE152" i="39"/>
  <c r="AF152" i="39"/>
  <c r="AG152" i="39"/>
  <c r="AH152" i="39"/>
  <c r="AA153" i="39"/>
  <c r="AB153" i="39"/>
  <c r="AC153" i="39"/>
  <c r="AD153" i="39"/>
  <c r="AE153" i="39"/>
  <c r="AF153" i="39"/>
  <c r="AG153" i="39"/>
  <c r="AH153" i="39"/>
  <c r="AA154" i="39"/>
  <c r="AB154" i="39"/>
  <c r="AC154" i="39"/>
  <c r="AD154" i="39"/>
  <c r="AE154" i="39"/>
  <c r="AF154" i="39"/>
  <c r="AG154" i="39"/>
  <c r="AH154" i="39"/>
  <c r="AA155" i="39"/>
  <c r="AB155" i="39"/>
  <c r="AC155" i="39"/>
  <c r="AD155" i="39"/>
  <c r="AE155" i="39"/>
  <c r="AF155" i="39"/>
  <c r="AG155" i="39"/>
  <c r="AH155" i="39"/>
  <c r="AB156" i="39"/>
  <c r="AA157" i="39"/>
  <c r="AB157" i="39"/>
  <c r="AC157" i="39"/>
  <c r="AD157" i="39"/>
  <c r="AE157" i="39"/>
  <c r="AF157" i="39"/>
  <c r="AG157" i="39"/>
  <c r="AH157" i="39"/>
  <c r="AA158" i="39"/>
  <c r="AB158" i="39"/>
  <c r="AC158" i="39"/>
  <c r="AD158" i="39"/>
  <c r="AE158" i="39"/>
  <c r="AF158" i="39"/>
  <c r="AG158" i="39"/>
  <c r="AH158" i="39"/>
  <c r="AA159" i="39"/>
  <c r="AB159" i="39"/>
  <c r="AC159" i="39"/>
  <c r="AD159" i="39"/>
  <c r="AE159" i="39"/>
  <c r="AF159" i="39"/>
  <c r="AG159" i="39"/>
  <c r="AH159" i="39"/>
  <c r="AA160" i="39"/>
  <c r="AB160" i="39"/>
  <c r="AC160" i="39"/>
  <c r="AD160" i="39"/>
  <c r="AE160" i="39"/>
  <c r="AF160" i="39"/>
  <c r="AG160" i="39"/>
  <c r="AH160" i="39"/>
  <c r="AA161" i="39"/>
  <c r="AB161" i="39"/>
  <c r="AC161" i="39"/>
  <c r="AD161" i="39"/>
  <c r="AE161" i="39"/>
  <c r="AF161" i="39"/>
  <c r="AG161" i="39"/>
  <c r="AH161" i="39"/>
  <c r="AA162" i="39"/>
  <c r="AB162" i="39"/>
  <c r="AC162" i="39"/>
  <c r="AD162" i="39"/>
  <c r="AE162" i="39"/>
  <c r="AF162" i="39"/>
  <c r="AG162" i="39"/>
  <c r="AH162" i="39"/>
  <c r="AA163" i="39"/>
  <c r="AB163" i="39"/>
  <c r="AC163" i="39"/>
  <c r="AD163" i="39"/>
  <c r="AE163" i="39"/>
  <c r="AF163" i="39"/>
  <c r="AG163" i="39"/>
  <c r="AH163" i="39"/>
  <c r="AB164" i="39"/>
  <c r="AA165" i="39"/>
  <c r="AB165" i="39"/>
  <c r="AC165" i="39"/>
  <c r="AD165" i="39"/>
  <c r="AE165" i="39"/>
  <c r="AF165" i="39"/>
  <c r="AG165" i="39"/>
  <c r="AH165" i="39"/>
  <c r="AA166" i="39"/>
  <c r="AB166" i="39"/>
  <c r="AC166" i="39"/>
  <c r="AD166" i="39"/>
  <c r="AE166" i="39"/>
  <c r="AF166" i="39"/>
  <c r="AG166" i="39"/>
  <c r="AH166" i="39"/>
  <c r="AA167" i="39"/>
  <c r="AB167" i="39"/>
  <c r="AC167" i="39"/>
  <c r="AD167" i="39"/>
  <c r="AE167" i="39"/>
  <c r="AF167" i="39"/>
  <c r="AG167" i="39"/>
  <c r="AH167" i="39"/>
  <c r="AB168" i="39"/>
  <c r="AA169" i="39"/>
  <c r="AB169" i="39"/>
  <c r="AC169" i="39"/>
  <c r="AD169" i="39"/>
  <c r="AE169" i="39"/>
  <c r="AF169" i="39"/>
  <c r="AG169" i="39"/>
  <c r="AH169" i="39"/>
  <c r="AA170" i="39"/>
  <c r="AB170" i="39"/>
  <c r="AC170" i="39"/>
  <c r="AD170" i="39"/>
  <c r="AE170" i="39"/>
  <c r="AF170" i="39"/>
  <c r="AG170" i="39"/>
  <c r="AH170" i="39"/>
  <c r="AA171" i="39"/>
  <c r="AB171" i="39"/>
  <c r="AC171" i="39"/>
  <c r="AD171" i="39"/>
  <c r="AE171" i="39"/>
  <c r="AF171" i="39"/>
  <c r="AG171" i="39"/>
  <c r="AH171" i="39"/>
  <c r="AB172" i="39"/>
  <c r="AB173" i="39"/>
  <c r="AA174" i="39"/>
  <c r="AB174" i="39"/>
  <c r="AC174" i="39"/>
  <c r="AD174" i="39"/>
  <c r="AE174" i="39"/>
  <c r="AF174" i="39"/>
  <c r="AG174" i="39"/>
  <c r="AH174" i="39"/>
  <c r="AA175" i="39"/>
  <c r="AB175" i="39"/>
  <c r="AC175" i="39"/>
  <c r="AD175" i="39"/>
  <c r="AE175" i="39"/>
  <c r="AF175" i="39"/>
  <c r="AG175" i="39"/>
  <c r="AH175" i="39"/>
  <c r="AA176" i="39"/>
  <c r="AB176" i="39"/>
  <c r="AC176" i="39"/>
  <c r="AD176" i="39"/>
  <c r="AE176" i="39"/>
  <c r="AF176" i="39"/>
  <c r="AG176" i="39"/>
  <c r="AH176" i="39"/>
  <c r="AA177" i="39"/>
  <c r="AB177" i="39"/>
  <c r="AC177" i="39"/>
  <c r="AD177" i="39"/>
  <c r="AE177" i="39"/>
  <c r="AF177" i="39"/>
  <c r="AG177" i="39"/>
  <c r="AH177" i="39"/>
  <c r="AA178" i="39"/>
  <c r="AB178" i="39"/>
  <c r="AC178" i="39"/>
  <c r="AD178" i="39"/>
  <c r="AE178" i="39"/>
  <c r="AF178" i="39"/>
  <c r="AG178" i="39"/>
  <c r="AH178" i="39"/>
  <c r="AA179" i="39"/>
  <c r="AB179" i="39"/>
  <c r="AC179" i="39"/>
  <c r="AD179" i="39"/>
  <c r="AE179" i="39"/>
  <c r="AF179" i="39"/>
  <c r="AG179" i="39"/>
  <c r="AH179" i="39"/>
  <c r="AA180" i="39"/>
  <c r="AB180" i="39"/>
  <c r="AC180" i="39"/>
  <c r="AD180" i="39"/>
  <c r="AE180" i="39"/>
  <c r="AF180" i="39"/>
  <c r="AG180" i="39"/>
  <c r="AH180" i="39"/>
  <c r="AA181" i="39"/>
  <c r="AB181" i="39"/>
  <c r="AC181" i="39"/>
  <c r="AD181" i="39"/>
  <c r="AE181" i="39"/>
  <c r="AF181" i="39"/>
  <c r="AG181" i="39"/>
  <c r="AH181" i="39"/>
  <c r="AA182" i="39"/>
  <c r="AB182" i="39"/>
  <c r="AC182" i="39"/>
  <c r="AD182" i="39"/>
  <c r="AE182" i="39"/>
  <c r="AF182" i="39"/>
  <c r="AG182" i="39"/>
  <c r="AH182" i="39"/>
  <c r="AA183" i="39"/>
  <c r="AB183" i="39"/>
  <c r="AC183" i="39"/>
  <c r="AD183" i="39"/>
  <c r="AE183" i="39"/>
  <c r="AF183" i="39"/>
  <c r="AG183" i="39"/>
  <c r="AH183" i="39"/>
  <c r="AA184" i="39"/>
  <c r="AB184" i="39"/>
  <c r="AC184" i="39"/>
  <c r="AD184" i="39"/>
  <c r="AE184" i="39"/>
  <c r="AF184" i="39"/>
  <c r="AG184" i="39"/>
  <c r="AH184" i="39"/>
  <c r="AB185" i="39"/>
  <c r="AA186" i="39"/>
  <c r="AB186" i="39"/>
  <c r="AC186" i="39"/>
  <c r="AD186" i="39"/>
  <c r="AE186" i="39"/>
  <c r="AF186" i="39"/>
  <c r="AG186" i="39"/>
  <c r="AH186" i="39"/>
  <c r="AA187" i="39"/>
  <c r="AB187" i="39"/>
  <c r="AC187" i="39"/>
  <c r="AD187" i="39"/>
  <c r="AE187" i="39"/>
  <c r="AF187" i="39"/>
  <c r="AG187" i="39"/>
  <c r="AH187" i="39"/>
  <c r="AA188" i="39"/>
  <c r="AB188" i="39"/>
  <c r="AC188" i="39"/>
  <c r="AD188" i="39"/>
  <c r="AE188" i="39"/>
  <c r="AF188" i="39"/>
  <c r="AG188" i="39"/>
  <c r="AH188" i="39"/>
  <c r="AA189" i="39"/>
  <c r="AB189" i="39"/>
  <c r="AC189" i="39"/>
  <c r="AD189" i="39"/>
  <c r="AE189" i="39"/>
  <c r="AF189" i="39"/>
  <c r="AG189" i="39"/>
  <c r="AH189" i="39"/>
  <c r="AA190" i="39"/>
  <c r="AB190" i="39"/>
  <c r="AC190" i="39"/>
  <c r="AD190" i="39"/>
  <c r="AE190" i="39"/>
  <c r="AF190" i="39"/>
  <c r="AG190" i="39"/>
  <c r="AH190" i="39"/>
  <c r="AA191" i="39"/>
  <c r="AB191" i="39"/>
  <c r="AC191" i="39"/>
  <c r="AD191" i="39"/>
  <c r="AE191" i="39"/>
  <c r="AF191" i="39"/>
  <c r="AG191" i="39"/>
  <c r="AH191" i="39"/>
  <c r="AA192" i="39"/>
  <c r="AB192" i="39"/>
  <c r="AC192" i="39"/>
  <c r="AD192" i="39"/>
  <c r="AE192" i="39"/>
  <c r="AF192" i="39"/>
  <c r="AG192" i="39"/>
  <c r="AH192" i="39"/>
  <c r="AB193" i="39"/>
  <c r="AA194" i="39"/>
  <c r="AB194" i="39"/>
  <c r="AC194" i="39"/>
  <c r="AD194" i="39"/>
  <c r="AE194" i="39"/>
  <c r="AF194" i="39"/>
  <c r="AG194" i="39"/>
  <c r="AH194" i="39"/>
  <c r="AA195" i="39"/>
  <c r="AB195" i="39"/>
  <c r="AC195" i="39"/>
  <c r="AD195" i="39"/>
  <c r="AE195" i="39"/>
  <c r="AF195" i="39"/>
  <c r="AG195" i="39"/>
  <c r="AH195" i="39"/>
  <c r="AA196" i="39"/>
  <c r="AB196" i="39"/>
  <c r="AC196" i="39"/>
  <c r="AD196" i="39"/>
  <c r="AE196" i="39"/>
  <c r="AF196" i="39"/>
  <c r="AG196" i="39"/>
  <c r="AH196" i="39"/>
  <c r="AB197" i="39"/>
  <c r="AA198" i="39"/>
  <c r="AB198" i="39"/>
  <c r="AC198" i="39"/>
  <c r="AD198" i="39"/>
  <c r="AE198" i="39"/>
  <c r="AF198" i="39"/>
  <c r="AG198" i="39"/>
  <c r="AH198" i="39"/>
  <c r="AA199" i="39"/>
  <c r="AB199" i="39"/>
  <c r="AC199" i="39"/>
  <c r="AD199" i="39"/>
  <c r="AE199" i="39"/>
  <c r="AF199" i="39"/>
  <c r="AG199" i="39"/>
  <c r="AH199" i="39"/>
  <c r="AA200" i="39"/>
  <c r="AB200" i="39"/>
  <c r="AC200" i="39"/>
  <c r="AD200" i="39"/>
  <c r="AE200" i="39"/>
  <c r="AF200" i="39"/>
  <c r="AG200" i="39"/>
  <c r="AH200" i="39"/>
  <c r="AB201" i="39"/>
  <c r="AB202" i="39"/>
  <c r="AA203" i="39"/>
  <c r="AB203" i="39"/>
  <c r="AC203" i="39"/>
  <c r="AD203" i="39"/>
  <c r="AE203" i="39"/>
  <c r="AF203" i="39"/>
  <c r="AG203" i="39"/>
  <c r="AH203" i="39"/>
  <c r="AA204" i="39"/>
  <c r="AB204" i="39"/>
  <c r="AC204" i="39"/>
  <c r="AD204" i="39"/>
  <c r="AE204" i="39"/>
  <c r="AF204" i="39"/>
  <c r="AG204" i="39"/>
  <c r="AH204" i="39"/>
  <c r="AA205" i="39"/>
  <c r="AB205" i="39"/>
  <c r="AC205" i="39"/>
  <c r="AD205" i="39"/>
  <c r="AE205" i="39"/>
  <c r="AF205" i="39"/>
  <c r="AG205" i="39"/>
  <c r="AH205" i="39"/>
  <c r="AA206" i="39"/>
  <c r="AB206" i="39"/>
  <c r="AC206" i="39"/>
  <c r="AD206" i="39"/>
  <c r="AE206" i="39"/>
  <c r="AF206" i="39"/>
  <c r="AG206" i="39"/>
  <c r="AH206" i="39"/>
  <c r="AA207" i="39"/>
  <c r="AB207" i="39"/>
  <c r="AC207" i="39"/>
  <c r="AD207" i="39"/>
  <c r="AE207" i="39"/>
  <c r="AF207" i="39"/>
  <c r="AG207" i="39"/>
  <c r="AH207" i="39"/>
  <c r="AA208" i="39"/>
  <c r="AB208" i="39"/>
  <c r="AC208" i="39"/>
  <c r="AD208" i="39"/>
  <c r="AE208" i="39"/>
  <c r="AF208" i="39"/>
  <c r="AG208" i="39"/>
  <c r="AH208" i="39"/>
  <c r="AB209" i="39"/>
  <c r="AA210" i="39"/>
  <c r="AB210" i="39"/>
  <c r="AC210" i="39"/>
  <c r="AD210" i="39"/>
  <c r="AE210" i="39"/>
  <c r="AF210" i="39"/>
  <c r="AG210" i="39"/>
  <c r="AH210" i="39"/>
  <c r="AA211" i="39"/>
  <c r="AB211" i="39"/>
  <c r="AC211" i="39"/>
  <c r="AD211" i="39"/>
  <c r="AE211" i="39"/>
  <c r="AF211" i="39"/>
  <c r="AG211" i="39"/>
  <c r="AH211" i="39"/>
  <c r="AB212" i="39"/>
  <c r="AA213" i="39"/>
  <c r="AB213" i="39"/>
  <c r="AC213" i="39"/>
  <c r="AD213" i="39"/>
  <c r="AE213" i="39"/>
  <c r="AF213" i="39"/>
  <c r="AG213" i="39"/>
  <c r="AH213" i="39"/>
  <c r="AA214" i="39"/>
  <c r="AB214" i="39"/>
  <c r="AC214" i="39"/>
  <c r="AD214" i="39"/>
  <c r="AE214" i="39"/>
  <c r="AF214" i="39"/>
  <c r="AG214" i="39"/>
  <c r="AH214" i="39"/>
  <c r="AA215" i="39"/>
  <c r="AB215" i="39"/>
  <c r="AC215" i="39"/>
  <c r="AD215" i="39"/>
  <c r="AE215" i="39"/>
  <c r="AF215" i="39"/>
  <c r="AG215" i="39"/>
  <c r="AH215" i="39"/>
  <c r="D1" i="41"/>
  <c r="AA5" i="41"/>
  <c r="AB5" i="41"/>
  <c r="AC5" i="41"/>
  <c r="AD5" i="41"/>
  <c r="AE5" i="41"/>
  <c r="AF5" i="41"/>
  <c r="AG5" i="41"/>
  <c r="AH5" i="41"/>
  <c r="AA6" i="41"/>
  <c r="AB6" i="41"/>
  <c r="AC6" i="41"/>
  <c r="AD6" i="41"/>
  <c r="AE6" i="41"/>
  <c r="AF6" i="41"/>
  <c r="AG6" i="41"/>
  <c r="AH6" i="41"/>
  <c r="AB7" i="41"/>
  <c r="AA8" i="41"/>
  <c r="AB8" i="41"/>
  <c r="AC8" i="41"/>
  <c r="AD8" i="41"/>
  <c r="AE8" i="41"/>
  <c r="AF8" i="41"/>
  <c r="AG8" i="41"/>
  <c r="AH8" i="41"/>
  <c r="AA9" i="41"/>
  <c r="AB9" i="41"/>
  <c r="AC9" i="41"/>
  <c r="AD9" i="41"/>
  <c r="AE9" i="41"/>
  <c r="AF9" i="41"/>
  <c r="AG9" i="41"/>
  <c r="AH9" i="41"/>
  <c r="AA10" i="41"/>
  <c r="AB10" i="41"/>
  <c r="AC10" i="41"/>
  <c r="AD10" i="41"/>
  <c r="AE10" i="41"/>
  <c r="AF10" i="41"/>
  <c r="AG10" i="41"/>
  <c r="AH10" i="41"/>
  <c r="AA11" i="41"/>
  <c r="AB11" i="41"/>
  <c r="AC11" i="41"/>
  <c r="AD11" i="41"/>
  <c r="AE11" i="41"/>
  <c r="AF11" i="41"/>
  <c r="AG11" i="41"/>
  <c r="AH11" i="41"/>
  <c r="AA12" i="41"/>
  <c r="AB12" i="41"/>
  <c r="AC12" i="41"/>
  <c r="AD12" i="41"/>
  <c r="AE12" i="41"/>
  <c r="AF12" i="41"/>
  <c r="AG12" i="41"/>
  <c r="AH12" i="41"/>
  <c r="AA13" i="41"/>
  <c r="AB13" i="41"/>
  <c r="AC13" i="41"/>
  <c r="AD13" i="41"/>
  <c r="AE13" i="41"/>
  <c r="AF13" i="41"/>
  <c r="AG13" i="41"/>
  <c r="AH13" i="41"/>
  <c r="AA14" i="41"/>
  <c r="AB14" i="41"/>
  <c r="AC14" i="41"/>
  <c r="AD14" i="41"/>
  <c r="AE14" i="41"/>
  <c r="AF14" i="41"/>
  <c r="AG14" i="41"/>
  <c r="AH14" i="41"/>
  <c r="AA15" i="41"/>
  <c r="AB15" i="41"/>
  <c r="AC15" i="41"/>
  <c r="AD15" i="41"/>
  <c r="AE15" i="41"/>
  <c r="AF15" i="41"/>
  <c r="AG15" i="41"/>
  <c r="AH15" i="41"/>
  <c r="AB16" i="41"/>
  <c r="AA17" i="41"/>
  <c r="AB17" i="41"/>
  <c r="AC17" i="41"/>
  <c r="AD17" i="41"/>
  <c r="AE17" i="41"/>
  <c r="AF17" i="41"/>
  <c r="AG17" i="41"/>
  <c r="AH17" i="41"/>
  <c r="AA18" i="41"/>
  <c r="AB18" i="41"/>
  <c r="AC18" i="41"/>
  <c r="AD18" i="41"/>
  <c r="AE18" i="41"/>
  <c r="AF18" i="41"/>
  <c r="AG18" i="41"/>
  <c r="AH18" i="41"/>
  <c r="AA19" i="41"/>
  <c r="AB19" i="41"/>
  <c r="AC19" i="41"/>
  <c r="AD19" i="41"/>
  <c r="AE19" i="41"/>
  <c r="AF19" i="41"/>
  <c r="AG19" i="41"/>
  <c r="AH19" i="41"/>
  <c r="AA20" i="41"/>
  <c r="AB20" i="41"/>
  <c r="AC20" i="41"/>
  <c r="AD20" i="41"/>
  <c r="AE20" i="41"/>
  <c r="AF20" i="41"/>
  <c r="AG20" i="41"/>
  <c r="AH20" i="41"/>
  <c r="AB21" i="41"/>
  <c r="AA22" i="41"/>
  <c r="AB22" i="41"/>
  <c r="AC22" i="41"/>
  <c r="AD22" i="41"/>
  <c r="AE22" i="41"/>
  <c r="AF22" i="41"/>
  <c r="AG22" i="41"/>
  <c r="AH22" i="41"/>
  <c r="AA23" i="41"/>
  <c r="AB23" i="41"/>
  <c r="AC23" i="41"/>
  <c r="AD23" i="41"/>
  <c r="AE23" i="41"/>
  <c r="AF23" i="41"/>
  <c r="AG23" i="41"/>
  <c r="AH23" i="41"/>
  <c r="AA24" i="41"/>
  <c r="AB24" i="41"/>
  <c r="AC24" i="41"/>
  <c r="AD24" i="41"/>
  <c r="AE24" i="41"/>
  <c r="AF24" i="41"/>
  <c r="AG24" i="41"/>
  <c r="AH24" i="41"/>
  <c r="AA25" i="41"/>
  <c r="AB25" i="41"/>
  <c r="AC25" i="41"/>
  <c r="AD25" i="41"/>
  <c r="AE25" i="41"/>
  <c r="AF25" i="41"/>
  <c r="AG25" i="41"/>
  <c r="AH25" i="41"/>
  <c r="AA26" i="41"/>
  <c r="AB26" i="41"/>
  <c r="AC26" i="41"/>
  <c r="AD26" i="41"/>
  <c r="AE26" i="41"/>
  <c r="AF26" i="41"/>
  <c r="AG26" i="41"/>
  <c r="AH26" i="41"/>
  <c r="AA27" i="41"/>
  <c r="AB27" i="41"/>
  <c r="AC27" i="41"/>
  <c r="AD27" i="41"/>
  <c r="AE27" i="41"/>
  <c r="AF27" i="41"/>
  <c r="AG27" i="41"/>
  <c r="AH27" i="41"/>
  <c r="AB28" i="41"/>
  <c r="AA29" i="41"/>
  <c r="AB29" i="41"/>
  <c r="AC29" i="41"/>
  <c r="AD29" i="41"/>
  <c r="AE29" i="41"/>
  <c r="AF29" i="41"/>
  <c r="AG29" i="41"/>
  <c r="AH29" i="41"/>
  <c r="AA30" i="41"/>
  <c r="AB30" i="41"/>
  <c r="AC30" i="41"/>
  <c r="AD30" i="41"/>
  <c r="AE30" i="41"/>
  <c r="AF30" i="41"/>
  <c r="AG30" i="41"/>
  <c r="AH30" i="41"/>
  <c r="AA31" i="41"/>
  <c r="AB31" i="41"/>
  <c r="AC31" i="41"/>
  <c r="AD31" i="41"/>
  <c r="AE31" i="41"/>
  <c r="AF31" i="41"/>
  <c r="AG31" i="41"/>
  <c r="AH31" i="41"/>
  <c r="AA32" i="41"/>
  <c r="AB32" i="41"/>
  <c r="AC32" i="41"/>
  <c r="AD32" i="41"/>
  <c r="AE32" i="41"/>
  <c r="AF32" i="41"/>
  <c r="AG32" i="41"/>
  <c r="AH32" i="41"/>
  <c r="AA33" i="41"/>
  <c r="AB33" i="41"/>
  <c r="AC33" i="41"/>
  <c r="AD33" i="41"/>
  <c r="AE33" i="41"/>
  <c r="AF33" i="41"/>
  <c r="AG33" i="41"/>
  <c r="AH33" i="41"/>
  <c r="AA34" i="41"/>
  <c r="AB34" i="41"/>
  <c r="AC34" i="41"/>
  <c r="AD34" i="41"/>
  <c r="AE34" i="41"/>
  <c r="AF34" i="41"/>
  <c r="AG34" i="41"/>
  <c r="AH34" i="41"/>
  <c r="AB35" i="41"/>
  <c r="AA36" i="41"/>
  <c r="AB36" i="41"/>
  <c r="AC36" i="41"/>
  <c r="AD36" i="41"/>
  <c r="AE36" i="41"/>
  <c r="AF36" i="41"/>
  <c r="AG36" i="41"/>
  <c r="AH36" i="41"/>
  <c r="AA37" i="41"/>
  <c r="AB37" i="41"/>
  <c r="AC37" i="41"/>
  <c r="AD37" i="41"/>
  <c r="AE37" i="41"/>
  <c r="AF37" i="41"/>
  <c r="AG37" i="41"/>
  <c r="AH37" i="41"/>
  <c r="AB38" i="41"/>
  <c r="AA39" i="41"/>
  <c r="AB39" i="41"/>
  <c r="AC39" i="41"/>
  <c r="AD39" i="41"/>
  <c r="AE39" i="41"/>
  <c r="AF39" i="41"/>
  <c r="AG39" i="41"/>
  <c r="AH39" i="41"/>
  <c r="AA40" i="41"/>
  <c r="AB40" i="41"/>
  <c r="AC40" i="41"/>
  <c r="AD40" i="41"/>
  <c r="AE40" i="41"/>
  <c r="AF40" i="41"/>
  <c r="AG40" i="41"/>
  <c r="AH40" i="41"/>
  <c r="AA41" i="41"/>
  <c r="AB41" i="41"/>
  <c r="AC41" i="41"/>
  <c r="AD41" i="41"/>
  <c r="AE41" i="41"/>
  <c r="AF41" i="41"/>
  <c r="AG41" i="41"/>
  <c r="AH41" i="41"/>
  <c r="AB42" i="41"/>
  <c r="AA43" i="41"/>
  <c r="AB43" i="41"/>
  <c r="AC43" i="41"/>
  <c r="AD43" i="41"/>
  <c r="AE43" i="41"/>
  <c r="AF43" i="41"/>
  <c r="AG43" i="41"/>
  <c r="AH43" i="41"/>
  <c r="AA44" i="41"/>
  <c r="AB44" i="41"/>
  <c r="AC44" i="41"/>
  <c r="AD44" i="41"/>
  <c r="AE44" i="41"/>
  <c r="AF44" i="41"/>
  <c r="AG44" i="41"/>
  <c r="AH44" i="41"/>
  <c r="AA45" i="41"/>
  <c r="AB45" i="41"/>
  <c r="AC45" i="41"/>
  <c r="AD45" i="41"/>
  <c r="AE45" i="41"/>
  <c r="AF45" i="41"/>
  <c r="AG45" i="41"/>
  <c r="AH45" i="41"/>
  <c r="AB46" i="41"/>
  <c r="AB47" i="41"/>
  <c r="AA48" i="41"/>
  <c r="AB48" i="41"/>
  <c r="AC48" i="41"/>
  <c r="AD48" i="41"/>
  <c r="AE48" i="41"/>
  <c r="AF48" i="41"/>
  <c r="AG48" i="41"/>
  <c r="AH48" i="41"/>
  <c r="AA49" i="41"/>
  <c r="AB49" i="41"/>
  <c r="AC49" i="41"/>
  <c r="AD49" i="41"/>
  <c r="AE49" i="41"/>
  <c r="AF49" i="41"/>
  <c r="AG49" i="41"/>
  <c r="AH49" i="41"/>
  <c r="AA50" i="41"/>
  <c r="AB50" i="41"/>
  <c r="AC50" i="41"/>
  <c r="AD50" i="41"/>
  <c r="AE50" i="41"/>
  <c r="AF50" i="41"/>
  <c r="AG50" i="41"/>
  <c r="AH50" i="41"/>
  <c r="AB51" i="41"/>
  <c r="AA52" i="41"/>
  <c r="AB52" i="41"/>
  <c r="AC52" i="41"/>
  <c r="AD52" i="41"/>
  <c r="AE52" i="41"/>
  <c r="AF52" i="41"/>
  <c r="AG52" i="41"/>
  <c r="AH52" i="41"/>
  <c r="AA53" i="41"/>
  <c r="AB53" i="41"/>
  <c r="AC53" i="41"/>
  <c r="AD53" i="41"/>
  <c r="AE53" i="41"/>
  <c r="AF53" i="41"/>
  <c r="AG53" i="41"/>
  <c r="AH53" i="41"/>
  <c r="AA54" i="41"/>
  <c r="AB54" i="41"/>
  <c r="AC54" i="41"/>
  <c r="AD54" i="41"/>
  <c r="AE54" i="41"/>
  <c r="AF54" i="41"/>
  <c r="AG54" i="41"/>
  <c r="AH54" i="41"/>
  <c r="AA55" i="41"/>
  <c r="AB55" i="41"/>
  <c r="AC55" i="41"/>
  <c r="AD55" i="41"/>
  <c r="AE55" i="41"/>
  <c r="AF55" i="41"/>
  <c r="AG55" i="41"/>
  <c r="AH55" i="41"/>
  <c r="AA56" i="41"/>
  <c r="AB56" i="41"/>
  <c r="AC56" i="41"/>
  <c r="AD56" i="41"/>
  <c r="AE56" i="41"/>
  <c r="AF56" i="41"/>
  <c r="AG56" i="41"/>
  <c r="AH56" i="41"/>
  <c r="AB57" i="41"/>
  <c r="AA58" i="41"/>
  <c r="AB58" i="41"/>
  <c r="AC58" i="41"/>
  <c r="AD58" i="41"/>
  <c r="AE58" i="41"/>
  <c r="AF58" i="41"/>
  <c r="AG58" i="41"/>
  <c r="AH58" i="41"/>
  <c r="AA59" i="41"/>
  <c r="AB59" i="41"/>
  <c r="AC59" i="41"/>
  <c r="AD59" i="41"/>
  <c r="AE59" i="41"/>
  <c r="AF59" i="41"/>
  <c r="AG59" i="41"/>
  <c r="AH59" i="41"/>
  <c r="AA60" i="41"/>
  <c r="AB60" i="41"/>
  <c r="AC60" i="41"/>
  <c r="AD60" i="41"/>
  <c r="AE60" i="41"/>
  <c r="AF60" i="41"/>
  <c r="AG60" i="41"/>
  <c r="AH60" i="41"/>
  <c r="AA61" i="41"/>
  <c r="AB61" i="41"/>
  <c r="AC61" i="41"/>
  <c r="AD61" i="41"/>
  <c r="AE61" i="41"/>
  <c r="AF61" i="41"/>
  <c r="AG61" i="41"/>
  <c r="AH61" i="41"/>
  <c r="AA62" i="41"/>
  <c r="AB62" i="41"/>
  <c r="AC62" i="41"/>
  <c r="AD62" i="41"/>
  <c r="AE62" i="41"/>
  <c r="AF62" i="41"/>
  <c r="AG62" i="41"/>
  <c r="AH62" i="41"/>
  <c r="AA63" i="41"/>
  <c r="AB63" i="41"/>
  <c r="AC63" i="41"/>
  <c r="AD63" i="41"/>
  <c r="AE63" i="41"/>
  <c r="AF63" i="41"/>
  <c r="AG63" i="41"/>
  <c r="AH63" i="41"/>
  <c r="AB64" i="41"/>
  <c r="AA65" i="41"/>
  <c r="AB65" i="41"/>
  <c r="AC65" i="41"/>
  <c r="AD65" i="41"/>
  <c r="AE65" i="41"/>
  <c r="AF65" i="41"/>
  <c r="AG65" i="41"/>
  <c r="AH65" i="41"/>
  <c r="AA66" i="41"/>
  <c r="AB66" i="41"/>
  <c r="AC66" i="41"/>
  <c r="AD66" i="41"/>
  <c r="AE66" i="41"/>
  <c r="AF66" i="41"/>
  <c r="AG66" i="41"/>
  <c r="AH66" i="41"/>
  <c r="AB67" i="41"/>
  <c r="AB68" i="41"/>
  <c r="AB69" i="41"/>
  <c r="AB70" i="41"/>
  <c r="AA71" i="41"/>
  <c r="AB71" i="41"/>
  <c r="AC71" i="41"/>
  <c r="AD71" i="41"/>
  <c r="AE71" i="41"/>
  <c r="AF71" i="41"/>
  <c r="AG71" i="41"/>
  <c r="AH71" i="41"/>
  <c r="AB72" i="41"/>
  <c r="AB73" i="41"/>
  <c r="AA74" i="41"/>
  <c r="AB74" i="41"/>
  <c r="AC74" i="41"/>
  <c r="AD74" i="41"/>
  <c r="AE74" i="41"/>
  <c r="AF74" i="41"/>
  <c r="AG74" i="41"/>
  <c r="AH74" i="41"/>
  <c r="AA75" i="41"/>
  <c r="AB75" i="41"/>
  <c r="AC75" i="41"/>
  <c r="AD75" i="41"/>
  <c r="AE75" i="41"/>
  <c r="AF75" i="41"/>
  <c r="AG75" i="41"/>
  <c r="AH75" i="41"/>
  <c r="AA76" i="41"/>
  <c r="AB76" i="41"/>
  <c r="AC76" i="41"/>
  <c r="AD76" i="41"/>
  <c r="AE76" i="41"/>
  <c r="AF76" i="41"/>
  <c r="AG76" i="41"/>
  <c r="AH76" i="41"/>
  <c r="AA77" i="41"/>
  <c r="AB77" i="41"/>
  <c r="AC77" i="41"/>
  <c r="AD77" i="41"/>
  <c r="AE77" i="41"/>
  <c r="AF77" i="41"/>
  <c r="AG77" i="41"/>
  <c r="AH77" i="41"/>
  <c r="AA78" i="41"/>
  <c r="AB78" i="41"/>
  <c r="AC78" i="41"/>
  <c r="AD78" i="41"/>
  <c r="AE78" i="41"/>
  <c r="AF78" i="41"/>
  <c r="AG78" i="41"/>
  <c r="AH78" i="41"/>
  <c r="AA79" i="41"/>
  <c r="AB79" i="41"/>
  <c r="AC79" i="41"/>
  <c r="AD79" i="41"/>
  <c r="AE79" i="41"/>
  <c r="AF79" i="41"/>
  <c r="AG79" i="41"/>
  <c r="AH79" i="41"/>
  <c r="AA80" i="41"/>
  <c r="AB80" i="41"/>
  <c r="AC80" i="41"/>
  <c r="AD80" i="41"/>
  <c r="AE80" i="41"/>
  <c r="AF80" i="41"/>
  <c r="AG80" i="41"/>
  <c r="AH80" i="41"/>
  <c r="AB81" i="41"/>
  <c r="AA82" i="41"/>
  <c r="AB82" i="41"/>
  <c r="AC82" i="41"/>
  <c r="AD82" i="41"/>
  <c r="AE82" i="41"/>
  <c r="AF82" i="41"/>
  <c r="AG82" i="41"/>
  <c r="AH82" i="41"/>
  <c r="AA83" i="41"/>
  <c r="AB83" i="41"/>
  <c r="AC83" i="41"/>
  <c r="AD83" i="41"/>
  <c r="AE83" i="41"/>
  <c r="AF83" i="41"/>
  <c r="AG83" i="41"/>
  <c r="AH83" i="41"/>
  <c r="AA84" i="41"/>
  <c r="AB84" i="41"/>
  <c r="AC84" i="41"/>
  <c r="AD84" i="41"/>
  <c r="AE84" i="41"/>
  <c r="AF84" i="41"/>
  <c r="AG84" i="41"/>
  <c r="AH84" i="41"/>
  <c r="AA85" i="41"/>
  <c r="AB85" i="41"/>
  <c r="AC85" i="41"/>
  <c r="AD85" i="41"/>
  <c r="AE85" i="41"/>
  <c r="AF85" i="41"/>
  <c r="AG85" i="41"/>
  <c r="AH85" i="41"/>
  <c r="AB86" i="41"/>
  <c r="AA87" i="41"/>
  <c r="AB87" i="41"/>
  <c r="AC87" i="41"/>
  <c r="AD87" i="41"/>
  <c r="AE87" i="41"/>
  <c r="AF87" i="41"/>
  <c r="AG87" i="41"/>
  <c r="AH87" i="41"/>
  <c r="AA88" i="41"/>
  <c r="AB88" i="41"/>
  <c r="AC88" i="41"/>
  <c r="AD88" i="41"/>
  <c r="AE88" i="41"/>
  <c r="AF88" i="41"/>
  <c r="AG88" i="41"/>
  <c r="AH88" i="41"/>
  <c r="AA89" i="41"/>
  <c r="AB89" i="41"/>
  <c r="AC89" i="41"/>
  <c r="AD89" i="41"/>
  <c r="AE89" i="41"/>
  <c r="AF89" i="41"/>
  <c r="AG89" i="41"/>
  <c r="AH89" i="41"/>
  <c r="AA90" i="41"/>
  <c r="AB90" i="41"/>
  <c r="AC90" i="41"/>
  <c r="AD90" i="41"/>
  <c r="AE90" i="41"/>
  <c r="AF90" i="41"/>
  <c r="AG90" i="41"/>
  <c r="AH90" i="41"/>
  <c r="AA91" i="41"/>
  <c r="AB91" i="41"/>
  <c r="AC91" i="41"/>
  <c r="AD91" i="41"/>
  <c r="AE91" i="41"/>
  <c r="AF91" i="41"/>
  <c r="AG91" i="41"/>
  <c r="AH91" i="41"/>
  <c r="AA92" i="41"/>
  <c r="AB92" i="41"/>
  <c r="AC92" i="41"/>
  <c r="AD92" i="41"/>
  <c r="AE92" i="41"/>
  <c r="AF92" i="41"/>
  <c r="AG92" i="41"/>
  <c r="AH92" i="41"/>
  <c r="AA93" i="41"/>
  <c r="AB93" i="41"/>
  <c r="AC93" i="41"/>
  <c r="AD93" i="41"/>
  <c r="AE93" i="41"/>
  <c r="AF93" i="41"/>
  <c r="AG93" i="41"/>
  <c r="AH93" i="41"/>
  <c r="AB94" i="41"/>
  <c r="AB95" i="41"/>
  <c r="AA96" i="41"/>
  <c r="AB96" i="41"/>
  <c r="AC96" i="41"/>
  <c r="AD96" i="41"/>
  <c r="AE96" i="41"/>
  <c r="AF96" i="41"/>
  <c r="AG96" i="41"/>
  <c r="AH96" i="41"/>
  <c r="AA97" i="41"/>
  <c r="AB97" i="41"/>
  <c r="AC97" i="41"/>
  <c r="AD97" i="41"/>
  <c r="AE97" i="41"/>
  <c r="AF97" i="41"/>
  <c r="AG97" i="41"/>
  <c r="AH97" i="41"/>
  <c r="AA98" i="41"/>
  <c r="AB98" i="41"/>
  <c r="AC98" i="41"/>
  <c r="AD98" i="41"/>
  <c r="AE98" i="41"/>
  <c r="AF98" i="41"/>
  <c r="AG98" i="41"/>
  <c r="AH98" i="41"/>
  <c r="AA99" i="41"/>
  <c r="AB99" i="41"/>
  <c r="AC99" i="41"/>
  <c r="AD99" i="41"/>
  <c r="AE99" i="41"/>
  <c r="AF99" i="41"/>
  <c r="AG99" i="41"/>
  <c r="AH99" i="41"/>
  <c r="AB100" i="41"/>
  <c r="AA101" i="41"/>
  <c r="AB101" i="41"/>
  <c r="AC101" i="41"/>
  <c r="AD101" i="41"/>
  <c r="AE101" i="41"/>
  <c r="AF101" i="41"/>
  <c r="AG101" i="41"/>
  <c r="AH101" i="41"/>
  <c r="AA102" i="41"/>
  <c r="AB102" i="41"/>
  <c r="AC102" i="41"/>
  <c r="AD102" i="41"/>
  <c r="AE102" i="41"/>
  <c r="AF102" i="41"/>
  <c r="AG102" i="41"/>
  <c r="AH102" i="41"/>
  <c r="AA103" i="41"/>
  <c r="AB103" i="41"/>
  <c r="AC103" i="41"/>
  <c r="AD103" i="41"/>
  <c r="AE103" i="41"/>
  <c r="AF103" i="41"/>
  <c r="AG103" i="41"/>
  <c r="AH103" i="41"/>
  <c r="AA104" i="41"/>
  <c r="AB104" i="41"/>
  <c r="AC104" i="41"/>
  <c r="AD104" i="41"/>
  <c r="AE104" i="41"/>
  <c r="AF104" i="41"/>
  <c r="AG104" i="41"/>
  <c r="AH104" i="41"/>
  <c r="AA105" i="41"/>
  <c r="AB105" i="41"/>
  <c r="AC105" i="41"/>
  <c r="AD105" i="41"/>
  <c r="AE105" i="41"/>
  <c r="AF105" i="41"/>
  <c r="AG105" i="41"/>
  <c r="AH105" i="41"/>
  <c r="AA106" i="41"/>
  <c r="AB106" i="41"/>
  <c r="AC106" i="41"/>
  <c r="AD106" i="41"/>
  <c r="AE106" i="41"/>
  <c r="AF106" i="41"/>
  <c r="AG106" i="41"/>
  <c r="AH106" i="41"/>
  <c r="AA107" i="41"/>
  <c r="AB107" i="41"/>
  <c r="AC107" i="41"/>
  <c r="AD107" i="41"/>
  <c r="AE107" i="41"/>
  <c r="AF107" i="41"/>
  <c r="AG107" i="41"/>
  <c r="AH107" i="41"/>
  <c r="AA108" i="41"/>
  <c r="AB108" i="41"/>
  <c r="AC108" i="41"/>
  <c r="AD108" i="41"/>
  <c r="AE108" i="41"/>
  <c r="AF108" i="41"/>
  <c r="AG108" i="41"/>
  <c r="AH108" i="41"/>
  <c r="AB109" i="41"/>
  <c r="AA110" i="41"/>
  <c r="AB110" i="41"/>
  <c r="AC110" i="41"/>
  <c r="AD110" i="41"/>
  <c r="AE110" i="41"/>
  <c r="AF110" i="41"/>
  <c r="AG110" i="41"/>
  <c r="AH110" i="41"/>
  <c r="AA111" i="41"/>
  <c r="AB111" i="41"/>
  <c r="AC111" i="41"/>
  <c r="AD111" i="41"/>
  <c r="AE111" i="41"/>
  <c r="AF111" i="41"/>
  <c r="AG111" i="41"/>
  <c r="AH111" i="41"/>
  <c r="AA112" i="41"/>
  <c r="AB112" i="41"/>
  <c r="AC112" i="41"/>
  <c r="AD112" i="41"/>
  <c r="AE112" i="41"/>
  <c r="AF112" i="41"/>
  <c r="AG112" i="41"/>
  <c r="AH112" i="41"/>
  <c r="AA113" i="41"/>
  <c r="AB113" i="41"/>
  <c r="AC113" i="41"/>
  <c r="AD113" i="41"/>
  <c r="AE113" i="41"/>
  <c r="AF113" i="41"/>
  <c r="AG113" i="41"/>
  <c r="AH113" i="41"/>
  <c r="AA114" i="41"/>
  <c r="AB114" i="41"/>
  <c r="AC114" i="41"/>
  <c r="AD114" i="41"/>
  <c r="AE114" i="41"/>
  <c r="AF114" i="41"/>
  <c r="AG114" i="41"/>
  <c r="AH114" i="41"/>
  <c r="AA115" i="41"/>
  <c r="AB115" i="41"/>
  <c r="AC115" i="41"/>
  <c r="AD115" i="41"/>
  <c r="AE115" i="41"/>
  <c r="AF115" i="41"/>
  <c r="AG115" i="41"/>
  <c r="AH115" i="41"/>
  <c r="AB116" i="41"/>
  <c r="AA117" i="41"/>
  <c r="AB117" i="41"/>
  <c r="AC117" i="41"/>
  <c r="AD117" i="41"/>
  <c r="AE117" i="41"/>
  <c r="AF117" i="41"/>
  <c r="AG117" i="41"/>
  <c r="AH117" i="41"/>
  <c r="AA118" i="41"/>
  <c r="AB118" i="41"/>
  <c r="AC118" i="41"/>
  <c r="AD118" i="41"/>
  <c r="AE118" i="41"/>
  <c r="AF118" i="41"/>
  <c r="AG118" i="41"/>
  <c r="AH118" i="41"/>
  <c r="AB119" i="41"/>
  <c r="AB120" i="41"/>
  <c r="AA121" i="41"/>
  <c r="AB121" i="41"/>
  <c r="AC121" i="41"/>
  <c r="AD121" i="41"/>
  <c r="AE121" i="41"/>
  <c r="AF121" i="41"/>
  <c r="AG121" i="41"/>
  <c r="AH121" i="41"/>
  <c r="AA122" i="41"/>
  <c r="AB122" i="41"/>
  <c r="AC122" i="41"/>
  <c r="AD122" i="41"/>
  <c r="AE122" i="41"/>
  <c r="AF122" i="41"/>
  <c r="AG122" i="41"/>
  <c r="AH122" i="41"/>
  <c r="AA123" i="41"/>
  <c r="AB123" i="41"/>
  <c r="AC123" i="41"/>
  <c r="AD123" i="41"/>
  <c r="AE123" i="41"/>
  <c r="AF123" i="41"/>
  <c r="AG123" i="41"/>
  <c r="AH123" i="41"/>
  <c r="AA124" i="41"/>
  <c r="AB124" i="41"/>
  <c r="AC124" i="41"/>
  <c r="AD124" i="41"/>
  <c r="AE124" i="41"/>
  <c r="AF124" i="41"/>
  <c r="AG124" i="41"/>
  <c r="AH124" i="41"/>
  <c r="AB125" i="41"/>
  <c r="AA126" i="41"/>
  <c r="AB126" i="41"/>
  <c r="AC126" i="41"/>
  <c r="AD126" i="41"/>
  <c r="AE126" i="41"/>
  <c r="AF126" i="41"/>
  <c r="AG126" i="41"/>
  <c r="AH126" i="41"/>
  <c r="AA127" i="41"/>
  <c r="AB127" i="41"/>
  <c r="AC127" i="41"/>
  <c r="AD127" i="41"/>
  <c r="AE127" i="41"/>
  <c r="AF127" i="41"/>
  <c r="AG127" i="41"/>
  <c r="AH127" i="41"/>
  <c r="AB128" i="41"/>
  <c r="AA129" i="41"/>
  <c r="AB129" i="41"/>
  <c r="AC129" i="41"/>
  <c r="AD129" i="41"/>
  <c r="AE129" i="41"/>
  <c r="AF129" i="41"/>
  <c r="AG129" i="41"/>
  <c r="AH129" i="41"/>
  <c r="AA130" i="41"/>
  <c r="AB130" i="41"/>
  <c r="AC130" i="41"/>
  <c r="AD130" i="41"/>
  <c r="AE130" i="41"/>
  <c r="AF130" i="41"/>
  <c r="AG130" i="41"/>
  <c r="AH130" i="41"/>
  <c r="AB131" i="41"/>
  <c r="AA132" i="41"/>
  <c r="AB132" i="41"/>
  <c r="AC132" i="41"/>
  <c r="AD132" i="41"/>
  <c r="AE132" i="41"/>
  <c r="AF132" i="41"/>
  <c r="AG132" i="41"/>
  <c r="AH132" i="41"/>
  <c r="AA133" i="41"/>
  <c r="AB133" i="41"/>
  <c r="AC133" i="41"/>
  <c r="AD133" i="41"/>
  <c r="AE133" i="41"/>
  <c r="AF133" i="41"/>
  <c r="AG133" i="41"/>
  <c r="AH133" i="41"/>
  <c r="AB134" i="41"/>
  <c r="AA135" i="41"/>
  <c r="AB135" i="41"/>
  <c r="AC135" i="41"/>
  <c r="AD135" i="41"/>
  <c r="AE135" i="41"/>
  <c r="AF135" i="41"/>
  <c r="AG135" i="41"/>
  <c r="AH135" i="41"/>
  <c r="AA136" i="41"/>
  <c r="AB136" i="41"/>
  <c r="AC136" i="41"/>
  <c r="AD136" i="41"/>
  <c r="AE136" i="41"/>
  <c r="AF136" i="41"/>
  <c r="AG136" i="41"/>
  <c r="AH136" i="41"/>
  <c r="AB137" i="41"/>
  <c r="AA138" i="41"/>
  <c r="AB138" i="41"/>
  <c r="AC138" i="41"/>
  <c r="AD138" i="41"/>
  <c r="AE138" i="41"/>
  <c r="AF138" i="41"/>
  <c r="AG138" i="41"/>
  <c r="AH138" i="41"/>
  <c r="AA139" i="41"/>
  <c r="AB139" i="41"/>
  <c r="AC139" i="41"/>
  <c r="AD139" i="41"/>
  <c r="AE139" i="41"/>
  <c r="AF139" i="41"/>
  <c r="AG139" i="41"/>
  <c r="AH139" i="41"/>
  <c r="F6" i="51"/>
  <c r="F7" i="51"/>
  <c r="F10" i="51"/>
  <c r="F11" i="51"/>
  <c r="F12" i="51"/>
  <c r="F13" i="51"/>
  <c r="F14" i="51"/>
  <c r="F15" i="51"/>
  <c r="F16" i="51"/>
  <c r="F17" i="51"/>
  <c r="F19" i="51"/>
  <c r="F20" i="51"/>
  <c r="F21" i="51"/>
  <c r="F24" i="51"/>
  <c r="F25" i="51"/>
  <c r="F26" i="51"/>
  <c r="F28" i="51"/>
  <c r="F29" i="51"/>
  <c r="F32" i="51"/>
  <c r="F33" i="51"/>
  <c r="F34" i="51"/>
  <c r="F36" i="51"/>
  <c r="F37" i="51"/>
  <c r="F38" i="51"/>
  <c r="F40" i="51"/>
  <c r="F41" i="51"/>
  <c r="F42" i="51"/>
  <c r="F45" i="51"/>
  <c r="F46" i="51"/>
  <c r="F47" i="51"/>
  <c r="F48" i="51"/>
  <c r="F49" i="51"/>
  <c r="F50" i="51"/>
  <c r="F52" i="51"/>
  <c r="F53" i="51"/>
  <c r="F54" i="51"/>
  <c r="F55" i="51"/>
  <c r="F56" i="51"/>
  <c r="F57" i="51"/>
  <c r="F58" i="51"/>
  <c r="F61" i="51"/>
  <c r="F62" i="51"/>
  <c r="F63" i="51"/>
  <c r="F64" i="51"/>
  <c r="F66" i="51"/>
  <c r="F67" i="51"/>
  <c r="F68" i="51"/>
  <c r="F70" i="51"/>
  <c r="F71" i="51"/>
  <c r="F73" i="51"/>
  <c r="F74" i="51"/>
  <c r="F76" i="51"/>
  <c r="F78" i="51"/>
  <c r="F79" i="51"/>
  <c r="F81" i="51"/>
  <c r="F82" i="51"/>
  <c r="F83" i="51"/>
  <c r="F84" i="51"/>
  <c r="F86" i="51"/>
  <c r="F87" i="51"/>
  <c r="F88" i="51"/>
  <c r="F89" i="51"/>
  <c r="F90" i="51"/>
  <c r="F92" i="51"/>
  <c r="F93" i="51"/>
  <c r="F94" i="51"/>
  <c r="F96" i="51"/>
  <c r="F97" i="51"/>
  <c r="F98" i="51"/>
  <c r="F99" i="51"/>
  <c r="F100" i="51"/>
  <c r="F101" i="51"/>
  <c r="F104" i="51"/>
  <c r="F106" i="51"/>
  <c r="F107" i="51"/>
  <c r="F108" i="51"/>
  <c r="F109" i="51"/>
  <c r="F111" i="51"/>
  <c r="F112" i="51"/>
  <c r="F113" i="51"/>
  <c r="F115" i="51"/>
  <c r="F116" i="51"/>
  <c r="F117" i="51"/>
  <c r="F118" i="51"/>
  <c r="F119" i="51"/>
  <c r="F120" i="51"/>
  <c r="F121" i="51"/>
  <c r="F123" i="51"/>
  <c r="F124" i="51"/>
  <c r="F125" i="51"/>
  <c r="F126" i="51"/>
  <c r="F127" i="51"/>
  <c r="F128" i="51"/>
  <c r="F130" i="51"/>
  <c r="F131" i="51"/>
  <c r="F133" i="51"/>
  <c r="F134" i="51"/>
  <c r="F137" i="51"/>
  <c r="F139" i="51"/>
  <c r="F140" i="51"/>
  <c r="F141" i="51"/>
  <c r="F142" i="51"/>
  <c r="F144" i="51"/>
  <c r="F145" i="51"/>
  <c r="F147" i="51"/>
  <c r="F148" i="51"/>
  <c r="F149" i="51"/>
  <c r="F151" i="51"/>
  <c r="F152" i="51"/>
  <c r="F153" i="51"/>
  <c r="F154" i="51"/>
  <c r="F155" i="51"/>
  <c r="F157" i="51"/>
  <c r="F160" i="51"/>
  <c r="F161" i="51"/>
  <c r="F163" i="51"/>
  <c r="F164" i="51"/>
  <c r="F165" i="51"/>
  <c r="F168" i="51"/>
  <c r="F169" i="51"/>
  <c r="F170" i="51"/>
  <c r="F171" i="51"/>
  <c r="F172" i="51"/>
  <c r="F175" i="51"/>
  <c r="F176" i="51"/>
  <c r="F177" i="51"/>
  <c r="F178" i="51"/>
  <c r="F179" i="51"/>
  <c r="F180" i="51"/>
  <c r="F182" i="51"/>
  <c r="F183" i="51"/>
</calcChain>
</file>

<file path=xl/sharedStrings.xml><?xml version="1.0" encoding="utf-8"?>
<sst xmlns="http://schemas.openxmlformats.org/spreadsheetml/2006/main" count="9024" uniqueCount="5830">
  <si>
    <r>
      <t xml:space="preserve">Are integrity sensitive files (whether stored on workstations or hosted on a data server) write-protected and is there an  integrity control mechanism?
</t>
    </r>
    <r>
      <rPr>
        <i/>
        <sz val="8"/>
        <rFont val="Arial"/>
        <family val="2"/>
      </rPr>
      <t>Such a mechanism may authorize the creation of modifiable working copies while guaranteeing the integrity of the original</t>
    </r>
  </si>
  <si>
    <t>11C04-02</t>
  </si>
  <si>
    <t>Are maintenance contracts, selection of service providers and the associated procedures regularly audited?</t>
  </si>
  <si>
    <t>11D03</t>
  </si>
  <si>
    <t>Users' configurations backup plans</t>
  </si>
  <si>
    <t>11D03-01</t>
  </si>
  <si>
    <t>Has it been established a backup plan including all the configuration parameters of the user workstations?</t>
  </si>
  <si>
    <t>11D03-02</t>
  </si>
  <si>
    <t>08F02-07</t>
  </si>
  <si>
    <t>08F03</t>
  </si>
  <si>
    <t>Surveillance of system administrators' actions</t>
  </si>
  <si>
    <t>08F03-01</t>
  </si>
  <si>
    <t>Are the components of the integrity control process security protected against any alteration, modification or inhibition?</t>
  </si>
  <si>
    <t>11C04-03</t>
  </si>
  <si>
    <t>Is the management of access rights to development objects, protection procedures and mechanisms subject to a regular audit?</t>
  </si>
  <si>
    <t>10B03</t>
  </si>
  <si>
    <t>Security within Internal Processing of Applications</t>
  </si>
  <si>
    <t>10B03-01</t>
  </si>
  <si>
    <t xml:space="preserve">Are these events recorded as well as all parameters which may be useful for their subsequent analysis? </t>
  </si>
  <si>
    <t>08F03-03</t>
  </si>
  <si>
    <t>11D02-02</t>
  </si>
  <si>
    <t xml:space="preserve">Is there a system able to detect any modification or deletion of a past record and to immediately trigger an alarm to a manager? </t>
  </si>
  <si>
    <t>08F03-04</t>
  </si>
  <si>
    <t>Is there a summary of these records enabling management to detect abnormal behavior?</t>
  </si>
  <si>
    <t>08F03-05</t>
  </si>
  <si>
    <t>08F03-08</t>
  </si>
  <si>
    <t>08F03-09</t>
  </si>
  <si>
    <t>6.1.4</t>
  </si>
  <si>
    <t>11B03-06</t>
  </si>
  <si>
    <r>
      <t xml:space="preserve">Have means of control regarding the use of personal equipment been defined and implemented?
</t>
    </r>
    <r>
      <rPr>
        <i/>
        <sz val="8"/>
        <rFont val="Arial"/>
        <family val="2"/>
      </rPr>
      <t>Such as specific parameters of the operating systems, filtering capabilities, etc.</t>
    </r>
  </si>
  <si>
    <t>11C05-01</t>
  </si>
  <si>
    <t>Is there a security policy specific to emails defining precautions for use and security measures to implement?</t>
  </si>
  <si>
    <t>10.8.4</t>
  </si>
  <si>
    <t>11C05-02</t>
  </si>
  <si>
    <t>11C05-03</t>
  </si>
  <si>
    <t>Does each archive or set of archives have a designated owner?</t>
  </si>
  <si>
    <t>08H02-03</t>
  </si>
  <si>
    <t xml:space="preserve">Are requests for extracts from the archives accepted only from the designated owner? </t>
  </si>
  <si>
    <t>08H02-04</t>
  </si>
  <si>
    <t xml:space="preserve">Is a request from the owner subject to authentication? </t>
  </si>
  <si>
    <t>08H02-05</t>
  </si>
  <si>
    <t>Is this authentication check considered to be strong?</t>
  </si>
  <si>
    <t>10.8.5</t>
  </si>
  <si>
    <t>11C01-04</t>
  </si>
  <si>
    <t>11C05-08</t>
  </si>
  <si>
    <t>Are several generations of saved files available in order to guard against missing or unreadable files, by organizing, for example a rotation of backup media?</t>
  </si>
  <si>
    <t>11D05-05</t>
  </si>
  <si>
    <t>11D05-06</t>
  </si>
  <si>
    <t>Are the backup procedures for user data subject to a regular audit?</t>
  </si>
  <si>
    <t>11D06</t>
  </si>
  <si>
    <t>Is the access control system considered as sufficiently strong?</t>
  </si>
  <si>
    <t xml:space="preserve">Are regular audits carried out on the procedures and instructions concerning email and electronic exchanges security? </t>
  </si>
  <si>
    <t>11C06</t>
  </si>
  <si>
    <t>08H</t>
  </si>
  <si>
    <t>Management of IT related archives</t>
  </si>
  <si>
    <t>08H01</t>
  </si>
  <si>
    <t xml:space="preserve">Are the shared printers located in rooms with controlled access? </t>
  </si>
  <si>
    <t>11C06-02</t>
  </si>
  <si>
    <t>08H01-02</t>
  </si>
  <si>
    <t xml:space="preserve">Is there a procedure forcing users to use this archiving service for all the files that require to be kept over a long period? </t>
  </si>
  <si>
    <t>08H01-03</t>
  </si>
  <si>
    <t>11C02-03</t>
  </si>
  <si>
    <t>Is the encryption process applied whichever media type (external disk, USB key, PDA, etc.)?</t>
  </si>
  <si>
    <t>11C03</t>
  </si>
  <si>
    <t xml:space="preserve">Confidentiality considerations during maintenance operations on user workstations </t>
  </si>
  <si>
    <t>11C03-01</t>
  </si>
  <si>
    <t>Is all user data (stored on workstations) systematically backed up (by users, at a fixed frequency or when connecting to the internal network)?</t>
  </si>
  <si>
    <t>Are regular audits carried out on the usage of file encryption and erasing facilities by users?</t>
  </si>
  <si>
    <t>11C02</t>
  </si>
  <si>
    <t>Protection of the confidentiality of data stored on removable media</t>
  </si>
  <si>
    <t>11C02-01</t>
  </si>
  <si>
    <t xml:space="preserve">Is confidential data stored encrypted on removable media? </t>
  </si>
  <si>
    <t>11C02-02</t>
  </si>
  <si>
    <t xml:space="preserve">Are the elements used for the encryption process protected strongly against any illicit alteration, modification or blocking ? </t>
  </si>
  <si>
    <t xml:space="preserve">Are regular audits conducted on the protective measures for printouts from a shared printer? </t>
  </si>
  <si>
    <t>11D</t>
  </si>
  <si>
    <t>Service continuity of the work environment</t>
  </si>
  <si>
    <t>11D01</t>
  </si>
  <si>
    <t>Organization of user hardware maintenance</t>
  </si>
  <si>
    <t>11D01-01</t>
  </si>
  <si>
    <t>Is all computing hardware covered by a maintenance contract (personal computers, peripherals, etc.)?</t>
  </si>
  <si>
    <t>11D01-02</t>
  </si>
  <si>
    <t>Is there a written procedure and a binding clause in personnel maintenance contracts stipulating that any storage media which contained sensitive data be destroyed before disposal?</t>
  </si>
  <si>
    <t>11C03-03</t>
  </si>
  <si>
    <t>11C03-04</t>
  </si>
  <si>
    <t>Protection of the integrity of files stored on workstations or on data servers (logical disk for workstations)</t>
  </si>
  <si>
    <t>11C04-01</t>
  </si>
  <si>
    <t>Organization of  user software maintenance (system, middleware and application)</t>
  </si>
  <si>
    <t>11D02-01</t>
  </si>
  <si>
    <t xml:space="preserve">Is the process or the directives concerning integrity control extended to messages and message attachments? </t>
  </si>
  <si>
    <t>11C04-04</t>
  </si>
  <si>
    <t>11B03-04</t>
  </si>
  <si>
    <t>Have requirements and enforced procedures for the audit of IT systems been enacted by Management?</t>
  </si>
  <si>
    <t>08G01-02</t>
  </si>
  <si>
    <t>08F01-03</t>
  </si>
  <si>
    <t>08F01-04</t>
  </si>
  <si>
    <t>Are there maintenance contracts for all software installed on user workstations?</t>
  </si>
  <si>
    <t>Is a technical support center available for each software supplier which guarantees rapid and qualified telephone support?</t>
  </si>
  <si>
    <t>11D02-03</t>
  </si>
  <si>
    <t>Are there specific maintenance contracts for all software requiring high availability and for which standard repair times are not acceptable?</t>
  </si>
  <si>
    <t>11D02-04</t>
  </si>
  <si>
    <t>11D07-01</t>
  </si>
  <si>
    <t>11D07-02</t>
  </si>
  <si>
    <t>Is this backup plan included into automated operational processes?</t>
  </si>
  <si>
    <t>11D03-03</t>
  </si>
  <si>
    <t>6.1.4; 11.7.2</t>
  </si>
  <si>
    <t>11B03-05</t>
  </si>
  <si>
    <r>
      <t xml:space="preserve">Is the process of granting (modification or revocation) of special rights to an individual strictly controlled?
</t>
    </r>
    <r>
      <rPr>
        <i/>
        <sz val="8"/>
        <rFont val="Arial"/>
        <family val="2"/>
      </rPr>
      <t>A strict control requires a formal recognition of the signature (electronic or not) of the requestor, that there be a tight control of access in order to attribute or modify such rights and that any modification of special rights be logged and audited.</t>
    </r>
  </si>
  <si>
    <t>08F01-06</t>
  </si>
  <si>
    <t>08G02-02</t>
  </si>
  <si>
    <t>08G02-03</t>
  </si>
  <si>
    <t>Is there an application able to analyze these records as well as performance measurements and to infer statistics, a dashboard, anomaly diagnostics, etc. for examination by a competent team?</t>
  </si>
  <si>
    <t>08E02-04</t>
  </si>
  <si>
    <t>08H01-01</t>
  </si>
  <si>
    <t>08F02-03</t>
  </si>
  <si>
    <t>08F02-04</t>
  </si>
  <si>
    <t>Are the parameters defining the elements to record and the summaries effected on these elements strictly protected against unauthorized change (limited rights and strong authentication)?</t>
  </si>
  <si>
    <t>08E02-07</t>
  </si>
  <si>
    <t>08E02-08</t>
  </si>
  <si>
    <t>08E02-09</t>
  </si>
  <si>
    <t>08E03</t>
  </si>
  <si>
    <t>Have variants to the primary solution been considered in case it might encounter unforeseen difficulties?</t>
  </si>
  <si>
    <t>08D08-05</t>
  </si>
  <si>
    <t>Does this system incorporate a categorization of incidents with statistics generation and dashboards destined for use by the Information Security Officer?</t>
  </si>
  <si>
    <t>08E03-07</t>
  </si>
  <si>
    <t>08E03-06</t>
  </si>
  <si>
    <t>Protection of documents printed on shared printers</t>
  </si>
  <si>
    <t>11C06-01</t>
  </si>
  <si>
    <r>
      <t>Is the incident management system strictly controlled with regard to unauthorized or inadvertent modification?
A</t>
    </r>
    <r>
      <rPr>
        <i/>
        <sz val="8"/>
        <rFont val="Arial"/>
        <family val="2"/>
      </rPr>
      <t xml:space="preserve"> strict control requires a reinforced protection in order to modify records and an audit trail of all modifications of records or protection by electronic seal on all records modification.</t>
    </r>
  </si>
  <si>
    <t>Has a detailed analysis been carried out of the events and operations carried out with administrative rights which may potentially have an impact on system security (configuration of security systems, access to sensitive information, usage of sensitive tools, download or modification of administrative tools etc.)?</t>
  </si>
  <si>
    <t>08F03-02</t>
  </si>
  <si>
    <t xml:space="preserve">Are the users made aware and trained to backup operations for sensitive data possibly stored in their workstation? </t>
  </si>
  <si>
    <t>11D05-02</t>
  </si>
  <si>
    <t>Has this policy been approved by the top management of the organization?</t>
  </si>
  <si>
    <t xml:space="preserve">Has the management of the organization reserved the necessary resources and funding over the long term? </t>
  </si>
  <si>
    <r>
      <t xml:space="preserve">Are authentication parameters under strict control?
</t>
    </r>
    <r>
      <rPr>
        <i/>
        <sz val="8"/>
        <rFont val="Arial"/>
        <family val="2"/>
      </rPr>
      <t>A strict control requires that the list of people able to change authentication rules, the credentials themselves and the surveillance rules of connection attempts be strictly limited, that there be a reinforced access control in order to be able to modify these rights and that any modification of these rights be logged and audited and that there be a general audit at least once a year of all authentication parameters.</t>
    </r>
  </si>
  <si>
    <t>08F02-05</t>
  </si>
  <si>
    <t>08F02-06</t>
  </si>
  <si>
    <t>Is there a regular audit of the privileged profiles effectively granted?</t>
  </si>
  <si>
    <t xml:space="preserve"> Control of administrative rights</t>
  </si>
  <si>
    <t>08F01</t>
  </si>
  <si>
    <t>Control of administrative access rights granted on systems</t>
  </si>
  <si>
    <t>08F01-01</t>
  </si>
  <si>
    <t xml:space="preserve">Management and handling of incidents </t>
  </si>
  <si>
    <t>08E01</t>
  </si>
  <si>
    <t xml:space="preserve">Are the procedures, which record and process privileged operations, regularly audited? </t>
  </si>
  <si>
    <t>08G</t>
  </si>
  <si>
    <t>Audit and control Procedures relative to Information Systems</t>
  </si>
  <si>
    <t>08G01</t>
  </si>
  <si>
    <t>Operation of Audit Control</t>
  </si>
  <si>
    <t>08G01-01</t>
  </si>
  <si>
    <t>08E01-05</t>
  </si>
  <si>
    <t>Is there a systematic process of removal of special rights at the time of departure or role change of IT operations staff?</t>
  </si>
  <si>
    <t>08F01-07</t>
  </si>
  <si>
    <t>Does the usage of the remote maintenance line require the prior agreement (for each usage) of system operations personnel (upon request by the manufacturer or editor specifying the nature, date and time of the intervention)?</t>
  </si>
  <si>
    <t>08A06-06</t>
  </si>
  <si>
    <t xml:space="preserve">Conformity control of systems parameters and configurations </t>
  </si>
  <si>
    <t>08B01-01</t>
  </si>
  <si>
    <t>Are these directives explicitly forbidding the use of software without a proper license and limitation of copies of software, commercial recordings (video, audio) and documents ?</t>
  </si>
  <si>
    <t>Is this program approved by the IPR manager or respondent?</t>
  </si>
  <si>
    <t>Is this program approved by the protection of computerized systems manager or respondent?</t>
  </si>
  <si>
    <r>
      <t xml:space="preserve">Is the usage of the remote maintenance line under strict control ?
</t>
    </r>
    <r>
      <rPr>
        <i/>
        <sz val="8"/>
        <rFont val="Arial"/>
        <family val="2"/>
      </rPr>
      <t>A strict control supposes that each use of the line, the name of the maintenance operative and the actions carried out is registered, and that there be a subsequent audit of the appropriateness of the actions and their conformity with the rules laid down by maintenance managers.</t>
    </r>
  </si>
  <si>
    <t>08A06-09</t>
  </si>
  <si>
    <t xml:space="preserve">Are the equipment accessible for remote maintenance protected against inhibition or modification of the access conditions for remote maintenance (e.g. by the triggering of an alarm)? </t>
  </si>
  <si>
    <t>08A06-10</t>
  </si>
  <si>
    <t>Are control procedures for remote maintenance regularly audited?</t>
  </si>
  <si>
    <t>08A07</t>
  </si>
  <si>
    <t>08A07-01</t>
  </si>
  <si>
    <t>Are any derogations from the prerequisite risk analysis and control of security parameters subject to strict procedures, including a signature from senior management?</t>
  </si>
  <si>
    <t>12.4.1</t>
  </si>
  <si>
    <t>08A03-14</t>
  </si>
  <si>
    <t>08A03-15</t>
  </si>
  <si>
    <t>08A03-16</t>
  </si>
  <si>
    <t>Does the distribution system for printouts and reports ensure protection against theft (locked cabinets and carrying cases during transportation)?</t>
  </si>
  <si>
    <t xml:space="preserve">Is there a committee related to the governing bodies that is charged with developing directions for relative to the human safety and protection of the environment and with periodically studying any related problems? </t>
  </si>
  <si>
    <t>Is the policy relative to the human safety and protection of the environment revised regularly?</t>
  </si>
  <si>
    <t xml:space="preserve">Is this program approved by the Human safety and protection of the environment manager or respondent? </t>
  </si>
  <si>
    <r>
      <t xml:space="preserve">Do the boundaries contain the processes and assets of vital value for the organization? 
</t>
    </r>
    <r>
      <rPr>
        <i/>
        <sz val="8"/>
        <rFont val="Arial"/>
        <family val="2"/>
      </rPr>
      <t xml:space="preserve">They should specify the sites, organizational units and business activities as well as external interfaces.  
Any exclusions from the scope must be documented and justified.  </t>
    </r>
  </si>
  <si>
    <t xml:space="preserve">Does this policy take into account the requirements of the organization towards criteria such as Availability, Integrity and non disclosure? </t>
  </si>
  <si>
    <t>Does this risk analysis method used allow to identify the supporting assets attached to  each operational process and to each primary asset?</t>
  </si>
  <si>
    <r>
      <t xml:space="preserve">Does the method provide the elements allowing to classify the seriousness level for each risk scenario? 
</t>
    </r>
    <r>
      <rPr>
        <i/>
        <sz val="8"/>
        <rFont val="Arial"/>
        <family val="2"/>
      </rPr>
      <t>His level should be used to determine whether each risk is acceptable or require further treatment</t>
    </r>
  </si>
  <si>
    <r>
      <t xml:space="preserve">Does the method permit to figure out the risk treatment options appropriate for the organization ? 
</t>
    </r>
    <r>
      <rPr>
        <i/>
        <sz val="8"/>
        <rFont val="Arial"/>
        <family val="2"/>
      </rPr>
      <t>Based on the possible options (Accept, Avoid, Transfer or Reduce lye risk) and the criteria of acceptance already established.</t>
    </r>
  </si>
  <si>
    <t xml:space="preserve">Are the security measures excluded or differed documented and justified? </t>
  </si>
  <si>
    <t>Possibility of failure of equipment</t>
  </si>
  <si>
    <t>means to access data</t>
  </si>
  <si>
    <t>Is there, within operational personnel, a team or individual available 24 hrs a day and capable of reacting in the case of an alert after this application has detected an anomaly?</t>
  </si>
  <si>
    <r>
      <t xml:space="preserve">Have all the scenarios which may impact the telecommunications infrastructure and services been considered and, for each scenario, the consequences in terms of service unavailability for users?
</t>
    </r>
    <r>
      <rPr>
        <i/>
        <sz val="8"/>
        <rFont val="Arial"/>
        <family val="2"/>
      </rPr>
      <t xml:space="preserve">ToIP creates additional requirements for power supply continuity and ability to reconfigure of terminal equipments </t>
    </r>
  </si>
  <si>
    <r>
      <t xml:space="preserve">Control of the implementation of new equipments or upgrade of existing systems
</t>
    </r>
    <r>
      <rPr>
        <i/>
        <sz val="8"/>
        <rFont val="Arial"/>
        <family val="2"/>
      </rPr>
      <t>Equipments for classical telephony : PABX, ...
With ToIP : call server, gateway converter to classical telephony, routers, switches
Equipments dedicated to users: telephone terminal, fax machines (often combined with printing, scanning and photocopy capabilities , ...), tele and videoconferencing, ...
These systems may provide configuration, management, directory, billing and storage (answering machine, voice mail) services, …</t>
    </r>
  </si>
  <si>
    <r>
      <t xml:space="preserve">Are the basic accounting data preserved in compliance with the VCA regulations? 
</t>
    </r>
    <r>
      <rPr>
        <i/>
        <sz val="8"/>
        <rFont val="Arial"/>
        <family val="2"/>
      </rPr>
      <t>The elementary data are individual, not yet aggregated, data considered since their origin, for example: historic files of movements (orders, bills, stocks...), written evidences, statements, permanent data, operations of files' updates...</t>
    </r>
  </si>
  <si>
    <t>Is there a collection of all applicable legal and regulatory rules and measures relative to the human safety and protection of the environment?</t>
  </si>
  <si>
    <t>Is there a policy and are there precise directives relative to the human safety and protection of the environment?</t>
  </si>
  <si>
    <t xml:space="preserve">Does the policy relative to the human safety and protection of the environment encompass all the legal requirements in that matter? </t>
  </si>
  <si>
    <t>Has a  manager responsible for human safety and protection of the environment been appointed?</t>
  </si>
  <si>
    <t xml:space="preserve">Is the responsible manager relative to the human safety and protection of the environment known to all members of staff? </t>
  </si>
  <si>
    <t>Does the policy (or the management framework) relative to human safety and protection of the environment clearly define the responsibilities of the various stakeholders?</t>
  </si>
  <si>
    <r>
      <t xml:space="preserve">Do the contracts specify specific clauses when system downtime exceeds specific durations stipulated (penalties, replacement of hardware, etc.)?
</t>
    </r>
    <r>
      <rPr>
        <i/>
        <sz val="8"/>
        <rFont val="Arial"/>
        <family val="2"/>
      </rPr>
      <t>It is desirable that these clauses be general and apply to all cases no matter what the reasons (technical difficulty, staff strikes, etc.)</t>
    </r>
    <phoneticPr fontId="25" type="noConversion"/>
  </si>
  <si>
    <t>Do application maintenance procedures require that a formal validation be run by the security function of the coverage of tests related to security functions or mechanisms?</t>
    <phoneticPr fontId="25" type="noConversion"/>
  </si>
  <si>
    <r>
      <t xml:space="preserve">Is the documentation associated with this program stored and used?
</t>
    </r>
    <r>
      <rPr>
        <i/>
        <sz val="8"/>
        <rFont val="Arial"/>
        <family val="2"/>
      </rPr>
      <t xml:space="preserve">For example, yearly programs, attendance records and participant evaluations, course content, skills acquired, etc. </t>
    </r>
    <phoneticPr fontId="25" type="noConversion"/>
  </si>
  <si>
    <r>
      <t xml:space="preserve">Is there a department specifically responsible for keeping and protecting important documents that need to be kept for a long period of time?
</t>
    </r>
    <r>
      <rPr>
        <i/>
        <sz val="8"/>
        <rFont val="Arial"/>
        <family val="2"/>
      </rPr>
      <t>Such as important originals, elements usable as proof, documentary evidence, etc.</t>
    </r>
    <phoneticPr fontId="25" type="noConversion"/>
  </si>
  <si>
    <t>Management of insurance contracts</t>
    <phoneticPr fontId="25" type="noConversion"/>
  </si>
  <si>
    <t>04C01</t>
    <phoneticPr fontId="25" type="noConversion"/>
  </si>
  <si>
    <t xml:space="preserve">Physical Security of Transiting Medias </t>
    <phoneticPr fontId="25" type="noConversion"/>
  </si>
  <si>
    <r>
      <t xml:space="preserve">Are above tests able to guarantee that the staff capacity and the recovery systems can cope, under full operational load, the minimum service levels required by users?
</t>
    </r>
    <r>
      <rPr>
        <i/>
        <sz val="8"/>
        <rFont val="Arial"/>
        <family val="2"/>
      </rPr>
      <t xml:space="preserve">The tests required to obtain this guarantee are preferably full scale tests of each variant of scenario, involving all users. The results of the tests have to be registered and analyzed in order to improve the capability of the organization to answer to the situations considered. </t>
    </r>
  </si>
  <si>
    <t xml:space="preserve">Is the conformity of the telecommunication configurations for user workstations regularly controlled relatively to the authorized options? </t>
  </si>
  <si>
    <r>
      <t xml:space="preserve">Are the users informed of risks resulting from the malevolent usage, locally or remotely, of their communication equipment? 
</t>
    </r>
    <r>
      <rPr>
        <i/>
        <sz val="8"/>
        <rFont val="Arial"/>
        <family val="2"/>
      </rPr>
      <t>In addition to the use of their colleagues' equipment  without their knowing.</t>
    </r>
  </si>
  <si>
    <t>Utilization of cryptographic equipment</t>
  </si>
  <si>
    <t>Is there a procedure of checking for system integrity after maintenance intervention (absence of spyware, or trojans etc.)?</t>
  </si>
  <si>
    <t>08A05-04</t>
  </si>
  <si>
    <t>08A05-05</t>
  </si>
  <si>
    <t>Do the installations take into account physical protection (protected access, no direct external view on equipments, no multiple physical threats, weather conditions, protection against thunderbolts, protection against dust, etc.)?</t>
  </si>
  <si>
    <t>9.2.1; 12.5.1</t>
  </si>
  <si>
    <t>08A03-04</t>
  </si>
  <si>
    <t>Is any new or modified functionality linked to a new system or new version of a system, systematically documented before moving into production?</t>
  </si>
  <si>
    <t>12.4.1; 12.5.1</t>
  </si>
  <si>
    <t>08A03-05</t>
  </si>
  <si>
    <t>Is there a set of procedures covering the granting and revocation of access rights for remote maintenance operatives and the granting of rights in urgent situations?</t>
  </si>
  <si>
    <t>08A06-04</t>
  </si>
  <si>
    <t>Have the procedures and protocols for transmission and retention of secret conventions (in the case of remote maintenance) been approved by the Information Security Officer or a qualified specialist?</t>
  </si>
  <si>
    <t>Organization of software maintenance (systems and attached services)</t>
  </si>
  <si>
    <t>12C02-01</t>
  </si>
  <si>
    <t>12C02-02</t>
  </si>
  <si>
    <t>12C02-03</t>
  </si>
  <si>
    <t>12C02-04</t>
  </si>
  <si>
    <t>12C03-05</t>
  </si>
  <si>
    <t>12C03-06</t>
  </si>
  <si>
    <t>Is there a systematic process of removal of special rights at the time of departure of telecommunication operations staff?</t>
  </si>
  <si>
    <t>12E01-07</t>
  </si>
  <si>
    <t>Are data or command exchanges during remote maintenance protected by encryption?</t>
  </si>
  <si>
    <t>08A06-07</t>
  </si>
  <si>
    <t xml:space="preserve">Are data or command exchanges during remote maintenance protected by integrity control (sealing)?  </t>
  </si>
  <si>
    <t>08A06-08</t>
  </si>
  <si>
    <t>Have all the sensitive system tools and utilities (rights administration, configuration management, backups, copies, hot restarts, etc.) been exhaustively audited and listed for each profile?</t>
  </si>
  <si>
    <t>11.5.4</t>
  </si>
  <si>
    <t>08A02-04</t>
  </si>
  <si>
    <t>Control of maintenance operations</t>
  </si>
  <si>
    <t>08A04-01</t>
  </si>
  <si>
    <t>08A04-02</t>
  </si>
  <si>
    <t>Domain 10 of MEHARI represents a particular point of view that can be summarized as follows: the challenge of security in application development and maintenance is to protect against the introduction of weaknesses. Quality insurance for the developments, which aims to ensure that needs are well specified, developments are effected in conformity to a recognized method, that specifications are properly applied and that the application functions correctly, etc. is not considered within this security domain.</t>
  </si>
  <si>
    <t>10A</t>
  </si>
  <si>
    <t>Security of application projects and developments</t>
  </si>
  <si>
    <t>10A01</t>
  </si>
  <si>
    <t>Consideration of security in application development</t>
  </si>
  <si>
    <t>10A01-01</t>
  </si>
  <si>
    <t xml:space="preserve">Modification of software packages </t>
  </si>
  <si>
    <t>10A05-01</t>
  </si>
  <si>
    <t>12.5.3</t>
  </si>
  <si>
    <t>10A05-02</t>
  </si>
  <si>
    <t>10A05-03</t>
  </si>
  <si>
    <t>Specifically, has the editor's consent to proceed with said changes been obtained?</t>
  </si>
  <si>
    <t>10A05-04</t>
  </si>
  <si>
    <t>Have the consequences of those changes on the maintenance provided by the editor been examined?</t>
  </si>
  <si>
    <t>10B</t>
  </si>
  <si>
    <t>10A01-03</t>
  </si>
  <si>
    <t>10A01-05</t>
  </si>
  <si>
    <t>10A01-06</t>
  </si>
  <si>
    <t xml:space="preserve">Are features, detecting and recording sensitive events, installed in applications (with type of event, user identifier, date and time, etc.)?  </t>
  </si>
  <si>
    <t>09G01-03</t>
  </si>
  <si>
    <t>Is there an audit  trail within certain sensitive processes which records the events which would enable later diagnosis of anomalies?</t>
  </si>
  <si>
    <t>09G01-04</t>
  </si>
  <si>
    <t>Are the granting of administrative profiles and the implementation of the aforementioned security measures subject to regular audit?</t>
  </si>
  <si>
    <t>08A03</t>
  </si>
  <si>
    <r>
      <t xml:space="preserve">Acceptance control of systems introduction or modification
</t>
    </r>
    <r>
      <rPr>
        <i/>
        <sz val="8"/>
        <rFont val="Arial"/>
        <family val="2"/>
      </rPr>
      <t>Systems here include operating systems, applications and associated middleware</t>
    </r>
  </si>
  <si>
    <t>08A03-01</t>
  </si>
  <si>
    <t>Is there a procedure describing, in detail, all the operations to execute before contacting maintenance in order to prevent maintenance staff gaining access to operational production data (disconnection of disk arrays and cartridges, deletion of operational data etc.)?</t>
  </si>
  <si>
    <t>9.2.4; 9.2.6</t>
  </si>
  <si>
    <t>08A05-02</t>
  </si>
  <si>
    <t>09G01-07</t>
  </si>
  <si>
    <t>09G01-08</t>
  </si>
  <si>
    <t>09G01-09</t>
  </si>
  <si>
    <t>10A01-07</t>
  </si>
  <si>
    <t>10A02-07</t>
  </si>
  <si>
    <t xml:space="preserve">Is the impact on the continuity plans of the changes introduced into the applications taken into account? </t>
  </si>
  <si>
    <t>Is any abnormality or media loss immediately reported?</t>
  </si>
  <si>
    <t>08C07-04</t>
  </si>
  <si>
    <t>Is any abnormality or media loss followed by an investigation?</t>
  </si>
  <si>
    <t>08C07-05</t>
  </si>
  <si>
    <t>Does Management control the application of corresponding measures?</t>
  </si>
  <si>
    <t>06B</t>
  </si>
  <si>
    <t>Parameters setting and control of hardware and software configurations</t>
  </si>
  <si>
    <t>06B01</t>
  </si>
  <si>
    <t>Network equipment customizing and compliance control of configurations</t>
  </si>
  <si>
    <t>06B01-01</t>
  </si>
  <si>
    <t>10.1.3; 10.6.1; 11.2.2</t>
  </si>
  <si>
    <t>06C01-04</t>
  </si>
  <si>
    <t>08D01-05</t>
  </si>
  <si>
    <t>08D01-06</t>
  </si>
  <si>
    <r>
      <t xml:space="preserve">Do the contracts detail specific clauses for when the hardware downtime exceeds the specific times stipulated (penalties, hardware replacement, etc.)?
</t>
    </r>
    <r>
      <rPr>
        <i/>
        <sz val="8"/>
        <rFont val="Arial"/>
        <family val="2"/>
      </rPr>
      <t xml:space="preserve">It is desirable that these clauses be general and apply to all cases no matter what the reasons (technical difficulty, staff strikes, etc.)
</t>
    </r>
  </si>
  <si>
    <t>08D01-07</t>
  </si>
  <si>
    <t xml:space="preserve">Do the maintenance contracts anticipate the complete replacement of equipment in the case of important damage which might not be taken into consideration by reparative maintenance? </t>
  </si>
  <si>
    <t>08D01-08</t>
  </si>
  <si>
    <t>Are the maintenance contracts, the choice of subcontractors and associated maintenance procedures subject to regular audit?</t>
  </si>
  <si>
    <t>08D02</t>
  </si>
  <si>
    <t>08A06-05</t>
  </si>
  <si>
    <t>08A03-09</t>
  </si>
  <si>
    <t>08A01-08</t>
  </si>
  <si>
    <t>Is there a mandatory and well adapted training course aimed at systems operation personnel?</t>
  </si>
  <si>
    <t>08A01-09</t>
  </si>
  <si>
    <t>08A03-11</t>
  </si>
  <si>
    <t xml:space="preserve">Are the security parameters and configuration rules controlled prior to any start of production of a new version? </t>
  </si>
  <si>
    <t>08A03-12</t>
  </si>
  <si>
    <t xml:space="preserve">Are the storage networks physically or logically isolated from other data networks? </t>
  </si>
  <si>
    <t>08C06-02</t>
  </si>
  <si>
    <t>06A06-03</t>
  </si>
  <si>
    <t>10.2.2</t>
  </si>
  <si>
    <t>08D02-06</t>
  </si>
  <si>
    <t>10A03-05</t>
  </si>
  <si>
    <t>Is the structure empowered to analyze these summaries (or incidents logs and security related events) required to do so within a fixed and determined period and does it have sufficient availability?</t>
  </si>
  <si>
    <t>04D02-05</t>
  </si>
  <si>
    <t>9.2.6; 9.2.4</t>
  </si>
  <si>
    <t>06A07-02</t>
  </si>
  <si>
    <t>Is there a procedure or a contractual provision regarding the maintenance personnel (internal and external) specifying that any support containing sensitive information must be wiped out before its disposal?</t>
  </si>
  <si>
    <t>06A07-03</t>
  </si>
  <si>
    <t>06B01-02</t>
  </si>
  <si>
    <t>13B02-09</t>
  </si>
  <si>
    <t>13B02-10</t>
  </si>
  <si>
    <t>13B03</t>
  </si>
  <si>
    <t xml:space="preserve">Does this document (or documents) require the removal of all generic or by default accounts and does it detail the list of such accounts?  </t>
  </si>
  <si>
    <t>06B01-03</t>
  </si>
  <si>
    <t>10.10.6</t>
  </si>
  <si>
    <t>06B01-04</t>
  </si>
  <si>
    <r>
      <t xml:space="preserve">Are these parameters set and updated regularly in line with latest information and in cooperation with expert authorities (specialized audits, subscription to a service center, regular consultation with CERTs, etc.)? 
</t>
    </r>
    <r>
      <rPr>
        <i/>
        <sz val="8"/>
        <rFont val="Arial"/>
        <family val="2"/>
      </rPr>
      <t>CERT : Computer Emergency Response Team.</t>
    </r>
  </si>
  <si>
    <t>06B01-05</t>
  </si>
  <si>
    <t xml:space="preserve">Are these referenced documents (or copies of installed parameters considered as references) protected, by secure sealing methods, against untimely or illicit alteration?  </t>
  </si>
  <si>
    <t>06B01-06</t>
  </si>
  <si>
    <t>06B01-07</t>
  </si>
  <si>
    <t>10.1.4; 15.2.2</t>
  </si>
  <si>
    <t>06B01-08</t>
  </si>
  <si>
    <t>06B01-09</t>
  </si>
  <si>
    <t>Are the development and test systems separated from the operational systems?</t>
  </si>
  <si>
    <t>10.1.4</t>
  </si>
  <si>
    <t>Are sensitive applications provided with an automatic monitoring function dealing in real time with large numbers of abnormal events (for example many unsuccessful connection attempts on user workstations or unsuccessful attempts to use sensitive transactions)?</t>
  </si>
  <si>
    <t>09G01-05</t>
  </si>
  <si>
    <t>Are all these diagnostic elements registered?</t>
  </si>
  <si>
    <t>09G01-06</t>
  </si>
  <si>
    <t>Are there one or more applications capable of analyzing the individual anomaly diagnostic data and triggering an alert to operational personnel?</t>
  </si>
  <si>
    <t>Have events or successions of events which might reveal abnormal behavior or illicit action on the extended network been analyzed and, as a consequence, have specific monitoring points and indicators been established?</t>
  </si>
  <si>
    <t>10.10.2</t>
  </si>
  <si>
    <t>04D01-02</t>
  </si>
  <si>
    <t>Is the system equipped with an automatic real time monitoring system in the case of an accumulation of abnormal events (for example unsuccessful connection attempts on non-open ports)?</t>
  </si>
  <si>
    <t xml:space="preserve">Do the telecommunications operations manage a reference version for each equipment or system in operation (source and executable code)? </t>
  </si>
  <si>
    <r>
      <t xml:space="preserve">Are the encryption mechanisms embodied in electronic components which are strictly protected at a physical level against intrusion or change? 
</t>
    </r>
    <r>
      <rPr>
        <i/>
        <sz val="8"/>
        <rFont val="Arial"/>
        <family val="2"/>
      </rPr>
      <t>Encryption mechanisms should be contained within protected enclosures to which it should be impossible to gain a</t>
    </r>
  </si>
  <si>
    <t>04C01-05</t>
  </si>
  <si>
    <t>Is shutdown or by-pass of the encryption solution immediately detected and signaled to a team available 24 hrs a day capable of triggering an immediate reaction?</t>
  </si>
  <si>
    <t>04C01-06</t>
  </si>
  <si>
    <t>04B03</t>
  </si>
  <si>
    <t>Authentication of the entity accessed for an outgoing access across the extended network</t>
  </si>
  <si>
    <t>04B03-01</t>
  </si>
  <si>
    <t>Questions</t>
  </si>
  <si>
    <t>05A</t>
  </si>
  <si>
    <t>Security of the architecture of the local area network</t>
  </si>
  <si>
    <t>05A01</t>
  </si>
  <si>
    <t xml:space="preserve">Partitioning of the local area network into security domains </t>
  </si>
  <si>
    <r>
      <t>A</t>
    </r>
    <r>
      <rPr>
        <sz val="8"/>
        <rFont val="Arial"/>
        <family val="2"/>
      </rPr>
      <t xml:space="preserve">re the files used for the management of storage media rotation and sampling under strict control? 
</t>
    </r>
    <r>
      <rPr>
        <i/>
        <sz val="8"/>
        <rFont val="Arial"/>
        <family val="2"/>
      </rPr>
      <t>A strict control requires that people authorized to access the files be registered and in limited number, that there be a reinforced access control to be able to modify them and that any modification be logged and audited.</t>
    </r>
  </si>
  <si>
    <t>08C05-07</t>
  </si>
  <si>
    <t xml:space="preserve">Are the procedures concerning the verification of archived storage media regularly audited? </t>
  </si>
  <si>
    <t>08C06</t>
  </si>
  <si>
    <t xml:space="preserve">Security of storage networks (SAN : Storage Area Network and NAS) </t>
  </si>
  <si>
    <t>08C06-01</t>
  </si>
  <si>
    <t xml:space="preserve">Does this program take into account Communication of financial data issues  relating to the use of IT and telecommunications systems?
</t>
  </si>
  <si>
    <t>13B02-06</t>
  </si>
  <si>
    <t>Does this program include training or awareness of the consequences of not respecting the legal  provisions relating to Communication of financial data?</t>
  </si>
  <si>
    <t>13B02-07</t>
  </si>
  <si>
    <t>Is the level of knowledge of members of staff concerning the Communication of financial data periodically evaluated by survey or other mechanism?</t>
  </si>
  <si>
    <t>Is the process or the directives concerning integrity control extended to information contained in address books</t>
  </si>
  <si>
    <t>Applicability of the Communication of financial data policy</t>
  </si>
  <si>
    <t>13B03-01</t>
  </si>
  <si>
    <t>Have the conditions necessary for implementing the Communication of financial data policy been analyzed?</t>
  </si>
  <si>
    <t>13B03-02</t>
  </si>
  <si>
    <t>13B03-03</t>
  </si>
  <si>
    <t>09E03</t>
  </si>
  <si>
    <t>Management of critical applications (with regard to maintenance continuity)</t>
  </si>
  <si>
    <t>09E03-01</t>
  </si>
  <si>
    <t>Do these very high security procedures enable the reconstitution of data in the case of an error or readability issue for a few sectors?</t>
  </si>
  <si>
    <t>09D01-04</t>
  </si>
  <si>
    <t>06B02</t>
  </si>
  <si>
    <t>06B02-01</t>
  </si>
  <si>
    <t>Do the contracts detail the required time slots and days of intervention (24h/7d for example) compatible with the requirements of availability?</t>
  </si>
  <si>
    <t>08D02-07</t>
  </si>
  <si>
    <t>Do the contracts stipulate the conditions of escalation in case of difficulty?</t>
  </si>
  <si>
    <t>08D02-08</t>
  </si>
  <si>
    <t>08D02-09</t>
  </si>
  <si>
    <t>08D03</t>
  </si>
  <si>
    <t>08D03-01</t>
  </si>
  <si>
    <t>08D03-02</t>
  </si>
  <si>
    <t>08D03-03</t>
  </si>
  <si>
    <t>08C07-01</t>
  </si>
  <si>
    <t>Are the transfer of medias between sites (internal or external) strictly controlled (specific procedures, follow-up or secured containers, etc.) ?</t>
  </si>
  <si>
    <t>08C07-02</t>
  </si>
  <si>
    <t xml:space="preserve">Are the medias marked anonymously, without reference to any classification, while in transit? </t>
  </si>
  <si>
    <t>08C07-03</t>
  </si>
  <si>
    <t>Management of incidents on the extended network</t>
  </si>
  <si>
    <t>Real-time monitoring of the extended network</t>
  </si>
  <si>
    <t>04D01-01</t>
  </si>
  <si>
    <r>
      <t xml:space="preserve">Is there a security policy, specifically aimed at operations personnel, related to telecommunications?
</t>
    </r>
    <r>
      <rPr>
        <i/>
        <sz val="8"/>
        <rFont val="Arial"/>
        <family val="2"/>
      </rPr>
      <t>This policy should cover the requirements for the protection of information as well as the protection of physical assets and processes and mention the forbidden behaviors</t>
    </r>
  </si>
  <si>
    <t xml:space="preserve">Are these same clauses obligatory for contractors working on systems operations?
Practically, the contractors should ensure that their personnel sign individually and explicitly under the same conditions than internal staff. </t>
  </si>
  <si>
    <t xml:space="preserve">Is there an organization in charge of archiving IT files that require to be kept over a long period? </t>
  </si>
  <si>
    <t>05A01-01</t>
  </si>
  <si>
    <t>Are the elements which enable the detection of an anomaly or incident archived (on disk, cassette or optical disk etc.)?</t>
  </si>
  <si>
    <t>10.10.3</t>
  </si>
  <si>
    <t>04D01-10</t>
  </si>
  <si>
    <t>Are the procedures for monitoring the extended network, for the detection of the anomalies and the reactivity of the surveillance team subject to regular audit?</t>
  </si>
  <si>
    <t>04D02</t>
  </si>
  <si>
    <t>Have all data exchanges and permanent links which must be protected by sealing solutions been defined and implemented on the extended network?</t>
  </si>
  <si>
    <t>04C02-02</t>
  </si>
  <si>
    <t>04C02-03</t>
  </si>
  <si>
    <r>
      <t>Control</t>
    </r>
    <r>
      <rPr>
        <b/>
        <sz val="10"/>
        <rFont val="Arial"/>
      </rPr>
      <t xml:space="preserve"> of origin and receipt of data </t>
    </r>
  </si>
  <si>
    <t>09F01</t>
  </si>
  <si>
    <t xml:space="preserve">Proof of origin, electronic signature </t>
  </si>
  <si>
    <t>09F01-01</t>
  </si>
  <si>
    <t>Have sensitive transactions been identified which must be protected by electronic signature solutions implemented at the application level?</t>
  </si>
  <si>
    <t>09F01-02</t>
  </si>
  <si>
    <t>Is the conformity of signatures controlled automatically by the application?</t>
  </si>
  <si>
    <t>09F01-03</t>
  </si>
  <si>
    <t>13A03-01</t>
  </si>
  <si>
    <t>Have the conditions necessary for implementing the PPI policy been analyzed?</t>
  </si>
  <si>
    <t>13A03-02</t>
  </si>
  <si>
    <r>
      <t xml:space="preserve">Is the authentication protocol for development personnel holding privileged rights considered as strong?
</t>
    </r>
    <r>
      <rPr>
        <i/>
        <sz val="8"/>
        <rFont val="Arial"/>
        <family val="2"/>
      </rPr>
      <t>An authentication protocol is considered secure if it is not susceptible to being broken by a listening device on the network or rendered inoperable by specialists tools (in particular password crack tools ). Such security usually uses cryptographic methods.</t>
    </r>
  </si>
  <si>
    <t>Does the security policy state that it is strictly forbidden to load any piece of software  on the workstation without a proper license?</t>
  </si>
  <si>
    <r>
      <t xml:space="preserve">Are these analyses regularly updated ?
</t>
    </r>
    <r>
      <rPr>
        <i/>
        <sz val="8"/>
        <rFont val="Arial"/>
        <family val="2"/>
      </rPr>
      <t xml:space="preserve">A technological survey should be effected so as to improve knowledge of new types of devices and new vulnerabilities. </t>
    </r>
  </si>
  <si>
    <r>
      <t xml:space="preserve">Does this policy state the rules concerning the use of email address out of the internal space (internet site, forum, etc...)?
</t>
    </r>
    <r>
      <rPr>
        <i/>
        <sz val="8"/>
        <rFont val="Arial"/>
        <family val="2"/>
      </rPr>
      <t xml:space="preserve">It is advisable to use aliases rather than professional email address </t>
    </r>
  </si>
  <si>
    <t>Is there also a security policy attached to various other electronic exchange of information (telephonic or video conference, coopérative work, document sharing, FTP services, instant messaging, etc.) defining the security measure and precautions  to implement?</t>
  </si>
  <si>
    <r>
      <t xml:space="preserve">Are above tests able to guarantee the  capacity of the recovery solution to cope, under full operational load, the minimum services required by users?
</t>
    </r>
    <r>
      <rPr>
        <i/>
        <sz val="8"/>
        <rFont val="Arial"/>
        <family val="2"/>
      </rPr>
      <t xml:space="preserve">The tests required to obtain this guarantee are preferably full scale tests of each variant of scenario, involving all users. The results of the tests have to be registered and analyzed in order to improve the capability of the organization to answer to the situations considered. </t>
    </r>
  </si>
  <si>
    <t>Do the procedures of allocation and personalization of office files encryption and protection capabilities guarantee  possibilities to access the files, even if their owners are absent or have left the organization?</t>
  </si>
  <si>
    <r>
      <t xml:space="preserve">Has a list of additional equipment authorized on the user work stations been established?  
</t>
    </r>
    <r>
      <rPr>
        <i/>
        <sz val="8"/>
        <rFont val="Arial"/>
        <family val="2"/>
      </rPr>
      <t xml:space="preserve">This list should contain the authorized reference versions and possibly the parameter options used </t>
    </r>
  </si>
  <si>
    <r>
      <t xml:space="preserve">Are above tests able to guarantee that the staff capacity and the recovery systems can cope, under full operational load, the minimum IT services required by users?
</t>
    </r>
    <r>
      <rPr>
        <i/>
        <sz val="8"/>
        <rFont val="Arial"/>
        <family val="2"/>
      </rPr>
      <t xml:space="preserve">The tests required to obtain this guarantee are preferably full scale tests of each variant of scenario, involving all users. The results of the tests have to be registered and analyzed in order to improve the capability of the organization to answer to the situations considered. </t>
    </r>
  </si>
  <si>
    <t>Does the shutdown of the alarm system trigger an alert with the surveillance team?</t>
  </si>
  <si>
    <t>Are all records or summary analyses protected against any falsification or destruction?</t>
  </si>
  <si>
    <t>Organization of the management for IT archives</t>
  </si>
  <si>
    <r>
      <t xml:space="preserve">Are service agreements negotiated with the IT department, considered as agents only for the data?
</t>
    </r>
    <r>
      <rPr>
        <i/>
        <sz val="8"/>
        <rFont val="Arial"/>
        <family val="2"/>
      </rPr>
      <t>Each agreement must state the requirements: content of the archives, retention duration, durability, capacity to trace, imputability, non disclosure, procedures and delay for disposal, administrative constraints, etc.
A clear separation must be stated between the content of the archives, under responsibility of the owner of data, and the container (media, disks, tapes, cartridges) under the responsibility of the IT department.</t>
    </r>
  </si>
  <si>
    <t>Are the resources necessary for archiving the data known and financed over the longer term?</t>
  </si>
  <si>
    <r>
      <t xml:space="preserve">Is there a regular control of the procedures stated for the archiving and any deviation related to the data owners? 
</t>
    </r>
    <r>
      <rPr>
        <i/>
        <sz val="8"/>
        <rFont val="Arial"/>
        <family val="2"/>
      </rPr>
      <t xml:space="preserve">The controls must also look for eliminating the possibilities of fraud involving the persons in charge of the operations as well as those who may have an access to the contents or the containers. </t>
    </r>
  </si>
  <si>
    <t>Is this encryption systematically applied each time files are transferred or remotely-loaded by the relevant applications?</t>
  </si>
  <si>
    <r>
      <t xml:space="preserve">Are these same clauses obligatory for contractors working on network operations?
</t>
    </r>
    <r>
      <rPr>
        <i/>
        <sz val="8"/>
        <rFont val="Arial"/>
        <family val="2"/>
      </rPr>
      <t xml:space="preserve">Practically, the contractors should ensure that their personnel sign individually and explicitly under the same conditions than internal staff. </t>
    </r>
  </si>
  <si>
    <t>Control of the network access configurations of  user equipment</t>
  </si>
  <si>
    <t xml:space="preserve">Is this forbidding rule regularly enforced by an automatic procedure which may trigger an alert to a manager? </t>
  </si>
  <si>
    <r>
      <t xml:space="preserve">Are the delays for archiving or returning documents in accordance with the expectations of users? 
</t>
    </r>
    <r>
      <rPr>
        <i/>
        <sz val="8"/>
        <rFont val="Arial"/>
        <family val="2"/>
      </rPr>
      <t xml:space="preserve">Otherwise  users may prefer to keep the documents  next to them. </t>
    </r>
  </si>
  <si>
    <t>Are the cartons for archives marked without reference to their content?</t>
  </si>
  <si>
    <r>
      <t xml:space="preserve">Is there a document or set of documents or an operational procedure detailing all security parameters for network equipment? which is derived from the network protection policy and determined filtering rules?
</t>
    </r>
    <r>
      <rPr>
        <i/>
        <sz val="8"/>
        <rFont val="Arial"/>
        <family val="2"/>
      </rPr>
      <t>Such a document must result from the network protection policy and describe the filtering rules decided. It should also state the reference versions of the  systems so it is possible to check the status of the updates;</t>
    </r>
  </si>
  <si>
    <r>
      <t xml:space="preserve">Is there a security policy, specifically aimed at operations personnel, related to information systems?
</t>
    </r>
    <r>
      <rPr>
        <i/>
        <sz val="8"/>
        <rFont val="Arial"/>
        <family val="2"/>
      </rPr>
      <t>This policy should cover the requirements for the protection of information as well as the protection of physical assets and processes and mention the forbidden behaviors</t>
    </r>
  </si>
  <si>
    <r>
      <t xml:space="preserve">Are these same clauses obligatory for contractors working on systems operations?
</t>
    </r>
    <r>
      <rPr>
        <i/>
        <sz val="8"/>
        <rFont val="Arial"/>
        <family val="2"/>
      </rPr>
      <t xml:space="preserve">Practically, the contractors should ensure that their personnel sign individually and explicitly under the same conditions than internal staff. </t>
    </r>
  </si>
  <si>
    <t xml:space="preserve">Is the start of  production of new versions of systems or applications possible by the use of a defined validation and authorization process? </t>
  </si>
  <si>
    <r>
      <t xml:space="preserve">Is there a document (or a set of documents ) or an operational procedure which describes the security parameters for all applications?
</t>
    </r>
    <r>
      <rPr>
        <i/>
        <sz val="8"/>
        <rFont val="Arial"/>
        <family val="2"/>
      </rPr>
      <t>These parameters should result from the security architecture retained for the applications</t>
    </r>
  </si>
  <si>
    <r>
      <t xml:space="preserve">Does the security equipment that retains and uses reference data (secret elements) to support access authentication use mechanisms which guarantee inviolability and authenticity?
</t>
    </r>
    <r>
      <rPr>
        <i/>
        <sz val="8"/>
        <rFont val="Arial"/>
        <family val="2"/>
      </rPr>
      <t>In the case of authentication using cryptographic procedures, the mechanisms used for the creation, modification and storage of reference elements (public keys in particular) must guarantee a level of security comparable to the authentication protocol itself.</t>
    </r>
  </si>
  <si>
    <t>Is it ensured that the service suppliers or providers for the operation and handling of the user workstations have efficiently prepared the appropriate arrangements to ensure that the services are provided as agreed?</t>
  </si>
  <si>
    <t>11A05-03</t>
  </si>
  <si>
    <t>11A05-04</t>
  </si>
  <si>
    <r>
      <t xml:space="preserve">Does the transmission between equipments of reference data (secret elements) to support authentication use mechanisms which guarantee inviolability and authenticity?
</t>
    </r>
    <r>
      <rPr>
        <i/>
        <sz val="8"/>
        <rFont val="Arial"/>
        <family val="2"/>
      </rPr>
      <t>In the case of authentication using cryptographic procedures, the mechanisms of transmission of reference elements (secret elements, public keys, etc.) must guarantee a level of security comparable to the authentication protocol itself.</t>
    </r>
  </si>
  <si>
    <t>For each of the domains, has a strictly limited list of authorized inter-domain links, communications and protocols been defined and, by default, are all other protocols shut off ("nothing except" policy)?</t>
  </si>
  <si>
    <t>Is there a procedure for the management of inter-domain connection requests and a group in charge of the analysis of these requests, of their authorization and the definition of filtering rules which will be put in place (firewall, service requests, protocols etc.)?</t>
  </si>
  <si>
    <t>Has it been defined, in a security policy relatively to outgoing accesses, rules specifying the connections authorized (type of external network, authorized links and protocols) function of the internal sub-networks considered?</t>
  </si>
  <si>
    <t>Are the records and summary analyses protected against any alteration or destruction??</t>
  </si>
  <si>
    <t>Disaster Recovery Plan (DRP) of the local area network</t>
  </si>
  <si>
    <r>
      <t>Is there an operational system detecting</t>
    </r>
    <r>
      <rPr>
        <i/>
        <sz val="8"/>
        <rFont val="Arial"/>
        <family val="2"/>
      </rPr>
      <t xml:space="preserve"> the presence of persons outside normal working hours</t>
    </r>
    <r>
      <rPr>
        <sz val="8"/>
        <rFont val="Arial"/>
        <family val="2"/>
      </rPr>
      <t xml:space="preserve">, linked to a 24 hr monitoring center?
</t>
    </r>
    <r>
      <rPr>
        <i/>
        <sz val="8"/>
        <rFont val="Arial"/>
        <family val="2"/>
      </rPr>
      <t>This system should control the presence of persons (volumetric detection, etc.). It may also be a video surveillance system linked to a 24 hr monitoring center.</t>
    </r>
  </si>
  <si>
    <t>Are the premises used for the storage of these documents equipped with reinforced access control and intrusion detection?</t>
  </si>
  <si>
    <t>Do the security procedures and instructions detail the rules relative to the handling of sensible documents while carried outside the organization?</t>
  </si>
  <si>
    <t xml:space="preserve">Control of software and software package licenses </t>
  </si>
  <si>
    <t>11A03-01</t>
  </si>
  <si>
    <t>Are the correspondence tables associating the content to the reference of archives not accessible to the personnel in charge of managing physically the cartons of archives?</t>
  </si>
  <si>
    <t>Are the storage conditions for archives and associated security systems subject to regular audit?</t>
  </si>
  <si>
    <t>Can the list of valid access authorizations and corresponding profile be reviewed at any time?</t>
  </si>
  <si>
    <t>Is there a specific procedure used for the destruction of archives?</t>
  </si>
  <si>
    <t xml:space="preserve">Have specific procedures been defined for each kind of external person, including providers, induced to intervene in the offices (consultants, maintenance or cleaning staff, etc.): specific budge, accompanying person, previous authorization mentioning the identity of the beneficiary, etc)?   </t>
  </si>
  <si>
    <t>Are the cables individually labeled at each end?</t>
  </si>
  <si>
    <t>Do these persons in charge actually assuming this function and do they provide reports to the CISO about it?</t>
  </si>
  <si>
    <t xml:space="preserve">Has it been established, for each critical incident, the solution to implement and the action to execute by operational personnel? </t>
  </si>
  <si>
    <t>Security of the operational procedures  for the whole set of users' equipment</t>
  </si>
  <si>
    <t>11A01</t>
  </si>
  <si>
    <t xml:space="preserve">Is this reference version protected against untimely or illicit alteration (media signed and kept by a responsible person of high rank, electronic sealing, etc.)? </t>
  </si>
  <si>
    <t>11A04-03</t>
  </si>
  <si>
    <t>Control of the installation of new  software or system versions on the users' equipment</t>
  </si>
  <si>
    <t>11A01-01</t>
  </si>
  <si>
    <t xml:space="preserve">Is this protection considered as inviolable (cryptographic sealing approved by the CISO)? </t>
  </si>
  <si>
    <t>11A04-04</t>
  </si>
  <si>
    <t>10.1.2; 10.3.1</t>
  </si>
  <si>
    <t>Is it ensured that the suppliers and providers report and document any security incident concerning operation and handling of the user workstations?</t>
  </si>
  <si>
    <t>11A05-05</t>
  </si>
  <si>
    <t>11A05-06</t>
  </si>
  <si>
    <t>11B</t>
  </si>
  <si>
    <t>11B01</t>
  </si>
  <si>
    <t>11B01-01</t>
  </si>
  <si>
    <t>10B05-12</t>
  </si>
  <si>
    <t>Is access to the workstation itself (even for local use) protected by a password or authentication system?</t>
  </si>
  <si>
    <t>11B01-02</t>
  </si>
  <si>
    <t>11A02-03</t>
  </si>
  <si>
    <t>Are these lists protected against untimely or illicit alteration by a robust sealing process?</t>
  </si>
  <si>
    <t>11A02-04</t>
  </si>
  <si>
    <t>Are strategic partners and service providers regularly identified?</t>
  </si>
  <si>
    <t xml:space="preserve">Is there a person responsible for the insurances within the organization? </t>
  </si>
  <si>
    <r>
      <t xml:space="preserve">Is there a regular audit, at least once a year, of all access rights currently attributed to each protected office area?
</t>
    </r>
    <r>
      <rPr>
        <i/>
        <sz val="8"/>
        <rFont val="Arial"/>
        <family val="2"/>
      </rPr>
      <t>This audit should also analyze the relevance of the authorizations granted.</t>
    </r>
  </si>
  <si>
    <r>
      <t xml:space="preserve">Does the process of creation or modification of user authentication means respect a set of rules which ensures its intrinsic validity? 
</t>
    </r>
    <r>
      <rPr>
        <i/>
        <sz val="8"/>
        <rFont val="Arial"/>
        <family val="2"/>
      </rPr>
      <t>In the case of passwords: sufficient length (8 characters or more), mandatory mixture of types of characters,  frequent change (less than once a month), impossibility of reusing an old password, non-trivial word test using a dictionary, banning of "standard systems", first names, anagrams of username, dates etc. In the case of authentication based on cryptographic mechanisms and of certificates: a generation process evaluated or publicly recognized, encryption keys  of a sufficient length etc.</t>
    </r>
  </si>
  <si>
    <t>11B01-03</t>
  </si>
  <si>
    <t>Is it also controlled that the users do not possess the access rights required for the installation of additional hardware or software?</t>
  </si>
  <si>
    <t>11A02-09</t>
  </si>
  <si>
    <t>Are the processes of control themselves subject to regular audits?</t>
  </si>
  <si>
    <t>11A03</t>
  </si>
  <si>
    <t>Does this special service agreement anticipate the conditions of escalation in the case of intervention difficulty and the possibilities and conditions for calling in the most qualified specialists?</t>
  </si>
  <si>
    <t>10A04-04</t>
  </si>
  <si>
    <t>13D02-03</t>
  </si>
  <si>
    <t>Is the retention plan for data and information, including documentation, compliant with the rules in force (duration and nature of support media)?</t>
  </si>
  <si>
    <t>13C02-08</t>
  </si>
  <si>
    <t>In the case of development of a confidential application, are their special procedures for management of documentation?</t>
  </si>
  <si>
    <t>10B02-03</t>
  </si>
  <si>
    <t>Protection Against Miscellaneous Environmental Risks</t>
  </si>
  <si>
    <t>Partitioning of office areas into protected zones</t>
  </si>
  <si>
    <t>15.1.2</t>
  </si>
  <si>
    <t>11A03-02</t>
  </si>
  <si>
    <t>Is a permanent inventory held up to date of the software officially installed and declared on each work station?</t>
  </si>
  <si>
    <t>11A03-03</t>
  </si>
  <si>
    <t xml:space="preserve">Is there a regular control of the conformity of the software installed to those declared or that they possess an authorized license? </t>
  </si>
  <si>
    <t>11A03-05</t>
  </si>
  <si>
    <r>
      <t xml:space="preserve">Have a security policy and associated recommendations relative to working off premises been established?
</t>
    </r>
    <r>
      <rPr>
        <i/>
        <sz val="8"/>
        <rFont val="Arial"/>
        <family val="2"/>
      </rPr>
      <t>The recommendations and directives should cover the precautions to take working at home, when on business travel, on public transport and should cover the protection of mobile computers, the usage of firewalls and up to date antivirus software, connections to public or third party networks, precautions to take concerning written documents, instant message services, telephone and conversations.</t>
    </r>
  </si>
  <si>
    <t>9.2.5; 11.7.1; 11.7.2</t>
  </si>
  <si>
    <t>11B02-02</t>
  </si>
  <si>
    <t>Is it regularly ensured that the security services allocated to suppliers or providers for the operation and handling of the user workstations are efficiently implemented and maintained by them?</t>
  </si>
  <si>
    <t>11A05-02</t>
  </si>
  <si>
    <r>
      <t xml:space="preserve">Does the process of definition or modification of user credentials respect a set of rules which ensures their intrinsic validity? 
</t>
    </r>
    <r>
      <rPr>
        <i/>
        <sz val="8"/>
        <rFont val="Arial"/>
        <family val="2"/>
      </rPr>
      <t>In the case of passwords: sufficient length (8 characters or more), obligatory mixture of types of characters, frequent change (less than once a month), impossibility of reusing an old password, non-trivial word test using a dictionary, banning of "standard systems", first names, anagrams of username, dates etc. In the case of certificates and authentications based on cryptographic mechanisms: generation process evaluated or publicly recognized, keys of a sufficient length etc.</t>
    </r>
  </si>
  <si>
    <t>11.2.3; 11.5.3</t>
  </si>
  <si>
    <t>07A03-03</t>
  </si>
  <si>
    <t>In the case of developments of packages or conferred on IT service companies are the above conditions contractually imposed on the editor, partner or subcontractor?</t>
  </si>
  <si>
    <t>10B02-08</t>
  </si>
  <si>
    <t xml:space="preserve">Is the conformity of the hardware configurations for user workstations regularly controlled relatively to the authorized options? </t>
  </si>
  <si>
    <t>11A02-06</t>
  </si>
  <si>
    <t>Does the inhibition of the control process trigger an alarm to a manager?</t>
  </si>
  <si>
    <t>11A02-08</t>
  </si>
  <si>
    <t>10B06-01</t>
  </si>
  <si>
    <t xml:space="preserve">During the design or implementation of applications, is it conducted a detailed study of the processing failures that could result in an integrity loss? </t>
  </si>
  <si>
    <t>12.2.2</t>
  </si>
  <si>
    <t>10B03-02</t>
  </si>
  <si>
    <t>Do application development procedures require a formal validation, by users, of the coverage of functional tests?</t>
  </si>
  <si>
    <t>10B01-11</t>
  </si>
  <si>
    <t>Do application development procedures require that the security function  provide a formal validation of the coverage of tests related to security functions or mechanisms?</t>
  </si>
  <si>
    <t>10B01-12</t>
  </si>
  <si>
    <t>In the case of software packages or developments conferred on IT service companies are the above conditions contractually imposed on the editor, partner or subcontractor?</t>
  </si>
  <si>
    <t>10B01-13</t>
  </si>
  <si>
    <t>Is there a special service agreement for all in-house software requiring high availability and for which standard maintenance would not be provided within acceptable delays?</t>
  </si>
  <si>
    <t>10A04-03</t>
  </si>
  <si>
    <t>Are the means of control protected against untimely or illicit alteration?</t>
  </si>
  <si>
    <t>11B03-07</t>
  </si>
  <si>
    <t>Is there a regular audit of the procedures and means of control?</t>
  </si>
  <si>
    <t>11C</t>
  </si>
  <si>
    <t>08F03-07</t>
  </si>
  <si>
    <t xml:space="preserve">Have the requirements and procedures to be followed to access the archives been specified by management? </t>
  </si>
  <si>
    <t>08H02-02</t>
  </si>
  <si>
    <r>
      <t xml:space="preserve">Are the rules related to Information System audits, relevant procedures and associated responsibilities defined and documented?
</t>
    </r>
    <r>
      <rPr>
        <i/>
        <sz val="8"/>
        <rFont val="Arial"/>
        <family val="2"/>
      </rPr>
      <t xml:space="preserve">The restrictions concern the type of access to data and applications, the authorized controls and processing, the deletion of sensitive data obtained, the flagging of certain operations, ... and the empowerment of the individuals conducting the audits. </t>
    </r>
  </si>
  <si>
    <t>08G01-03</t>
  </si>
  <si>
    <t>08G01-04</t>
  </si>
  <si>
    <t>Are audit operations conducted for critical data recorded?</t>
  </si>
  <si>
    <t>08G02</t>
  </si>
  <si>
    <t>08G02-01</t>
  </si>
  <si>
    <r>
      <t xml:space="preserve">Is the authentication protocol used for administrators or holders of special rights considered to be secure?
</t>
    </r>
    <r>
      <rPr>
        <i/>
        <sz val="8"/>
        <rFont val="Arial"/>
        <family val="2"/>
      </rPr>
      <t>An authentication protocol is considered secure if it is not susceptible to being broken by a listening device on the network or rendered inoperable by specialists tools (in particular password crack tools ). Such security usually uses cryptographic methods.</t>
    </r>
  </si>
  <si>
    <t>08F02-02</t>
  </si>
  <si>
    <t>13.2.3; 15.1.3</t>
  </si>
  <si>
    <t>08H01-05</t>
  </si>
  <si>
    <t>Is there a procedure which details the actions to carry out before calling maintenance to ensure that unauthorized staff do not gain access to sensitive information which may be stored on the workstation (physical erasing of sensitive data and of temporary files, retaining of disks etc.)?</t>
  </si>
  <si>
    <t>9.2.6</t>
  </si>
  <si>
    <t>11C03-02</t>
  </si>
  <si>
    <t>Are the procedures described above obligatory in all circumstances and do any derogations require the signature of senior management?</t>
  </si>
  <si>
    <t>11C03-05</t>
  </si>
  <si>
    <t>11C04</t>
  </si>
  <si>
    <t xml:space="preserve">Is a trace kept of the tasks effected by each member of development staff? </t>
  </si>
  <si>
    <t>10B01-04</t>
  </si>
  <si>
    <t>10A02-01</t>
  </si>
  <si>
    <t>12.5.1</t>
  </si>
  <si>
    <t>10A02-02</t>
  </si>
  <si>
    <t>F09-MA2</t>
  </si>
  <si>
    <t>Are the versions of all associated documentation kept up?</t>
  </si>
  <si>
    <t>F09-ME2</t>
  </si>
  <si>
    <t>F09-FC</t>
  </si>
  <si>
    <t>Con</t>
  </si>
  <si>
    <t>Management of access authorizations to protected office area</t>
  </si>
  <si>
    <t>Detection of intrusions into protected office areas</t>
  </si>
  <si>
    <t xml:space="preserve">Monitoring of protected office areas  </t>
  </si>
  <si>
    <t>Control of movement of visitors and occasional service providers required to work in the offices</t>
  </si>
  <si>
    <t>Conservation and protection of important commonly used documents</t>
  </si>
  <si>
    <t>Protection of documents and removable support media</t>
  </si>
  <si>
    <t>Paper-bin collection and destruction of documents</t>
  </si>
  <si>
    <t xml:space="preserve">Security of post mail </t>
  </si>
  <si>
    <t>Security of faxes (traditional)</t>
  </si>
  <si>
    <t>07A02-06</t>
  </si>
  <si>
    <r>
      <t xml:space="preserve">Is there a strictly controlled process (as above) which allows to delegate his/her own authorizations, in part or in whole, to a person of choice for a determined period (in case of absence)?  
</t>
    </r>
    <r>
      <rPr>
        <i/>
        <sz val="8"/>
        <rFont val="Arial"/>
        <family val="2"/>
      </rPr>
      <t>In this case, the delegated rights must no longer be authorized to the person who has delegated them during this time. The owner however, must have the possibility of taking them back, by which process he or she effectively ends the delegation.</t>
    </r>
  </si>
  <si>
    <t>07A02-07</t>
  </si>
  <si>
    <t>Is it possible to control at any time, for all users, the rights, authorizations and privileges in force?</t>
  </si>
  <si>
    <t>07A02-08</t>
  </si>
  <si>
    <t>Is there a regular audit, at least once a year, of  the profiles and authorizations granted to all users and of the procedures for management of attributed profiles?</t>
  </si>
  <si>
    <t>07A03</t>
  </si>
  <si>
    <t>07A03-01</t>
  </si>
  <si>
    <t>07A01</t>
  </si>
  <si>
    <t xml:space="preserve">Management of access profiles (rights and privileges granted by functional profile) </t>
  </si>
  <si>
    <t>07A01-01</t>
  </si>
  <si>
    <t xml:space="preserve">Does the process of distribution or modification of the user credentials guarantee that only the holder of the identifier can have access to them (initial communication is confidential, password change is under the exclusive control of the user, etc.)?  </t>
  </si>
  <si>
    <t>11.5.3</t>
  </si>
  <si>
    <t>07A03-02</t>
  </si>
  <si>
    <t>Sending of a faked fax, by using a forged signature</t>
  </si>
  <si>
    <t>Sending of a faked email, by using a forged signature</t>
  </si>
  <si>
    <t>F14-MA3</t>
  </si>
  <si>
    <t>Diversion of archived documents, by using the identity of a person authorized to extract an archive</t>
  </si>
  <si>
    <t>Is there a regular audit at least once a year of all rights attributed to each profile and the profile management procedures?</t>
  </si>
  <si>
    <t>07A02</t>
  </si>
  <si>
    <t>Management of access authorizations and privileges (granting, delegation, revocation)</t>
  </si>
  <si>
    <t>07A02-01</t>
  </si>
  <si>
    <t>06C04-05</t>
  </si>
  <si>
    <t>Are authorizations granted to named individuals only as a function of their profile?</t>
  </si>
  <si>
    <t>07A02-03</t>
  </si>
  <si>
    <t>Audit and Network Control Procedures</t>
  </si>
  <si>
    <t>06D01</t>
  </si>
  <si>
    <t xml:space="preserve">Audit Control Operation </t>
  </si>
  <si>
    <t>06D01-01</t>
  </si>
  <si>
    <t>Are the auditors independent of the concerned activities?</t>
  </si>
  <si>
    <t>06D01-04</t>
  </si>
  <si>
    <t>Is the procedure for granting (or modification or revocation) of access authorizations,  for each type of sensitive location, documented and strictly controlled? 
A strict control requires a formal recognition of the signature (electronic or otherwise) of the requestor, that the implementation of the profile attributed to users is highly secure and that each operation is recorded (mentioning the date of issue of the badge and its length of validity) that there be a reinforced access control over the modification of such records and that all record modifications be logged and audited.</t>
  </si>
  <si>
    <t>03B02-03</t>
  </si>
  <si>
    <t>Is the perimeter or surroundings of sensitive locations under complete and coherent surveillance by video or direct visual means?</t>
  </si>
  <si>
    <t>03B05-02</t>
  </si>
  <si>
    <t>03B05-03</t>
  </si>
  <si>
    <t>03B05-04</t>
  </si>
  <si>
    <t>03B05-05</t>
  </si>
  <si>
    <t>03B05-06</t>
  </si>
  <si>
    <t>03B05-07</t>
  </si>
  <si>
    <t>03B05-08</t>
  </si>
  <si>
    <t>03B05-01</t>
  </si>
  <si>
    <r>
      <t xml:space="preserve">Does the process of presenting a user password guarantee its inviolability?
</t>
    </r>
    <r>
      <rPr>
        <i/>
        <sz val="8"/>
        <rFont val="Arial"/>
        <family val="2"/>
      </rPr>
      <t>The usage of a password will always be a weak point. The only process which does not divulge observable information consists of either introducing an object containing a secret (smart card), or entering a code which changes at every moment (token card type SecureId) or using a biometric characteristic.</t>
    </r>
  </si>
  <si>
    <t>11.5.1; 11.5.3</t>
  </si>
  <si>
    <t>07A03-04</t>
  </si>
  <si>
    <t>Does the procedure of granting access authorization require the formal approval of line management (at a sufficiently high level)?</t>
  </si>
  <si>
    <t>07A02-02</t>
  </si>
  <si>
    <t xml:space="preserve">Are all automatic software changes or updates made impossible? </t>
  </si>
  <si>
    <t>10A02-03</t>
  </si>
  <si>
    <t>Are the versions of all software kept up?</t>
  </si>
  <si>
    <t>10A02-04</t>
  </si>
  <si>
    <t>10A02-05</t>
  </si>
  <si>
    <t>13E01-04</t>
  </si>
  <si>
    <r>
      <t xml:space="preserve">Is the acceptance of the identifier by the system systematically subject to authentication?
</t>
    </r>
    <r>
      <rPr>
        <i/>
        <sz val="8"/>
        <rFont val="Arial"/>
        <family val="2"/>
      </rPr>
      <t>Systematic authentication requires that the process be implemented for all subsystems (Remote process monitors, database management systems, batch processes, etc.), for all application requests and for all access routes, including ports reserved for remote maintenance.</t>
    </r>
  </si>
  <si>
    <t>07A04-05</t>
  </si>
  <si>
    <t>07A02-04</t>
  </si>
  <si>
    <t>07A02-05</t>
  </si>
  <si>
    <t>Is the detection equipment regularly tested and are procedures and intervention capabilities regularly audited?</t>
  </si>
  <si>
    <t>03C02-09</t>
  </si>
  <si>
    <t>Are procedures and intervention capabilities regularly audited?</t>
  </si>
  <si>
    <t>03C03</t>
  </si>
  <si>
    <t>Water evacuation</t>
  </si>
  <si>
    <t>03C03-01</t>
  </si>
  <si>
    <t>Are there permanent means for evacuating water (pumps, natural drain-ways etc.) and a team able to use them effectively?</t>
  </si>
  <si>
    <t>03C03-02</t>
  </si>
  <si>
    <t>Is the shutdown of any water evacuation system signaled immediately to a 24 hr monitoring center?</t>
  </si>
  <si>
    <t>03C03-03</t>
  </si>
  <si>
    <t xml:space="preserve">Are water evacuation systems regularly tested?  </t>
  </si>
  <si>
    <t>03C03-04</t>
  </si>
  <si>
    <t>03D</t>
  </si>
  <si>
    <t>Fire security</t>
  </si>
  <si>
    <t>03D01</t>
  </si>
  <si>
    <t>Fire risk prevention</t>
  </si>
  <si>
    <t>03D01-01</t>
  </si>
  <si>
    <t>Are locations where it would be possible to place a parasitic device on a LAN or WAN under video surveillance as soon as accessed (with an alert to surveillance personnel)?</t>
  </si>
  <si>
    <t>03B07-05</t>
  </si>
  <si>
    <t>9.1.2; 9.1.5</t>
  </si>
  <si>
    <t>03B03-02</t>
  </si>
  <si>
    <t>03B03-03</t>
  </si>
  <si>
    <t>03B03-04</t>
  </si>
  <si>
    <t>Are the data processing premises exempt of all exterior indication of their content?</t>
  </si>
  <si>
    <t>03B08-03</t>
  </si>
  <si>
    <t>Are the sensible premises located in areas not accessible to the public?</t>
  </si>
  <si>
    <t>9.1.3</t>
  </si>
  <si>
    <t>03B08-02</t>
  </si>
  <si>
    <r>
      <t xml:space="preserve">Has there been a systematic and exhaustive analysis of all the possible points at which water might enter?
</t>
    </r>
    <r>
      <rPr>
        <i/>
        <sz val="8"/>
        <rFont val="Arial"/>
        <family val="2"/>
      </rPr>
      <t>For example: position of locations relative to natural overflows in the case of flood or violent storms, flooding from floors above, rupture of hidden or exposed pipes, usage of fire extinguisher systems, overflow of water evacuation conduits, untimely start of humidifier systems etc.</t>
    </r>
  </si>
  <si>
    <t>03C01-02</t>
  </si>
  <si>
    <t xml:space="preserve">Is it possible to review at any time, the complete list of profiles and of the rights attributed to each profile?  </t>
  </si>
  <si>
    <t>07A01-08</t>
  </si>
  <si>
    <t>Are each of the various systems to avoid water damage protected from shutdown and under constant monitoring?</t>
  </si>
  <si>
    <t>Has this analysis been complemented by a study of network capacity to ensure reliability of communications in all cases of failure of a single link or piece of equipment?</t>
  </si>
  <si>
    <t>04A01-05</t>
  </si>
  <si>
    <r>
      <t xml:space="preserve">Has it been possible to evaluate each risk as highly improbable or taken action to render the risk of fire starting or spreading highly improbable? 
</t>
    </r>
    <r>
      <rPr>
        <i/>
        <sz val="8"/>
        <rFont val="Arial"/>
        <family val="2"/>
      </rPr>
      <t>For example: protection of cables in specially adapted conduits, separation of transmission cables from energy supply cables, protection of sensitive equipment from lightning strikes, smoking ban, fire resistant bins, non-inflammable materials, protection of electrical circuits by differential circuit breakers, fire detection equipment in nearby locations and in risers etc.</t>
    </r>
  </si>
  <si>
    <t>03D01-03</t>
  </si>
  <si>
    <t>03D01-05</t>
  </si>
  <si>
    <t>Is there a regular audit of the proper implementation of fire prevention measures and methods to ensure that they remain pertinent? 
verification of risk analysis</t>
  </si>
  <si>
    <t>03D02</t>
  </si>
  <si>
    <t>Fire detection</t>
  </si>
  <si>
    <t>03D02-01</t>
  </si>
  <si>
    <t>Is there an automatic fire detection system for sensitive locations (raised floors and false ceilings if they exist)?</t>
  </si>
  <si>
    <t>03D02-02</t>
  </si>
  <si>
    <t>Does the fire detection system have at least two types of detector (for example ionic and optical smoke detector)?</t>
  </si>
  <si>
    <t>03D02-03</t>
  </si>
  <si>
    <t>Is there a regular audit of the proper implementation of the measures to prevent water damage and methods to ensure that they remain pertinent (verification of risk analysis)?</t>
  </si>
  <si>
    <t>03C02</t>
  </si>
  <si>
    <t>Detection of water damage</t>
  </si>
  <si>
    <t>03C02-01</t>
  </si>
  <si>
    <t>Are there humidity detectors near to sensitive equipment (in particular in raised flooring) linked to a 24 hr monitoring center?</t>
  </si>
  <si>
    <t>03C02-02</t>
  </si>
  <si>
    <t>03B04-07</t>
  </si>
  <si>
    <t>03B04-08</t>
  </si>
  <si>
    <t>03B04-09</t>
  </si>
  <si>
    <t xml:space="preserve">Are there procedures of physical erasure of residual files (in main memory or for storage media)?  </t>
  </si>
  <si>
    <t>07B01-06</t>
  </si>
  <si>
    <t>Are all mobile fire extinguishers regularly controlled by a competent authority (filling, usage manuals, risk reduction, location etc.)?</t>
  </si>
  <si>
    <t>03D03-06</t>
  </si>
  <si>
    <t>03C02-08</t>
  </si>
  <si>
    <t>Has the number and proximity of specialists been detailed and do they guarantee a sufficiently good level of maintenance within an acceptable delay?</t>
  </si>
  <si>
    <t>04A02-07</t>
  </si>
  <si>
    <t>Is there specific and regular training of intervention personnel?</t>
  </si>
  <si>
    <t>03D03-05</t>
  </si>
  <si>
    <t>Are the penalties of non-compliance with these clauses sufficiently persuasive for the contract holder?</t>
  </si>
  <si>
    <t>04A02-05</t>
  </si>
  <si>
    <t>Are sensitive locations protected by an automatic extinguishing system (air, raised floors, false ceilings)?</t>
  </si>
  <si>
    <t>03D03-07</t>
  </si>
  <si>
    <t>Are automatic extinguishing systems regularly maintained and tested by approved specialists?</t>
  </si>
  <si>
    <t>03D03-08</t>
  </si>
  <si>
    <t>Is the shutdown of an automatic fire extinguisher system immediately signaled to a 24 hr monitoring center?</t>
  </si>
  <si>
    <t>03D03-09</t>
  </si>
  <si>
    <t>Is there an installation of armed fire taps near to computer rooms and is this installation periodically and regularly verified and maintained?</t>
  </si>
  <si>
    <t>03D03-10</t>
  </si>
  <si>
    <t>Is the intervention time of the fire brigade under 15 minutes?</t>
  </si>
  <si>
    <t>03D03-11</t>
  </si>
  <si>
    <t>Has an in-depth and systematic analysis been carried out of all fire risks? 
For example: short circuits in cables, the effect of lightning, staff smoking areas, normal electrical equipment, heating equipment, fire spread from outside, spread via technical conduits or via the air conditioning system etc.</t>
  </si>
  <si>
    <t>03D01-02</t>
  </si>
  <si>
    <t>Information security policy</t>
  </si>
  <si>
    <r>
      <t xml:space="preserve">Are there regular security audits of cabling?
</t>
    </r>
    <r>
      <rPr>
        <i/>
        <sz val="8"/>
        <rFont val="Arial"/>
        <family val="2"/>
      </rPr>
      <t>including effective control of access to conducts, audit of access rights attributed and the intervention procedures on violation of rights, inspection of locations where parasitic devices could be placed.</t>
    </r>
  </si>
  <si>
    <t>03B08</t>
  </si>
  <si>
    <t>Location of sensible premises.</t>
  </si>
  <si>
    <t>03B08-01</t>
  </si>
  <si>
    <t>04A01-01</t>
  </si>
  <si>
    <t>04A01-02</t>
  </si>
  <si>
    <r>
      <t xml:space="preserve">Have each of the possible water entry points been determined as low risk or have measures been taken to ensure that the risk of flooding is very low? 
</t>
    </r>
    <r>
      <rPr>
        <i/>
        <sz val="8"/>
        <rFont val="Arial"/>
        <family val="2"/>
      </rPr>
      <t>For example: pre-emptive fire extinguisher systems, one way valves on exhaust pipes, independent measurement of humidity, etc.</t>
    </r>
  </si>
  <si>
    <t>03C01-03</t>
  </si>
  <si>
    <r>
      <t xml:space="preserve">Are the production routines which ensure backups of user configurations protected, against illicit or undue modification, by secure mechanisms? 
</t>
    </r>
    <r>
      <rPr>
        <i/>
        <sz val="8"/>
        <rFont val="Arial"/>
        <family val="2"/>
      </rPr>
      <t>Such mechanisms might be electronic seal or any equivalent modification detection system.</t>
    </r>
  </si>
  <si>
    <t>11D03-05</t>
  </si>
  <si>
    <t>Are user configuration backup plans and procedures subject to regular audit?</t>
  </si>
  <si>
    <t>11D04</t>
  </si>
  <si>
    <t>Backup plans for user data stored on data servers</t>
  </si>
  <si>
    <t>11D04-01</t>
  </si>
  <si>
    <t>Is all user data stored on data servers systematically backed up?</t>
  </si>
  <si>
    <t>11D04-02</t>
  </si>
  <si>
    <t>11C05-05</t>
  </si>
  <si>
    <t>Has it been implemented an encrypted electronic messaging service?</t>
  </si>
  <si>
    <t>11C05-06</t>
  </si>
  <si>
    <t>Has it been implemented a digital signature service?</t>
  </si>
  <si>
    <t>11C05-07</t>
  </si>
  <si>
    <t>11D04-05</t>
  </si>
  <si>
    <t>Are the backup procedures, for office data stored on servers, subject to a regular audit?</t>
  </si>
  <si>
    <t>11D05</t>
  </si>
  <si>
    <t>Backup plan for data stored on user workstations.</t>
  </si>
  <si>
    <t>11D05-01</t>
  </si>
  <si>
    <t>03D03</t>
  </si>
  <si>
    <t>Fire extinguishing</t>
  </si>
  <si>
    <t>03D03-01</t>
  </si>
  <si>
    <t>Are there water detectors nearby sensitive equipment (in particular in raised flooring) linked to a 24 hr monitoring center?</t>
  </si>
  <si>
    <t>03C02-03</t>
  </si>
  <si>
    <t>Are regular audits carried out of the procedures associated to the load detection and  reconfiguration systems?</t>
  </si>
  <si>
    <t>Is there a water leakage detection system on the floor above the location of sensitive equipment linked to a 24 hr monitoring center?</t>
  </si>
  <si>
    <t>03C02-04</t>
  </si>
  <si>
    <t>04A02</t>
  </si>
  <si>
    <t>Is the monitoring center able to rapidly send in a team which has sufficient means to act (precise diagnosis of the situation, manual extinguishers, triggering of automatic extinguishers, emergency call)?</t>
  </si>
  <si>
    <t>03D03-02</t>
  </si>
  <si>
    <t>Has the security team sufficient resources to cover the eventuality of multiple alarms?</t>
  </si>
  <si>
    <t>03D03-03</t>
  </si>
  <si>
    <t>03D03-04</t>
  </si>
  <si>
    <t>Is the intrusion detection system itself under surveillance (alarm in the case of shutdown, auto-surveillance by camera etc.)?</t>
  </si>
  <si>
    <t>03B04-10</t>
  </si>
  <si>
    <t>03B05</t>
  </si>
  <si>
    <t>Perimeter monitoring (surveillance of entry points and surroundings of sensitive locations)</t>
  </si>
  <si>
    <t>03C02-05</t>
  </si>
  <si>
    <t>03C02-06</t>
  </si>
  <si>
    <t>03C02-07</t>
  </si>
  <si>
    <t>Do the operating procedures result from the study of the overall cases to be covered by said procedure (normal operating cases and incidents)?</t>
  </si>
  <si>
    <t>08A08-02</t>
  </si>
  <si>
    <t>08A08-03</t>
  </si>
  <si>
    <t>Are the operating procedures readily available upon request by any accredited individual?</t>
  </si>
  <si>
    <t>08A08-04</t>
  </si>
  <si>
    <t>Are the above procedures subject to regular audit?</t>
  </si>
  <si>
    <t>08A06</t>
  </si>
  <si>
    <t>Control of remote maintenance</t>
  </si>
  <si>
    <t>08A06-01</t>
  </si>
  <si>
    <t>In the case of remote maintenance, is the remote maintenance desk's access subject to a secure authentication procedure?</t>
  </si>
  <si>
    <t>08A06-02</t>
  </si>
  <si>
    <t>In the case of remote maintenance, are maintenance staff subject to a secure authentication procedure?</t>
  </si>
  <si>
    <t>08A06-03</t>
  </si>
  <si>
    <t>Is the process of attributing special rights allocated only in relation to the profile of the holder?</t>
  </si>
  <si>
    <t>08F01-05</t>
  </si>
  <si>
    <t>08E01-03</t>
  </si>
  <si>
    <t>Is the respect of the security provisions by the suppliers or providers regularly reviewed?</t>
  </si>
  <si>
    <t>08A09-04</t>
  </si>
  <si>
    <t>08A09-05</t>
  </si>
  <si>
    <t>Is there one application able to analyze the individual anomaly diagnostic data and trigger an alert to operational personnel?</t>
  </si>
  <si>
    <t>08E01-04</t>
  </si>
  <si>
    <t>Is the configuration of computing systems used for work outside company buildings (portable computers) regularly checked?</t>
  </si>
  <si>
    <t>11B03</t>
  </si>
  <si>
    <t>11B03-01</t>
  </si>
  <si>
    <t>Security policy</t>
  </si>
  <si>
    <t>5.1</t>
  </si>
  <si>
    <t>Has the expected reaction from the surveillance team been defined for each case of alert and is its availability level sufficient to meet these expectations?</t>
  </si>
  <si>
    <t>08E02-06</t>
  </si>
  <si>
    <t>Management of system and application incidents</t>
  </si>
  <si>
    <t>08E03-01</t>
  </si>
  <si>
    <t>08E03-02</t>
  </si>
  <si>
    <t>08E03-03</t>
  </si>
  <si>
    <t>08E03-04</t>
  </si>
  <si>
    <t>11C05-04</t>
  </si>
  <si>
    <t>Has a verification of the average and peak load been carried out for each segment of the extended network and has the compatibility of the network and associated equipment at this load level been verified and is this verification regularly repeated?</t>
  </si>
  <si>
    <t>04A01-04</t>
  </si>
  <si>
    <t xml:space="preserve">Is this protection considered to be inviolable (sealing by cryptographic algorithm approved by the Information Security Officer)?  </t>
  </si>
  <si>
    <t>08B03-04</t>
  </si>
  <si>
    <t>Is the protective seal controlled automatically (otherwise it may be an authoritative signature) at each new installation?</t>
  </si>
  <si>
    <t>08B03-05</t>
  </si>
  <si>
    <t>08B</t>
  </si>
  <si>
    <t>Control of hardware and software configurations</t>
  </si>
  <si>
    <t>08B01</t>
  </si>
  <si>
    <t xml:space="preserve">Is a check made of the proof of origin and integrity of received maintenance module or a new version, from the editor or the manufacturer (for operating systems)?  </t>
  </si>
  <si>
    <t>08B03-06</t>
  </si>
  <si>
    <t>Are the sealing and sealing control tools protected against any unauthorized usage?</t>
  </si>
  <si>
    <t>08B03-07</t>
  </si>
  <si>
    <t>Does the inhibition of the automatic control of seals trigger an alarm to a manager?</t>
  </si>
  <si>
    <t>08B03-08</t>
  </si>
  <si>
    <t>Are the start of production control procedures regularly audited?</t>
  </si>
  <si>
    <t>08A04</t>
  </si>
  <si>
    <t xml:space="preserve">Are there regular audits of protection procedures for reference programs? </t>
  </si>
  <si>
    <t>08C</t>
  </si>
  <si>
    <t>Are all sensitive documents and reports printed in secure premises?</t>
  </si>
  <si>
    <t>08A07-02</t>
  </si>
  <si>
    <t>08A07-05</t>
  </si>
  <si>
    <t>08E03-05</t>
  </si>
  <si>
    <t xml:space="preserve">Are these reference documents protected, by secure methods, against untimely or illicit alteration (sealing)?  </t>
  </si>
  <si>
    <t>10.7.4</t>
  </si>
  <si>
    <t>08B01-06</t>
  </si>
  <si>
    <t>08B01-07</t>
  </si>
  <si>
    <t>08B01-08</t>
  </si>
  <si>
    <t>Are printed documents and reports labeled anonymously without showing any particular classification?</t>
  </si>
  <si>
    <t>Are regular audits carried out of the exception and escalation procedures in the case of difficulty or installation problems?</t>
  </si>
  <si>
    <t>08A07-08</t>
  </si>
  <si>
    <t xml:space="preserve">Are these measures adapted to the maximum security level of the information within (temporary storage in locked strong boxes and hand delivery for very sensitive information)?  </t>
  </si>
  <si>
    <t>Conformity control of operational software configurations (including packages)</t>
  </si>
  <si>
    <t>08B02-01</t>
  </si>
  <si>
    <t>08B02-02</t>
  </si>
  <si>
    <t>Are the security procedures for distribution of printed material regularly audited?</t>
  </si>
  <si>
    <t>08A08</t>
  </si>
  <si>
    <t>Management of Operating Procedures for IT production</t>
  </si>
  <si>
    <t>08A08-01</t>
  </si>
  <si>
    <t>Detection of application anomalies</t>
  </si>
  <si>
    <t>09G01-01</t>
  </si>
  <si>
    <t>Have events or successions of events been analyzed which might reveal abnormal behavior or illicit action and, as a consequence, have specific monitoring points been identified?</t>
  </si>
  <si>
    <t>09G01-02</t>
  </si>
  <si>
    <t>09F01-04</t>
  </si>
  <si>
    <t>09F01-05</t>
  </si>
  <si>
    <t>Is there some assurance in this case that ancillary equipment (power supply, air-conditioning, etc. ) do not introduce any additional risk and do not ruin the redundancy expected from the equipment or network architecture?</t>
  </si>
  <si>
    <t>09E01-04</t>
  </si>
  <si>
    <r>
      <t xml:space="preserve">Are the files related to storage media management under strict control?
</t>
    </r>
    <r>
      <rPr>
        <i/>
        <sz val="8"/>
        <rFont val="Arial"/>
        <family val="2"/>
      </rPr>
      <t>A strict control requires that people authorized to access the files be registered and in limited number, that there be a reinforced access control to be able to modify the files and that any modification be logged and audited.</t>
    </r>
  </si>
  <si>
    <t>08C01-09</t>
  </si>
  <si>
    <t>08B01-09</t>
  </si>
  <si>
    <t>08B02</t>
  </si>
  <si>
    <t>Is it ensured that the service suppliers or providers  have efficiently prepared the appropriate arrangements to ensure that the services are provided as agreed?</t>
  </si>
  <si>
    <t>08A09-03</t>
  </si>
  <si>
    <t>Is there a regular review of these incidents or malfunctions with the concerned suppliers and providers?</t>
  </si>
  <si>
    <t>08A09-06</t>
  </si>
  <si>
    <t>Is this document updated for each change of version?</t>
  </si>
  <si>
    <t>08B02-03</t>
  </si>
  <si>
    <t>Does this document require that all generic or by default accounts be deleted and their list established?</t>
  </si>
  <si>
    <t>08B02-04</t>
  </si>
  <si>
    <t>Is the IT operation Management required to approve changes to procedures ?</t>
  </si>
  <si>
    <t>08A08-05</t>
  </si>
  <si>
    <t>08A08-06</t>
  </si>
  <si>
    <t>08A09</t>
  </si>
  <si>
    <t>08A09-01</t>
  </si>
  <si>
    <t>Is it regularly ensured that the security services allocated to suppliers or providers are efficiently implemented and maintained by them?</t>
  </si>
  <si>
    <t>08A09-02</t>
  </si>
  <si>
    <t xml:space="preserve">Do IT operations manage a reference version for each product installed in production (source code and executables)?  </t>
  </si>
  <si>
    <t>08B03-02</t>
  </si>
  <si>
    <t xml:space="preserve">Is this reference version protected against all possible illicit or untimely modification (signed media kept by a senior manager, electronic sealing, etc.)?  </t>
  </si>
  <si>
    <t>08B03-03</t>
  </si>
  <si>
    <t>Does the procedure and mechanisms of storage, distribution and exchange of keys and more generally the management of the keys offer solid guarantees which merit confidence and are they approved by the Information Security Officer?</t>
  </si>
  <si>
    <t>09C01-04</t>
  </si>
  <si>
    <r>
      <t xml:space="preserve">Are the encryption mechanisms strictly protected against violation or change? 
</t>
    </r>
    <r>
      <rPr>
        <i/>
        <sz val="8"/>
        <rFont val="Arial"/>
        <family val="2"/>
      </rPr>
      <t>In the case of hardware encryption and appliances, they should be physical protected against access to the encryption mechanisms. If a software solution is used, it must itself contain an integrity control.</t>
    </r>
  </si>
  <si>
    <t>09C01-05</t>
  </si>
  <si>
    <r>
      <t xml:space="preserve">Are the processes that guarantee these permanent controls under strict control themselves? 
</t>
    </r>
    <r>
      <rPr>
        <i/>
        <sz val="8"/>
        <rFont val="Arial"/>
        <family val="2"/>
      </rPr>
      <t>A strict control requires that the software used has been validated and undergoes a regular test for integrity (seal) and that there is an audit at least once a year of the control procedures and processes.</t>
    </r>
  </si>
  <si>
    <t>09B04-04</t>
  </si>
  <si>
    <t>09B01-04</t>
  </si>
  <si>
    <t>09B01-05</t>
  </si>
  <si>
    <t>09A04-01</t>
  </si>
  <si>
    <t>Does any access to the system require the use of an identifier recognized by the system?</t>
  </si>
  <si>
    <t>11.5.2; 11.6.1</t>
  </si>
  <si>
    <t>09A04-02</t>
  </si>
  <si>
    <t>Are sealing mechanisms, their parameters and associated procedures subject to regular audit?</t>
  </si>
  <si>
    <t>09B02</t>
  </si>
  <si>
    <t xml:space="preserve">Protection of integrity of exchanged data </t>
  </si>
  <si>
    <t>09B02-01</t>
  </si>
  <si>
    <t>09B01-07</t>
  </si>
  <si>
    <t>09B01-08</t>
  </si>
  <si>
    <t>Are all sensitive documents and reports protected against diversion while being produced?</t>
  </si>
  <si>
    <t>08A07-03</t>
  </si>
  <si>
    <t>Are all sensitive documents and reports protected against diversion while waiting for distribution?</t>
  </si>
  <si>
    <t>08A07-04</t>
  </si>
  <si>
    <t>Has the upper management conducted an evaluation of the effectiveness of internal control regarding the procedures and controls ensuring that financial statements are produced in line with external regulations?</t>
  </si>
  <si>
    <t>13B01-07</t>
  </si>
  <si>
    <t>09F03-04</t>
  </si>
  <si>
    <t>Is the acknowledgement of receipt mechanism protected against all undesirable intervention?</t>
  </si>
  <si>
    <t>09F03-05</t>
  </si>
  <si>
    <t>09F03-06</t>
  </si>
  <si>
    <t>Is the acknowledgement of receipt system subject to regular audit?</t>
  </si>
  <si>
    <t>09G</t>
  </si>
  <si>
    <t xml:space="preserve">Detection and management of application incident and anomalies </t>
  </si>
  <si>
    <t>09G01</t>
  </si>
  <si>
    <t>Is shutdown or by-pass of the sealing solution immediately detected and signaled to a team available 24 hrs a day and capable of triggering an immediate reaction?</t>
  </si>
  <si>
    <t xml:space="preserve">Continuous (plausibility, …) checks on data processing </t>
  </si>
  <si>
    <t>09B05-01</t>
  </si>
  <si>
    <t>Are the parameters for these checks recorded in tables separated from the application code and easily verifiable?</t>
  </si>
  <si>
    <t>09B05-03</t>
  </si>
  <si>
    <r>
      <t xml:space="preserve">Do the procedures and mechanisms for storage, distribution and, more generally, management of keys offer a sufficient level of confidence and have they been approved by the Information Security Officer?
</t>
    </r>
    <r>
      <rPr>
        <i/>
        <sz val="8"/>
        <rFont val="Arial"/>
        <family val="2"/>
      </rPr>
      <t>The possibility of having to recover these data on another hardware system or another version of the operating system needs to be anticipated.</t>
    </r>
  </si>
  <si>
    <t>09C02-06</t>
  </si>
  <si>
    <r>
      <t xml:space="preserve">Are the encryption mechanisms strictly protected against intrusion or change? 
</t>
    </r>
    <r>
      <rPr>
        <i/>
        <sz val="8"/>
        <rFont val="Arial"/>
        <family val="2"/>
      </rPr>
      <t>In the case of hardware encryption and appliances, they should be physical protected against access to the encryption mechanisms. If a software solution is used, it must itself contain an integrity control.</t>
    </r>
  </si>
  <si>
    <t>09C02-07</t>
  </si>
  <si>
    <t>09C02-08</t>
  </si>
  <si>
    <r>
      <t xml:space="preserve">Are the processes which ensure the management of storage media under strict control?
</t>
    </r>
    <r>
      <rPr>
        <i/>
        <sz val="8"/>
        <rFont val="Arial"/>
        <family val="2"/>
      </rPr>
      <t>A strict control requires to control that the software has been effectively, that a regular data integrity test (seal) be performed and that there is an audit, at least once a year, of media management procedures and processes (including handling the anomalies detected in the course of storage media management).</t>
    </r>
  </si>
  <si>
    <t>08C02</t>
  </si>
  <si>
    <t>Labeling of storage media (live, backups and archives)</t>
  </si>
  <si>
    <t>08C02-01</t>
  </si>
  <si>
    <t>Are magnetic media marked neutrally without any mention of their classification level?</t>
  </si>
  <si>
    <t>08C02-02</t>
  </si>
  <si>
    <t xml:space="preserve">Are these additional checks (range, coherence, etc.) strongly protected against any illicit alteration ?  </t>
  </si>
  <si>
    <t>09C01-03</t>
  </si>
  <si>
    <t>Are radiation levels regularly controlled for equipment hosting these sensitive applications?</t>
  </si>
  <si>
    <t>09D</t>
  </si>
  <si>
    <t>Data availability</t>
  </si>
  <si>
    <t>Are sensitive data subject to data entry control by an other person?</t>
  </si>
  <si>
    <t>09B03-03</t>
  </si>
  <si>
    <t>Are sensitive data subject to means allowing to ascribe their entry or modification to their author?</t>
  </si>
  <si>
    <t>09B03-04</t>
  </si>
  <si>
    <t xml:space="preserve">Are there incentives for data entry without error (individual bonuses, departmental bonuses, penalties in the case of too many errors etc.)?  </t>
  </si>
  <si>
    <t>09B03-05</t>
  </si>
  <si>
    <t xml:space="preserve">Is there an overall control of series of data items entered (sum, range, min, max, etc.)?  </t>
  </si>
  <si>
    <t>09B03-06</t>
  </si>
  <si>
    <t>Is data entry subject to coherence checks incorporated into the data entry process?</t>
  </si>
  <si>
    <t>09B03-07</t>
  </si>
  <si>
    <t xml:space="preserve">Is the list of data file formats that must be readable verified and maintained? </t>
  </si>
  <si>
    <t>09D02-02</t>
  </si>
  <si>
    <t xml:space="preserve">Are there regular audits of these means and procedures to guarantee permanent access to the data files? </t>
  </si>
  <si>
    <t>09E</t>
  </si>
  <si>
    <t>Service continuity</t>
  </si>
  <si>
    <t>09E01</t>
  </si>
  <si>
    <t>Hardware reconfiguration</t>
  </si>
  <si>
    <t>09E01-01</t>
  </si>
  <si>
    <t>14.1.4</t>
  </si>
  <si>
    <t>09E01-02</t>
  </si>
  <si>
    <t>09C01-06</t>
  </si>
  <si>
    <t>Have the checks that should be made to verify consistency of the data after processing by the application been analyzed with the users (test variables, ratios, evolution and comparison before and after processing, etc.), and have the corresponding checks been implemented in the applications?</t>
  </si>
  <si>
    <t>09B05-02</t>
  </si>
  <si>
    <t>09B05-04</t>
  </si>
  <si>
    <t>Are sensitive data strictly controlled by the person entering them (auto-control)?</t>
  </si>
  <si>
    <t>12.2.1</t>
  </si>
  <si>
    <t>09B03-02</t>
  </si>
  <si>
    <t>Are encryption mechanisms, their parameters and associated procedures subject to regular audit?</t>
  </si>
  <si>
    <t>09C02</t>
  </si>
  <si>
    <t xml:space="preserve">Encryption of stored data </t>
  </si>
  <si>
    <t>09C02-01</t>
  </si>
  <si>
    <r>
      <t xml:space="preserve">Are the sealing mechanisms strictly protected against violation or change? 
</t>
    </r>
    <r>
      <rPr>
        <i/>
        <sz val="8"/>
        <rFont val="Arial"/>
        <family val="2"/>
      </rPr>
      <t>In the case of hardware sealing and appliances, they should be physical protected against access to the sealing mechanisms. If a software solution is used, it must itself contain an integrity control.</t>
    </r>
  </si>
  <si>
    <t>09B01-06</t>
  </si>
  <si>
    <t xml:space="preserve">Management of Operating Procedures for Telecommunication Operation </t>
  </si>
  <si>
    <t>12A05-01</t>
  </si>
  <si>
    <t>12A05-02</t>
  </si>
  <si>
    <t>12A05-03</t>
  </si>
  <si>
    <t>12A05-04</t>
  </si>
  <si>
    <r>
      <t xml:space="preserve">Does the implementation of this architecture guarantee the minimum performance levels required in the case of incident or failure?
</t>
    </r>
    <r>
      <rPr>
        <i/>
        <sz val="8"/>
        <rFont val="Arial"/>
        <family val="2"/>
      </rPr>
      <t>Such a guarantee supposes either that failsafe systems features are entirely automatic or that systems will detect failures and staff will have the specifications and capability to manually reconfigure failed systems.</t>
    </r>
  </si>
  <si>
    <t>09E01-03</t>
  </si>
  <si>
    <t>Are encryption mechanisms for stored data, their parameters and associated procedures (in particular the management and protection of keys) subject to regular audit?</t>
  </si>
  <si>
    <t>09C03</t>
  </si>
  <si>
    <t>09B05-05</t>
  </si>
  <si>
    <r>
      <t xml:space="preserve">Are the parameters of permanent controls under strict control?
</t>
    </r>
    <r>
      <rPr>
        <i/>
        <sz val="8"/>
        <rFont val="Arial"/>
        <family val="2"/>
      </rPr>
      <t>A strict control requires that the list of people able to change control parameters be strictly limited and that there be a reinforced access control in order to be able to modify these parameters and that any modification of these parameters be logged and audited.</t>
    </r>
  </si>
  <si>
    <t>09B04-05</t>
  </si>
  <si>
    <t xml:space="preserve">Are the checks that exist integrated into an operational procedure that signals and handles any errors? </t>
  </si>
  <si>
    <t>09C</t>
  </si>
  <si>
    <t xml:space="preserve">Control of data confidentiality </t>
  </si>
  <si>
    <t>09C01</t>
  </si>
  <si>
    <t>Authentication of the application for access to sensitive applications</t>
  </si>
  <si>
    <t>09A05-01</t>
  </si>
  <si>
    <t>When these controls exist, are they the integrated into an operational process for alert and processing of errors?</t>
  </si>
  <si>
    <t>09B05</t>
  </si>
  <si>
    <t>09E02-02</t>
  </si>
  <si>
    <t>09E02-03</t>
  </si>
  <si>
    <t>09E02-04</t>
  </si>
  <si>
    <t>Do these plans treat all the organizational aspects related to a manual emergency solution (personnel, logistic, management etc.)?</t>
  </si>
  <si>
    <t>09E02-05</t>
  </si>
  <si>
    <t>Have the appropriate instructions and training been given to staff in order to deal with a "manual" emergency solution?</t>
  </si>
  <si>
    <t>09E02-06</t>
  </si>
  <si>
    <t>09E02-07</t>
  </si>
  <si>
    <t>09C03-01</t>
  </si>
  <si>
    <t>Are means used to prevent radiation from equipment hosting very sensitive applications (Tempest, cable shielding, faradizations of the offices)?</t>
  </si>
  <si>
    <t>09C03-02</t>
  </si>
  <si>
    <t xml:space="preserve">Is it possible to control, each time it is needed, the compliance of the architecture and of the configurations of the equipments ? </t>
  </si>
  <si>
    <t>12B02</t>
  </si>
  <si>
    <t xml:space="preserve">Conformity control of operational software to a reference version </t>
  </si>
  <si>
    <t>12B02-01</t>
  </si>
  <si>
    <t>12B02-02</t>
  </si>
  <si>
    <t>12B02-03</t>
  </si>
  <si>
    <t>12B02-04</t>
  </si>
  <si>
    <t>12B02-05</t>
  </si>
  <si>
    <t>12B02-06</t>
  </si>
  <si>
    <t>12B02-07</t>
  </si>
  <si>
    <t>12B02-08</t>
  </si>
  <si>
    <t>12C</t>
  </si>
  <si>
    <t>12C01</t>
  </si>
  <si>
    <t>Are the hardware and software required for reading all these types of data files available or easily made available?</t>
  </si>
  <si>
    <t>09D02-03</t>
  </si>
  <si>
    <t>09D02-04</t>
  </si>
  <si>
    <t>Are the means of recovering access keys or encryption keys protected against accidental or malicious loss?</t>
  </si>
  <si>
    <t>09D02-05</t>
  </si>
  <si>
    <t>Have profiles been defined, within users workstation operations staff, corresponding to each type of activity (assistance, installation, maintenance, etc.)?</t>
  </si>
  <si>
    <t>11E01-02</t>
  </si>
  <si>
    <t>Is there a systematic process of removal of special rights at the time of departure or role change of user support operations staff?</t>
  </si>
  <si>
    <t>11E01-07</t>
  </si>
  <si>
    <t>11E02</t>
  </si>
  <si>
    <t xml:space="preserve">Authentication and control of the access rights of administrators and operational personnel </t>
  </si>
  <si>
    <t>11E02-01</t>
  </si>
  <si>
    <t xml:space="preserve">Is the authentication of the administrator required before taking control of a user workstation? </t>
  </si>
  <si>
    <t>11E02-02</t>
  </si>
  <si>
    <t>11E02-03</t>
  </si>
  <si>
    <t>12A02-13</t>
  </si>
  <si>
    <t>12A02-14</t>
  </si>
  <si>
    <t>6.1.4; 12.4.1</t>
  </si>
  <si>
    <t>12A02-15</t>
  </si>
  <si>
    <t>12A02-16</t>
  </si>
  <si>
    <t>12A03</t>
  </si>
  <si>
    <t>12A03-01</t>
  </si>
  <si>
    <t>12A03-02</t>
  </si>
  <si>
    <t xml:space="preserve">Are all maintenance operations required to terminate with a systematic control of physical or recorded configurations and security parameters (as defined at time of start of production)? </t>
  </si>
  <si>
    <t>12A03-03</t>
  </si>
  <si>
    <t>12A03-04</t>
  </si>
  <si>
    <t>12A03-05</t>
  </si>
  <si>
    <t>12A03-06</t>
  </si>
  <si>
    <t>12A04</t>
  </si>
  <si>
    <t>12A04-01</t>
  </si>
  <si>
    <t>12A04-02</t>
  </si>
  <si>
    <t>12A04-03</t>
  </si>
  <si>
    <t>12A04-04</t>
  </si>
  <si>
    <t>Does the usage of the remote maintenance line require the prior agreement (for each usage) of telecommunication operations personnel (upon request by the manufacturer or editor specifying the nature, date and time of the intervention)?</t>
  </si>
  <si>
    <t>12A04-05</t>
  </si>
  <si>
    <t>12A04-06</t>
  </si>
  <si>
    <t>12A05</t>
  </si>
  <si>
    <t>9.2.5</t>
  </si>
  <si>
    <t>Security of equipment off-premises</t>
  </si>
  <si>
    <t>06A07-01;08A05-01:02;08C01-05;11C03-01</t>
  </si>
  <si>
    <t>Removal of property</t>
  </si>
  <si>
    <t>Possibility of erasure of software configurations</t>
  </si>
  <si>
    <t>Unauthorized use</t>
  </si>
  <si>
    <t>Media containing software</t>
  </si>
  <si>
    <t>Does the distribution system for printouts and reports ensure protection against prying consultation?</t>
  </si>
  <si>
    <t>08A07-06</t>
  </si>
  <si>
    <t>Does the distribution system for printouts and reports require the addressee to be authenticated prior to their delivery?</t>
  </si>
  <si>
    <t>08A07-07</t>
  </si>
  <si>
    <t>08A04-06</t>
  </si>
  <si>
    <t>08A05</t>
  </si>
  <si>
    <t>Confidentiality considerations during maintenance of the production systems</t>
  </si>
  <si>
    <t>08A05-01</t>
  </si>
  <si>
    <t>08A07-09</t>
  </si>
  <si>
    <t>Have the files or storage zones which must be protected by encryption solutions been defined and have such solutions been implemented in the application architecture?</t>
  </si>
  <si>
    <t>09C02-02</t>
  </si>
  <si>
    <t>12C02-05</t>
  </si>
  <si>
    <t>12C02-06</t>
  </si>
  <si>
    <t>12C02-07</t>
  </si>
  <si>
    <t>12C02-08</t>
  </si>
  <si>
    <t>12C03</t>
  </si>
  <si>
    <t>12A02-08</t>
  </si>
  <si>
    <t>12A02-09</t>
  </si>
  <si>
    <t>12A02-10</t>
  </si>
  <si>
    <t>10.3.2; 11.4.4</t>
  </si>
  <si>
    <t>12A02-11</t>
  </si>
  <si>
    <t>12A02-12</t>
  </si>
  <si>
    <t>12C03-07</t>
  </si>
  <si>
    <t>12C04</t>
  </si>
  <si>
    <t>Disaster Recovery Plans</t>
  </si>
  <si>
    <t>12C04-01</t>
  </si>
  <si>
    <t>12C04-02</t>
  </si>
  <si>
    <t>12C04-03</t>
  </si>
  <si>
    <t>12C04-04</t>
  </si>
  <si>
    <t>12C04-05</t>
  </si>
  <si>
    <t>12C04-06</t>
  </si>
  <si>
    <t>12C04-07</t>
  </si>
  <si>
    <t>12C04-08</t>
  </si>
  <si>
    <t>13A01-02</t>
  </si>
  <si>
    <t>Is this set updated annually?</t>
  </si>
  <si>
    <t>13A01-03</t>
  </si>
  <si>
    <t>08A03-13</t>
  </si>
  <si>
    <t>08A02-03</t>
  </si>
  <si>
    <t>Management of service providers relating to telecommunication</t>
  </si>
  <si>
    <t>12A06-01</t>
  </si>
  <si>
    <t>12A06-02</t>
  </si>
  <si>
    <t>Is it ensured that the telecommunications service suppliers or providers  have efficiently prepared the appropriate arrangements to ensure that the services are provided as agreed?</t>
  </si>
  <si>
    <t>12A06-03</t>
  </si>
  <si>
    <t>12A06-04</t>
  </si>
  <si>
    <t>12A06-05</t>
  </si>
  <si>
    <t>12A06-06</t>
  </si>
  <si>
    <t>12B</t>
  </si>
  <si>
    <t>12B01</t>
  </si>
  <si>
    <t>12B01-01</t>
  </si>
  <si>
    <t>12A01-07</t>
  </si>
  <si>
    <t>12A01-08</t>
  </si>
  <si>
    <t>12A01-09</t>
  </si>
  <si>
    <t>12B01-03</t>
  </si>
  <si>
    <t>12B01-04</t>
  </si>
  <si>
    <t>12B01-05</t>
  </si>
  <si>
    <t>12B01-06</t>
  </si>
  <si>
    <t>12B01-07</t>
  </si>
  <si>
    <t>12B01-08</t>
  </si>
  <si>
    <t>12B01-09</t>
  </si>
  <si>
    <t>12B01-10</t>
  </si>
  <si>
    <t>12B01-11</t>
  </si>
  <si>
    <t>Are all maintenance operations required to terminate with a systematic control of security parameters (as defined at time of start of production)?</t>
  </si>
  <si>
    <t>08A04-03</t>
  </si>
  <si>
    <t>Are all maintenance operations required to terminate with a systematic control of the recording parameters for security events and the life span of records?</t>
  </si>
  <si>
    <t>08A04-04</t>
  </si>
  <si>
    <t>Is there a regular automated check to enforce this rule which triggers an alert to an appropriate manager?</t>
  </si>
  <si>
    <t>08A02-07</t>
  </si>
  <si>
    <t>Are all maintenance operations required to terminate with a systematic control of system administration parameters (required profile, authentication type, removal of standard logins etc.)?</t>
  </si>
  <si>
    <t>08A04-05</t>
  </si>
  <si>
    <t>Does the segregation of rights of systems operation staff prevent undue modification of sensitive tools or utilities or at least, is there an automatic routine which checks that no modification has been made and which may trigger an alert to a manager if so?</t>
  </si>
  <si>
    <t>08A02-08</t>
  </si>
  <si>
    <r>
      <t xml:space="preserve">Do the installations take into account physical protection?
</t>
    </r>
    <r>
      <rPr>
        <i/>
        <sz val="8"/>
        <rFont val="Arial"/>
        <family val="2"/>
      </rPr>
      <t>Protected access, no direct external view on equipments, no multiple physical threats, continuity of power supply, weather conditions, protection against thunderbolts, protection against dust, etc.</t>
    </r>
  </si>
  <si>
    <t>12A02-04</t>
  </si>
  <si>
    <t>12A02-05</t>
  </si>
  <si>
    <t>12A02-06</t>
  </si>
  <si>
    <t>12A02-07</t>
  </si>
  <si>
    <t>08A03-02</t>
  </si>
  <si>
    <t>Are the change decisions based on an analysis of the capacity of the new equipment and systems to ensure the required load and take into account the evolution of foreseeable requests?</t>
  </si>
  <si>
    <t>08A03-03</t>
  </si>
  <si>
    <r>
      <t xml:space="preserve">Have appropriate isolation measures (physical and logical) been determined for these servers and equipment?
</t>
    </r>
    <r>
      <rPr>
        <i/>
        <sz val="8"/>
        <rFont val="Arial"/>
        <family val="2"/>
      </rPr>
      <t>These measures may impose to use different data centers for sensitive servers or applications from other servers.</t>
    </r>
  </si>
  <si>
    <t>Audit Questionnaire: IT Production Environment</t>
  </si>
  <si>
    <t>Are sensitive printed documents and reports put on the scrap destroyed in a secure way so that they cannot be exploited?</t>
  </si>
  <si>
    <t>08A07-10</t>
  </si>
  <si>
    <t>04A02-01;05A03-01;06A03-01;06A07-01:02;08A04-01;08A05-01:02;08D01-01;11D01-01;12A03-01;12C01-01</t>
  </si>
  <si>
    <t>Is there a binding clause in maintenance personnel contracts stipulating that any storage media which contained sensitive data be destroyed before disposal?</t>
  </si>
  <si>
    <t>08A05-03</t>
  </si>
  <si>
    <t xml:space="preserve">Have the consequences of the disappearance of an application or package editor been analyzed (in the case of failure of a bug or the need for evolution) and has a list of critical applications been deduced? </t>
  </si>
  <si>
    <t>09E03-02</t>
  </si>
  <si>
    <t>08C03-04</t>
  </si>
  <si>
    <t xml:space="preserve">Question </t>
  </si>
  <si>
    <t>08A</t>
  </si>
  <si>
    <t xml:space="preserve">Security of operational procedures </t>
  </si>
  <si>
    <t>08A01</t>
  </si>
  <si>
    <t>Are the seals controlled automatically by the corresponding applications?</t>
  </si>
  <si>
    <t>09B01-03</t>
  </si>
  <si>
    <t>09A03-10</t>
  </si>
  <si>
    <r>
      <t xml:space="preserve">Are the processes that guarantee authentication under strict control? 
</t>
    </r>
    <r>
      <rPr>
        <i/>
        <sz val="8"/>
        <rFont val="Arial"/>
        <family val="2"/>
      </rPr>
      <t>A strict control requires that the software used has been validated and undergoes a regular test for integrity (seal) and that there be an audit at least once a year of authentication procedures and processes (including the processes which aim to detect violations attempts and the processes which respond to these violation attempts).</t>
    </r>
  </si>
  <si>
    <t>09A04</t>
  </si>
  <si>
    <t>In the case of multiple incorrect authentication attempts, is there a process which automatically invalidates the user identifier, even the user workstation itself, or a slowing of the authentication process (aimed at preventing connection from an automatic routine)?</t>
  </si>
  <si>
    <t>09A03-08</t>
  </si>
  <si>
    <t xml:space="preserve">Has a detailed analysis been carried out of the events and operations carried out with administrative rights on the users' workstations which may potentially have an impact on system security? </t>
  </si>
  <si>
    <t>11E03-02</t>
  </si>
  <si>
    <t>11E03-03</t>
  </si>
  <si>
    <t>11E03-04</t>
  </si>
  <si>
    <t>11E03-05</t>
  </si>
  <si>
    <t>11E03-06</t>
  </si>
  <si>
    <t>11E03-07</t>
  </si>
  <si>
    <t>11E03-08</t>
  </si>
  <si>
    <t>11E03-09</t>
  </si>
  <si>
    <t>12A</t>
  </si>
  <si>
    <t>12A01</t>
  </si>
  <si>
    <t>11D07-06</t>
  </si>
  <si>
    <t>01B02-03:05;01B02-07:08</t>
  </si>
  <si>
    <t>Exchange agreements</t>
  </si>
  <si>
    <t xml:space="preserve">Are all these solutions for the continuity of users' services related to the workstations base described in detail in Disaster Recovery Plans including the conditions for triggering the plan, the actions to execute, the priorities, the actors to mobilize and their contact details? </t>
  </si>
  <si>
    <t>Does the procedure of granting access rights to a protected office area require the formal authorization of the manager of the protected area?</t>
  </si>
  <si>
    <t>02C03-02</t>
  </si>
  <si>
    <t>Are any missing items systematically subject to a search procedure and a follow-on form included in the overall operational dashboard?</t>
  </si>
  <si>
    <t>08C01-07</t>
  </si>
  <si>
    <t>Is the storage location for production storage media regulated and supervised for temperature and humidity?</t>
  </si>
  <si>
    <t>08C03-12</t>
  </si>
  <si>
    <t>Are the automatic fire, flood and humidity detection systems, under 24 hour operational control enabling to detect in real time a failure, a deactivation or an alarm?</t>
  </si>
  <si>
    <t>08C03-13</t>
  </si>
  <si>
    <t>09F01-07</t>
  </si>
  <si>
    <t>Are the parameters defining the elements to record and the diagnostic analyses effected on these elements strictly protected (restricted access rights and strict authentication ) against illicit modification?</t>
  </si>
  <si>
    <t>09G01-10</t>
  </si>
  <si>
    <t>Does the stopping of the recording and record processing system trigger an alarm with the surveillance team?</t>
  </si>
  <si>
    <t>09G01-11</t>
  </si>
  <si>
    <t>Are the procedures for recording, processing and diagnostic analysis and the availability of the intervention team regularly audited?</t>
  </si>
  <si>
    <t>09H</t>
  </si>
  <si>
    <t>E-commerce</t>
  </si>
  <si>
    <t>09H01</t>
  </si>
  <si>
    <t>Security of the e-commerce Sites</t>
  </si>
  <si>
    <t>09H01-01</t>
  </si>
  <si>
    <r>
      <t xml:space="preserve">Are the application software versions, fixes and parameters updated regularly in line with latest information?
</t>
    </r>
    <r>
      <rPr>
        <i/>
        <sz val="8"/>
        <rFont val="Arial"/>
        <family val="2"/>
      </rPr>
      <t>This should be done in cooperation with expert authorities (specialized audits, subscription to a service center, regular consultation with CERTs, etc.)</t>
    </r>
  </si>
  <si>
    <t>08B02-05</t>
  </si>
  <si>
    <t>08B02-06</t>
  </si>
  <si>
    <t>Is the integrity of application configurations regularly checked against the configuration theoretically expected (weekly)?</t>
  </si>
  <si>
    <t>10.7.4; 15.2.2</t>
  </si>
  <si>
    <t>08B02-07</t>
  </si>
  <si>
    <t>Are regular audits carried out of possible differences between the security parameters expected and effectively implemented?</t>
  </si>
  <si>
    <t>08B02-08</t>
  </si>
  <si>
    <t>08B03</t>
  </si>
  <si>
    <t xml:space="preserve"> Conformity control of reference programs (source code and executables) </t>
  </si>
  <si>
    <t>08B03-01</t>
  </si>
  <si>
    <t>Physical security of media kept on site</t>
  </si>
  <si>
    <t>08C03-01</t>
  </si>
  <si>
    <t>02C06-01</t>
  </si>
  <si>
    <t>02C02-05</t>
  </si>
  <si>
    <t xml:space="preserve">Is authentication based on tamper-proof means associated with the user (for example a badge, smart card, or biometric recognition system)? </t>
  </si>
  <si>
    <t>02C02-07</t>
  </si>
  <si>
    <t>Have the security requirements specific to making information available to the public been analyzed and thus defined the necessary protections?</t>
  </si>
  <si>
    <t>10.9.3</t>
  </si>
  <si>
    <t>Type</t>
  </si>
  <si>
    <t>Have the security requirements specific to e-commerce been analyzed and thus defined the necessary protections?</t>
  </si>
  <si>
    <t>10.9.1</t>
  </si>
  <si>
    <t>09H01-02</t>
  </si>
  <si>
    <r>
      <t xml:space="preserve">Do the paper destruction facilities available to personnel offer a solid guarantee that documents destroyed cannot be reconstituted?
</t>
    </r>
    <r>
      <rPr>
        <i/>
        <sz val="8"/>
        <rFont val="Arial"/>
        <family val="2"/>
      </rPr>
      <t>For this, the shredder used must cross cut.</t>
    </r>
  </si>
  <si>
    <r>
      <t xml:space="preserve">Are the numbering and numbering control mechanisms strictly protected against violation or change? 
</t>
    </r>
    <r>
      <rPr>
        <i/>
        <sz val="8"/>
        <rFont val="Arial"/>
        <family val="2"/>
      </rPr>
      <t>In the case of hardware solution or appliance, it should be physical protected against access to the sequencing mechanisms. If a software solution is used, it must itself contain an integrity control.</t>
    </r>
  </si>
  <si>
    <t>09F02-05</t>
  </si>
  <si>
    <t>09F02-06</t>
  </si>
  <si>
    <t>09F02-07</t>
  </si>
  <si>
    <t>Are numbering mechanisms, their parameters and associated control procedures subject to regular audit?</t>
  </si>
  <si>
    <t>09F03</t>
  </si>
  <si>
    <t>Acknowledgements of receipt</t>
  </si>
  <si>
    <t>09F03-01</t>
  </si>
  <si>
    <r>
      <t xml:space="preserve">Is there a procedure which requires an acknowledgement of receipt to be sent for all sensitive messages?
</t>
    </r>
    <r>
      <rPr>
        <i/>
        <sz val="8"/>
        <rFont val="Arial"/>
        <family val="2"/>
      </rPr>
      <t>Note: in certain cases, checks may be based on the signature.</t>
    </r>
  </si>
  <si>
    <t>09F03-02</t>
  </si>
  <si>
    <t>09F03-03</t>
  </si>
  <si>
    <t>12.1.1</t>
  </si>
  <si>
    <t>10A01-02</t>
  </si>
  <si>
    <t>Are all media removals from the media library controlled by a dedicated person or department responsible for the media handling?</t>
  </si>
  <si>
    <t>08C01-02</t>
  </si>
  <si>
    <t>Are media returns after use by the operations controlled by the same person or department?</t>
  </si>
  <si>
    <t>08C01-03</t>
  </si>
  <si>
    <t>Is the removal of storage media systematically registered (date and time, individual responsible for media, etc.) ?</t>
  </si>
  <si>
    <t>08C01-04</t>
  </si>
  <si>
    <t>Is the disposal of storage media systematically registered (date and time, individual responsible for media, etc.) ?</t>
  </si>
  <si>
    <t>10.7.1; 10.7.2</t>
  </si>
  <si>
    <t>08C01-05</t>
  </si>
  <si>
    <t>Was each situation considered highly improbable or were appropriate measures taken?</t>
  </si>
  <si>
    <t>02C</t>
  </si>
  <si>
    <t xml:space="preserve">Control of access to office areas </t>
  </si>
  <si>
    <t>02C01</t>
  </si>
  <si>
    <t>02C06-04</t>
  </si>
  <si>
    <t>Have various variable parameters been introduced into the access rights definition rules (which determine the rights that are attributed to profiles) as a function of context, in particular, the location of the requesting station (direct LAN access, extended network (WAN), external), the nature of the connection used (LAN, Leased line, Internet, type of protocol etc.) or the classification of the sub-network requested?</t>
  </si>
  <si>
    <t>05B01-05</t>
  </si>
  <si>
    <t>05A06-02</t>
  </si>
  <si>
    <t xml:space="preserve">Is this recovery solution fully operational? </t>
  </si>
  <si>
    <t>05A06-03</t>
  </si>
  <si>
    <t>Have specific procedures been defined for each type of external service provider given to operate in the offices (IT service company, maintenance company, cleaning staff, etc.) such as the wearing of a personalized badge, accompaniment by staff, prior authorization indicating the name of the operative etc?</t>
  </si>
  <si>
    <t>02C06-05</t>
  </si>
  <si>
    <t>Do staff have available a means of secure destruction for sensitive documents (shredders, special paper collection )?</t>
  </si>
  <si>
    <t>02D03-03</t>
  </si>
  <si>
    <t>Are visitors and occasional service providers recorded in such a way as to enable a subsequent verification of the reason of their visit and has a procedure been put in place which enables the detection of dishonesty or abuse?</t>
  </si>
  <si>
    <t xml:space="preserve">Physical access control to the protected office zones </t>
  </si>
  <si>
    <t xml:space="preserve">Is an automatic authentication and access control system used for protected areas? </t>
  </si>
  <si>
    <t>02C02-02</t>
  </si>
  <si>
    <t>Intrusion detection to the site or the building</t>
  </si>
  <si>
    <t>02A04-01</t>
  </si>
  <si>
    <t>Is there an operational intrusion detection system to the site, linked to a 24 hr monitoring center?</t>
  </si>
  <si>
    <t>02C02-03</t>
  </si>
  <si>
    <t>In the case of a person without authorization entering these areas, does the procedure, guarantee that the person will be accompanied?</t>
  </si>
  <si>
    <t>02C02-04</t>
  </si>
  <si>
    <t>Are procedures for surveillance and intervention in the case of abnormal behavior audited regularly?</t>
  </si>
  <si>
    <t>C2</t>
  </si>
  <si>
    <t>02C06</t>
  </si>
  <si>
    <t>07A05-01</t>
  </si>
  <si>
    <t>Are all these records archived (on disk, cassettes, optical disk, etc.) and conserved for a long period in such a way as to be un-modifiable?</t>
  </si>
  <si>
    <t xml:space="preserve">Is the authenticity of requests for attribution of access rights verifiable and verified (signature control ) ?  </t>
  </si>
  <si>
    <t>02C03-03</t>
  </si>
  <si>
    <t>Are the authorizations accorded to named individuals and registered (with a mention of the day of the authorization and the duration of its validity)?</t>
  </si>
  <si>
    <t>02C03-04</t>
  </si>
  <si>
    <t>02C03-05</t>
  </si>
  <si>
    <t>Do the profiles also allow definition of working time limits (daily working hours) and calendars (weekends, holidays, etc.)?</t>
  </si>
  <si>
    <t>05B01-06</t>
  </si>
  <si>
    <t>Is the capacity of the paper destruction facilities available to personnel compatible with the average volume of documents to destroy?</t>
  </si>
  <si>
    <t>02D03-05</t>
  </si>
  <si>
    <t>02D03-04</t>
  </si>
  <si>
    <t>02C06-07</t>
  </si>
  <si>
    <t>Is there a secure way to register the departure of visitors (e.g. keeping their identity card)?</t>
  </si>
  <si>
    <t>02C06-08</t>
  </si>
  <si>
    <t>02C04-01</t>
  </si>
  <si>
    <t>02D01-01</t>
  </si>
  <si>
    <t>02C04-02</t>
  </si>
  <si>
    <t xml:space="preserve">Is the access control system for protected office areas equipped with a no pass-back mechanism? </t>
  </si>
  <si>
    <t>02C02-06</t>
  </si>
  <si>
    <t>02D02-01</t>
  </si>
  <si>
    <t>Do security procedures and instructions define the rules for protecting documents and information support media situated in offices (regardless of the type of support media)?</t>
  </si>
  <si>
    <t>Is the application of mail security advice and procedures regularly audited?</t>
  </si>
  <si>
    <t>02D05</t>
  </si>
  <si>
    <t>02D05-01</t>
  </si>
  <si>
    <t>Do the security procedures and instructions also detail the rules for protecting Tablet PCs, electronic personal assistant or telephones which may contain sensitive information?</t>
  </si>
  <si>
    <t>Is the security surveillance team also on duty at times when cleaning of sensitive locations is done?</t>
  </si>
  <si>
    <t>02C05-06</t>
  </si>
  <si>
    <t>02C05-07</t>
  </si>
  <si>
    <t>02C02-14</t>
  </si>
  <si>
    <t>02C02-15</t>
  </si>
  <si>
    <t>02C03</t>
  </si>
  <si>
    <t>02C03-01</t>
  </si>
  <si>
    <t>Has a backup plan been established, encompassing all local area network configurations, defining all objects to save and the frequency of backups?</t>
  </si>
  <si>
    <t>05A05-02</t>
  </si>
  <si>
    <t>05A05-03</t>
  </si>
  <si>
    <t>Applicability of the PPI policy</t>
  </si>
  <si>
    <t>In particular, has any wireless network (WLAN) been considered as a distinct domain, strictly isolated from the rest of the network (by firewall or filtering router, etc.)?</t>
  </si>
  <si>
    <t>05A01-04</t>
  </si>
  <si>
    <t>05A01-05</t>
  </si>
  <si>
    <r>
      <t xml:space="preserve">Are the parameters for the definition and management of access filtering rules under strict control?
</t>
    </r>
    <r>
      <rPr>
        <i/>
        <sz val="8"/>
        <rFont val="Arial"/>
        <family val="2"/>
      </rPr>
      <t>A strict control requires that the list of persons allowed to change the security parameters for access filtering be extremely limited, and that there be a reinforced access control in order to be able to effect such modification and that any modification be logged and audited.</t>
    </r>
  </si>
  <si>
    <t>07A04-09</t>
  </si>
  <si>
    <r>
      <t xml:space="preserve">Are recourse backup copies stored in a secure location and protected against accidental or human risks?
</t>
    </r>
    <r>
      <rPr>
        <i/>
        <sz val="8"/>
        <rFont val="Arial"/>
        <family val="2"/>
      </rPr>
      <t>Such a location must be protected by strict access control as well as protected against fire or water damage risk.</t>
    </r>
  </si>
  <si>
    <t>05A05-07</t>
  </si>
  <si>
    <t>05A05-08</t>
  </si>
  <si>
    <t>05A06</t>
  </si>
  <si>
    <t>05A06-01</t>
  </si>
  <si>
    <t>Have all equipment, critical to the provision of expected operation and performance of the network, been identified and, for each of them, have the required acceptable and maximum downtime delays been published?</t>
  </si>
  <si>
    <t>05A03-03</t>
  </si>
  <si>
    <t>Have specifically adapted clauses related to these requirements been specified within maintenance contracts?</t>
  </si>
  <si>
    <t>05A03-04</t>
  </si>
  <si>
    <t>Are the penalties of non-compliance with these causes sufficiently persuasive for the contract holder?</t>
  </si>
  <si>
    <t>05B02-04</t>
  </si>
  <si>
    <t>05B02-05</t>
  </si>
  <si>
    <t>Is there a procedure or instruction stating the modes for sending and receiving confidential faxes?</t>
  </si>
  <si>
    <t>02D05-02</t>
  </si>
  <si>
    <t>Do the security procedures and instructions detail the rules relative to the printing of sensible documents?</t>
  </si>
  <si>
    <t>02D02-04</t>
  </si>
  <si>
    <t>Do the security procedures and instructions detail the rules for the distribution of sensible documents?</t>
  </si>
  <si>
    <t>Is the intrusion detection system itself under surveillance (alarm in the case of shutdown, video auto-surveillance etc.)?</t>
  </si>
  <si>
    <t>02C05-05</t>
  </si>
  <si>
    <t>Is video surveillance material recorded and kept for a long period?</t>
  </si>
  <si>
    <t>05A01-11</t>
  </si>
  <si>
    <r>
      <t xml:space="preserve">Is there a list of the types of recordings to preserve and of the procedures and protections to apply until their end of life?
</t>
    </r>
    <r>
      <rPr>
        <i/>
        <sz val="8"/>
        <rFont val="Arial"/>
        <family val="2"/>
      </rPr>
      <t xml:space="preserve">This list should consider media like : paper, microfiches, files and their protection during the requested retention durations. 
</t>
    </r>
  </si>
  <si>
    <t>10.10.1; 10.10.3</t>
  </si>
  <si>
    <t>07C01-08</t>
  </si>
  <si>
    <t>05A06-04</t>
  </si>
  <si>
    <t>Are these plans tested operationally at least once a year?</t>
  </si>
  <si>
    <t>05A06-05</t>
  </si>
  <si>
    <t>Is there a formal guarantee of compatibility and capacity that these recovery solutions will support a sufficient operational load which has been approved by all concerned parties?</t>
  </si>
  <si>
    <t>05A06-06</t>
  </si>
  <si>
    <t>Are the tools which enable access to sensitive remnant data or temporary files reserved only for the use of systems operators and does access to those tools require a secure authentication?</t>
  </si>
  <si>
    <t>07B01-05</t>
  </si>
  <si>
    <t>Have the rules specifying the privileged system calls to be logged been formalized?</t>
  </si>
  <si>
    <t>07C02-04</t>
  </si>
  <si>
    <t>07C02-05</t>
  </si>
  <si>
    <r>
      <t xml:space="preserve">Is the process of definition and management of rights attributed to profiles under strict control?
</t>
    </r>
    <r>
      <rPr>
        <i/>
        <sz val="8"/>
        <rFont val="Arial"/>
        <family val="2"/>
      </rPr>
      <t>A strict control requires that the list of people allowed to change rights attributed to profiles be strictly limited, that the implementation of these rights into tables be strictly secure at the time of  transmission and storage and that there exists a reinforced access control in order to be able to modify these rights and that any modification of these rights be logged and audited.</t>
    </r>
  </si>
  <si>
    <t>05B01-08</t>
  </si>
  <si>
    <t>Are the diagnostic, management and reconfiguration tools of the local area network protected against all possible untimely or malicious action?</t>
  </si>
  <si>
    <t>Do incident recovery plans and procedures cover the eventual loss of data (especially loss of requests and messages)?</t>
  </si>
  <si>
    <t>05A04-07</t>
  </si>
  <si>
    <t>Are diagnostic and reconfiguration means regularly audited in order to assure a satisfactory minimum functioning of the local area network in the case of an incident?</t>
  </si>
  <si>
    <t>05A05</t>
  </si>
  <si>
    <t>Save and Restore plans of local area network configurations</t>
  </si>
  <si>
    <t>05A05-01</t>
  </si>
  <si>
    <t>13A02-10</t>
  </si>
  <si>
    <t>13A03</t>
  </si>
  <si>
    <t>Are these events recorded as well as the parameters useful for their subsequent analysis?</t>
  </si>
  <si>
    <t>08E02-03</t>
  </si>
  <si>
    <t>Is the activation and the update of antivirus software on servers subject to regular audit?</t>
  </si>
  <si>
    <t>08D08</t>
  </si>
  <si>
    <t xml:space="preserve">Management of critical systems (regarding maintenance continuity) </t>
  </si>
  <si>
    <t>08D08-01</t>
  </si>
  <si>
    <t>Allocation of information security responsibilities</t>
  </si>
  <si>
    <r>
      <t xml:space="preserve">Are the sealing mechanisms embodied in electronic components which are in turn strictly protected at a physical level against intrusion or change? 
</t>
    </r>
    <r>
      <rPr>
        <i/>
        <sz val="8"/>
        <rFont val="Arial"/>
        <family val="2"/>
      </rPr>
      <t>Sealing mechanisms should be contained within protected enclosures to which it should be impossible to gain access. The algorithm is contained within the microprocessor or a microprocessor card which is protected physically and logically.</t>
    </r>
  </si>
  <si>
    <t>04C02-05</t>
  </si>
  <si>
    <t>Is shutdown or by-pass of the sealing solution immediately detected and signaled to a team available 24 hrs a day capable of triggering an immediate reaction?</t>
  </si>
  <si>
    <t>04C02-06</t>
  </si>
  <si>
    <t xml:space="preserve">Security during data exchanges and communication </t>
  </si>
  <si>
    <t>Are the records and summary analyses protected against any destruction or modification?</t>
  </si>
  <si>
    <t>04D02-09</t>
  </si>
  <si>
    <t>05A01-10</t>
  </si>
  <si>
    <t>Is there a group in charge of controlling the application of the defined rules and the removal of specific rights when the requirement is no longer needed or the conditions are no longer met?</t>
  </si>
  <si>
    <t>Is each a major incident on systems or applications subject to a specific follow-up (nature and description, priority, technical solution, progress analysis, expected resolution lead time etc.)?</t>
  </si>
  <si>
    <t>08F</t>
  </si>
  <si>
    <t>08D10-05</t>
  </si>
  <si>
    <t>08D10-06</t>
  </si>
  <si>
    <t>08E01-01</t>
  </si>
  <si>
    <t>Have profiles been defined, within IT operations staff, corresponding to each type of activity (system administration, administration of security equipment, system monitoring, management of data storage and backup functions etc.)?</t>
  </si>
  <si>
    <t>10.1.3; 11.2.2</t>
  </si>
  <si>
    <t>08F01-02</t>
  </si>
  <si>
    <t xml:space="preserve">For each profile have the necessary rights and privileges been defined? </t>
  </si>
  <si>
    <t xml:space="preserve">Anti virus protection for production servers </t>
  </si>
  <si>
    <t>08D07-01</t>
  </si>
  <si>
    <t>Has a detailed analysis been carried out of the events or succession of events which may reveal abnormal behaviors or illicit actions and, as a consequence, have specific monitoring indicators or control points been identified?</t>
  </si>
  <si>
    <t>08E01-02</t>
  </si>
  <si>
    <t>Has the expected response time from the surveillance team been defined for each case of alert and are its availability and staffing level sufficient to meet these expectations?</t>
  </si>
  <si>
    <t>08E01-06</t>
  </si>
  <si>
    <t>Is there a regular audit, at least once a year, of all special rights attributed ?</t>
  </si>
  <si>
    <t>08F02</t>
  </si>
  <si>
    <t>08F02-01</t>
  </si>
  <si>
    <t>Have scenarios been defined for which very high security recording is to be used and has the physical protection of storage media been tested to ensure that it is suited to meet the requirements of these scenarios?</t>
  </si>
  <si>
    <t>09D02</t>
  </si>
  <si>
    <t>Management of access to data files</t>
  </si>
  <si>
    <t>09D02-01</t>
  </si>
  <si>
    <t>Are the procedures for recording, processing and analyzing of the records and summaries as well as the availability of the analysis and corrective team subject to regular audit?</t>
  </si>
  <si>
    <t>04D03</t>
  </si>
  <si>
    <t>Has a detailed analysis been carried out of the events or succession of events which may have an impact on security (refused connections,  reconfigurations, changes in performance, access to sensitive data or tools etc.)?</t>
  </si>
  <si>
    <t>08E02-02</t>
  </si>
  <si>
    <t>Define the risk assessment approach and associated metrics</t>
  </si>
  <si>
    <t>14A03-01</t>
  </si>
  <si>
    <t xml:space="preserve">Has a  risk assessment method that fits to the requirements of the organization been selected? </t>
  </si>
  <si>
    <t>14A03-02</t>
  </si>
  <si>
    <t>Does the method permit to analyze the information security requirements for each asset in accordance to the business, laws and  regulations?</t>
  </si>
  <si>
    <t>14A03-03</t>
  </si>
  <si>
    <t xml:space="preserve">Does the method permit to classify the feared dysfunctions on a scale applicable to the entire organization? </t>
  </si>
  <si>
    <t>14A03-04</t>
  </si>
  <si>
    <t>13F03-02</t>
  </si>
  <si>
    <t>13F03-03</t>
  </si>
  <si>
    <t>Is there a committee related to the governing bodies that is charged with developing directions for the protection of computerized systems and with periodically studying any related problems?</t>
  </si>
  <si>
    <t>13E01-11</t>
  </si>
  <si>
    <t>Is the protection of computerized systems policy revised regularly?</t>
  </si>
  <si>
    <t>13E02</t>
  </si>
  <si>
    <t>13E02-01</t>
  </si>
  <si>
    <t>13G01-01</t>
  </si>
  <si>
    <t xml:space="preserve">Rules related to the use of encryption </t>
  </si>
  <si>
    <t>13G01</t>
  </si>
  <si>
    <t xml:space="preserve">Policy and instructions relative to the use of encryption </t>
  </si>
  <si>
    <t>14A04-02</t>
  </si>
  <si>
    <t>13G01-04</t>
  </si>
  <si>
    <t>13G01-05</t>
  </si>
  <si>
    <t>Is there a policy and are there precise directives concerning the use of encryption?</t>
  </si>
  <si>
    <t>Does this program include training or awareness of the consequences of not respecting the legal  provisions relating to the protection of computerized systems?</t>
  </si>
  <si>
    <t>For each critical application, is there a corrective solution to cope with the failure or disappearance of a supplier (consignment of maintenance documentation and source code with a trusted third party, replacement of equipment or of software by standard package etc.)?</t>
  </si>
  <si>
    <t>09E03-03</t>
  </si>
  <si>
    <t>Is it certain that this corrective solution could be made operational to enable company activity to restart within a time delay sufficiently short to be acceptable to users?</t>
  </si>
  <si>
    <t>09E03-04</t>
  </si>
  <si>
    <t>09E03-05</t>
  </si>
  <si>
    <t>Is there a regular review of critical applications and corrective solutions envisaged?</t>
  </si>
  <si>
    <t>09F</t>
  </si>
  <si>
    <t>13F01-07</t>
  </si>
  <si>
    <t>13F01-08</t>
  </si>
  <si>
    <t>13F01-06</t>
  </si>
  <si>
    <t>Have prevention controls against buffer overflow attacks been anticipated?</t>
  </si>
  <si>
    <t>10B04</t>
  </si>
  <si>
    <t>Are the organization of tasks within development teams and the application of clear segregation and control rules regularly audited?</t>
  </si>
  <si>
    <t>10B02</t>
  </si>
  <si>
    <t>Ensuring confidentiality in  application developments</t>
  </si>
  <si>
    <t>10B02-01</t>
  </si>
  <si>
    <t xml:space="preserve">Do the development procedures impose an analysis of the confidentiality of applications developed and a classification of objects implemented in the course of developments (documentation, source code, executable code, study notes, etc.)?  </t>
  </si>
  <si>
    <t>10B02-02</t>
  </si>
  <si>
    <t xml:space="preserve">Security of application maintenance </t>
  </si>
  <si>
    <t>10B05-01</t>
  </si>
  <si>
    <t>Do application maintenance procedures impose a strict separation between detailed specification, design, unit test and integration tasks, with the attribution of specific profiles to the various members of the maintenance staff?</t>
  </si>
  <si>
    <t>10B05-02</t>
  </si>
  <si>
    <t>10B05-03</t>
  </si>
  <si>
    <t>Is a trace kept of the tasks effected by each member of the maintenance staff?</t>
  </si>
  <si>
    <t>10B05-04</t>
  </si>
  <si>
    <t>10B05-05</t>
  </si>
  <si>
    <t>10B05-06</t>
  </si>
  <si>
    <t>10B05-07</t>
  </si>
  <si>
    <t>10B05-08</t>
  </si>
  <si>
    <r>
      <t xml:space="preserve">Are source code, executable code and documentation protected by a strict access control procedure which details, as a function of development phase, the authorized profiles having access to these objects as well as the storage conditions and corresponding access control rules?
</t>
    </r>
    <r>
      <rPr>
        <i/>
        <sz val="8"/>
        <rFont val="Arial"/>
        <family val="2"/>
      </rPr>
      <t>An access control procedure using strict access conditions should guarantee that all code or documentation modification is made by an authorized person under authorized conditions.</t>
    </r>
  </si>
  <si>
    <t>12.4.3</t>
  </si>
  <si>
    <t>10B02-05</t>
  </si>
  <si>
    <t>10B01-05</t>
  </si>
  <si>
    <t>Are the alarm definition parameters strictly protected (restricted access rights and strong authentication ) against illicit modification?</t>
  </si>
  <si>
    <t>08E01-07</t>
  </si>
  <si>
    <t>08E01-08</t>
  </si>
  <si>
    <t>Are the procedures of detection of the anomalies and the availability of the surveillance team subject to regular audit?</t>
  </si>
  <si>
    <t>08E02</t>
  </si>
  <si>
    <t>Offline management of traces, logs and event journals</t>
  </si>
  <si>
    <t>08E02-01</t>
  </si>
  <si>
    <t>14A02-08</t>
  </si>
  <si>
    <t>14A03</t>
  </si>
  <si>
    <r>
      <t xml:space="preserve">Are the control parameters related to the management of rights attributed to development personnel under strict control?
</t>
    </r>
    <r>
      <rPr>
        <i/>
        <sz val="8"/>
        <rFont val="Arial"/>
        <family val="2"/>
      </rPr>
      <t>A strict control requires that the list of people able to change rights  attributed to development personnel by project and the access control parameters to development environment and objects be strictly limited and that there be a reinforced access control in order to modify these rights and that any modification of these rights be logged and audited.</t>
    </r>
  </si>
  <si>
    <t>10B02-06</t>
  </si>
  <si>
    <t>10B01-06</t>
  </si>
  <si>
    <r>
      <t xml:space="preserve">Are the processes which ensure the filtering of access to development objects (documentation and code ) under strict control ?
</t>
    </r>
    <r>
      <rPr>
        <i/>
        <sz val="8"/>
        <rFont val="Arial"/>
        <family val="2"/>
      </rPr>
      <t>A strict control requires that the software used has been validated and undergoes a regular test for integrity (seal) and that there be an audit at least once a year of the procedures and processes of access filtering (including the process aiming to detect modification attempts and the processes which respond to these modification attempts).</t>
    </r>
  </si>
  <si>
    <r>
      <t xml:space="preserve">Are the control parameters related to the management of rights attributed to application maintenance personnel under strict control?
</t>
    </r>
    <r>
      <rPr>
        <i/>
        <sz val="8"/>
        <rFont val="Arial"/>
        <family val="2"/>
      </rPr>
      <t>A strict control requires that the list of people able to change profiles by project attributed to application maintenance personnel and the access control parameters to maintenance environments and objects be strictly limited and that there be a reinforced access control in order to be able to modify these rights and that any modification of these rights be logged and audited.</t>
    </r>
  </si>
  <si>
    <t>10B05-14</t>
  </si>
  <si>
    <t>13E02-05</t>
  </si>
  <si>
    <t>Is the level of resource necessary for the application of the protection of computerized systems audited regularly?</t>
  </si>
  <si>
    <t>13E04</t>
  </si>
  <si>
    <t>14A</t>
  </si>
  <si>
    <t>Establish the management system</t>
  </si>
  <si>
    <t>14A01</t>
  </si>
  <si>
    <t xml:space="preserve">Define the boundaries of the ISMS </t>
  </si>
  <si>
    <t>14A01-01</t>
  </si>
  <si>
    <t>Has the processing sequence of execution been validated and has the restart sequence after  failure of a previous processing been anticipated?</t>
  </si>
  <si>
    <t>10B03-04</t>
  </si>
  <si>
    <t>10B06-03</t>
  </si>
  <si>
    <t>Protection of Data during tests</t>
  </si>
  <si>
    <t>10B04-01</t>
  </si>
  <si>
    <t>For testing, is the use of functional databases containing personal information or any other sensitive information avoided?</t>
  </si>
  <si>
    <t>12.4.2</t>
  </si>
  <si>
    <t>10B04-02</t>
  </si>
  <si>
    <t>If sensible or personal data have to be used, is it ensured deleting sensitive details and contents before using them (or make them anonymous)?</t>
  </si>
  <si>
    <t>10B04-03</t>
  </si>
  <si>
    <t>10B06-05</t>
  </si>
  <si>
    <t>Are the procedures of real time maintenance and their application subject to regular audit?</t>
  </si>
  <si>
    <t>11A</t>
  </si>
  <si>
    <r>
      <t xml:space="preserve">Are the management control parameters of rights attributed to development personnel under strict control?
</t>
    </r>
    <r>
      <rPr>
        <i/>
        <sz val="8"/>
        <rFont val="Arial"/>
        <family val="2"/>
      </rPr>
      <t>A strict control requires that the list of people able to change per project rights attributed to development staff, the  access control parameters to development environments and objects be strictly limited and that there be a reinforced access control in order to be able to modify these rights and that any modification of these rights be logged and audited.</t>
    </r>
  </si>
  <si>
    <t>10B01-14</t>
  </si>
  <si>
    <t>When using operations data, do the access control procedure that apply to the running applications also apply to the test applications?</t>
  </si>
  <si>
    <t>10B04-04</t>
  </si>
  <si>
    <t>Is the operating information used by a test application deleted immediately after the test is completed?</t>
  </si>
  <si>
    <t>10B04-05</t>
  </si>
  <si>
    <t>Is there a log of all copy or use of operating data during tests to create a audit trail?</t>
  </si>
  <si>
    <t>10B05</t>
  </si>
  <si>
    <t>11A01-02</t>
  </si>
  <si>
    <t>Policy and instructions relative to the Protection of computerized systems</t>
  </si>
  <si>
    <t>13E01-01</t>
  </si>
  <si>
    <t>Is there a collection of all applicable legal and regulatory rules and measures regarding the protection of computerized systems?</t>
  </si>
  <si>
    <t>13E01-02</t>
  </si>
  <si>
    <t>13E01-03</t>
  </si>
  <si>
    <t>Do application maintenance procedures require a formal validation, by users, of the coverage of functional tests?</t>
  </si>
  <si>
    <t>10B05-11</t>
  </si>
  <si>
    <t xml:space="preserve">Is the remotely ordered validation of new installations on users' equipment reserved to a limited list of administrators in charge of users work equipment? </t>
  </si>
  <si>
    <t>11A01-04</t>
  </si>
  <si>
    <t>11A01-05</t>
  </si>
  <si>
    <t>Are security parameters and configuration rules controlled following any configuration evolution of user equipment?</t>
  </si>
  <si>
    <t>11A01-06</t>
  </si>
  <si>
    <t>11A01-07</t>
  </si>
  <si>
    <t>Are all the control procedures related to user configurations subject to regular audit?</t>
  </si>
  <si>
    <t>11A02</t>
  </si>
  <si>
    <t xml:space="preserve">Control of the compliance of user configurations </t>
  </si>
  <si>
    <t>11A02-01</t>
  </si>
  <si>
    <t>Security of Email and Electronic Information Exchanges</t>
  </si>
  <si>
    <r>
      <t xml:space="preserve">In the case of application maintenance conferred on outside contractors, are the above conditions contractually imposed on the partner or subcontractor?
</t>
    </r>
    <r>
      <rPr>
        <i/>
        <sz val="8"/>
        <rFont val="Arial"/>
        <family val="2"/>
      </rPr>
      <t>Note: when the maintenance is assured by a software editor and/or in a another country, separated by considerable distance, the guarantees made in respect of maintenance conditions must be reviewed with great care.</t>
    </r>
  </si>
  <si>
    <t>10B05-13</t>
  </si>
  <si>
    <t xml:space="preserve">Are the rights provided to users preventing them to modify the system configurations of their equipment (addition of hardware or software)? </t>
  </si>
  <si>
    <t>11A02-05</t>
  </si>
  <si>
    <t xml:space="preserve">Is the conformity of the software configurations for user workstations regularly controlled relatively to the authorized options? </t>
  </si>
  <si>
    <t>11A02-07</t>
  </si>
  <si>
    <t>Are the organization of tasks within application maintenance and the application of clear segregation and control rules regularly audited?</t>
  </si>
  <si>
    <t>10B06</t>
  </si>
  <si>
    <t>Hot Maintenance</t>
  </si>
  <si>
    <t>Specifically, is it made sure that the use of the functions  "Add", "Modify", "Delete" could not result in a loss of integrity (referential integrity, etc)?</t>
  </si>
  <si>
    <t>10B03-03</t>
  </si>
  <si>
    <t>Is a full backup of the production environment (systems and applications) made before any real time maintenance, which would enable a return to the previous situation in case of a problem?</t>
  </si>
  <si>
    <t>F12-ER</t>
  </si>
  <si>
    <t>Ser</t>
  </si>
  <si>
    <t>F12-MA2</t>
  </si>
  <si>
    <t>F14-ER1</t>
  </si>
  <si>
    <t>F14-MA1</t>
  </si>
  <si>
    <t>Cli</t>
  </si>
  <si>
    <t>Maa</t>
  </si>
  <si>
    <t>F18-BL</t>
  </si>
  <si>
    <t>Cpt.blo</t>
  </si>
  <si>
    <t>Blo</t>
  </si>
  <si>
    <t>Ser.hs</t>
  </si>
  <si>
    <t>Do application development procedures impose a strict separation between detailed specification, design, unit test and integration, with the attribution of specific profiles to the various members of the development team specific to the task involved?</t>
  </si>
  <si>
    <t>10B01-02</t>
  </si>
  <si>
    <t>10B01-03</t>
  </si>
  <si>
    <t>Cfl.bug</t>
  </si>
  <si>
    <t>Lsp</t>
  </si>
  <si>
    <t>Are the new versions validated on pilot equipment before general installation throughout the user stations?</t>
  </si>
  <si>
    <t>11A01-03</t>
  </si>
  <si>
    <t>Do application maintenance procedures require that a person never be the only person responsible for a task?</t>
  </si>
  <si>
    <t>10B05-09</t>
  </si>
  <si>
    <t>Do application maintenance procedures require that, for sensitive functions, a verification of code is a made by an independent team?</t>
  </si>
  <si>
    <t>10B05-10</t>
  </si>
  <si>
    <t>F09-AC3</t>
  </si>
  <si>
    <t>Res</t>
  </si>
  <si>
    <t>F09-MA3</t>
  </si>
  <si>
    <t xml:space="preserve">Is there an automatic control of the sealing (or, at least, a deposited signature) for each new installation of a user workstation? </t>
  </si>
  <si>
    <t>11A04-05</t>
  </si>
  <si>
    <t>11A04-06</t>
  </si>
  <si>
    <t>11A05</t>
  </si>
  <si>
    <t>11A05-01</t>
  </si>
  <si>
    <t>Conservation and protection of important documents  (to be preserved during a long period)</t>
  </si>
  <si>
    <t>Business Contingency Planning (BCP) of the Extended Network</t>
  </si>
  <si>
    <t>Management of extended network equipment maintenance</t>
  </si>
  <si>
    <t>Organization of the maintenance of local area network equipment</t>
  </si>
  <si>
    <t>Procedures and Recovery Plans following incidents on the local area network</t>
  </si>
  <si>
    <t>Protection of workstations</t>
  </si>
  <si>
    <t>Control of access to workstations</t>
  </si>
  <si>
    <t>Work effected off company premises</t>
  </si>
  <si>
    <t>Use of personal equipment or external equipment (not owned by the organization)</t>
  </si>
  <si>
    <t>Protection of the confidentiality of data on the workstation or on a data server (logical disk for the workstation)</t>
  </si>
  <si>
    <t>Does the procedure for the replacement of a lost or mislaid user credential (password, token card) allow an effective control of the requestor's identity?</t>
  </si>
  <si>
    <t>F10-FA2</t>
  </si>
  <si>
    <t>F10-FA1</t>
  </si>
  <si>
    <t xml:space="preserve">Theft of discarded documents </t>
  </si>
  <si>
    <t>F16-MA2</t>
  </si>
  <si>
    <t>Is real-time (hot) maintenance, when done directly in the production environment, subject to the triggering of a formal procedure including, in particular, the formal agreement of the operational director and the manager responsible for the application domain (or data owner) concerned?</t>
  </si>
  <si>
    <t>10B06-02</t>
  </si>
  <si>
    <t>Diversion of fax due to a malicious transfer of  receiver</t>
  </si>
  <si>
    <t xml:space="preserve"> the protection intellectual property</t>
  </si>
  <si>
    <t xml:space="preserve"> the protection of computer systems </t>
  </si>
  <si>
    <t xml:space="preserve"> the security of persons and the protection of environment</t>
  </si>
  <si>
    <t xml:space="preserve"> financial communication </t>
  </si>
  <si>
    <t xml:space="preserve"> the protection of personal information</t>
  </si>
  <si>
    <t xml:space="preserve"> the digital accounting control</t>
  </si>
  <si>
    <t>Are the audit operations conducted for critical data recorded?</t>
  </si>
  <si>
    <t>06D01-05</t>
  </si>
  <si>
    <t>15.3.2</t>
  </si>
  <si>
    <t>06D02</t>
  </si>
  <si>
    <t>Protection of Tools and Audit Results</t>
  </si>
  <si>
    <t>06D02-01</t>
  </si>
  <si>
    <t xml:space="preserve">Audit Questionnaire: Security and Architecture of Systems </t>
  </si>
  <si>
    <t>Commentaires</t>
  </si>
  <si>
    <t>07A</t>
  </si>
  <si>
    <t>Has a management policy for access rights to the systems  been established, built from an analysis of the security requirements based on the business stakes?</t>
  </si>
  <si>
    <t>In the case of development of a confidential application, are profiles put in place which enable the distribution of confidential information to be limited only to people who have a real need?</t>
  </si>
  <si>
    <t>10B02-04</t>
  </si>
  <si>
    <r>
      <t xml:space="preserve">Is the logon process secured?
</t>
    </r>
    <r>
      <rPr>
        <i/>
        <sz val="8"/>
        <rFont val="Arial"/>
        <family val="2"/>
      </rPr>
      <t xml:space="preserve">A secure logon should not give any information before the process is satisfactorily executed, not display the authenticators' password, display date and time of last connection, display eventual connection attempts that have failed, etc. </t>
    </r>
  </si>
  <si>
    <t>07A03-05</t>
  </si>
  <si>
    <r>
      <t xml:space="preserve">Are the processes that ensure authentication under strict control? 
</t>
    </r>
    <r>
      <rPr>
        <i/>
        <sz val="8"/>
        <rFont val="Arial"/>
        <family val="2"/>
      </rPr>
      <t>A strict control requires that the software used has been validated and undergoes a regular test for integrity (seal) and that there is an audit, at least once a year, of authentication procedures and processes.</t>
    </r>
  </si>
  <si>
    <t>05B06</t>
  </si>
  <si>
    <t>05B06-01</t>
  </si>
  <si>
    <t>Are all WiFi networks isolated from the local area network by a firewall?</t>
  </si>
  <si>
    <t>05B06-02</t>
  </si>
  <si>
    <t>05B06-03</t>
  </si>
  <si>
    <t>Are all data saved for backup also saved at a location off premises (recourse backup)?</t>
  </si>
  <si>
    <t>08D09-03</t>
  </si>
  <si>
    <t>Are regular tests carried out that these emergency backups can be read?</t>
  </si>
  <si>
    <t>08D10</t>
  </si>
  <si>
    <t>Maintaining user accounts</t>
  </si>
  <si>
    <t>08D10-01</t>
  </si>
  <si>
    <t>08D06-09</t>
  </si>
  <si>
    <t>13E01-06</t>
  </si>
  <si>
    <t>13E01-07</t>
  </si>
  <si>
    <t>Is the structure in charge of the analysis of these summaries (or incident logs and security related events) obliged to do so at regular intervals and does it have sufficient availability?</t>
  </si>
  <si>
    <t>08E02-05</t>
  </si>
  <si>
    <t>For all critical systems, has a corrective solution been analyzed to cope with the failure or disappearance of a supplier (consignment of maintenance documentation or source code with a trusted third party, hardware replacement by standard market solutions etc.)?</t>
  </si>
  <si>
    <t>08D08-03</t>
  </si>
  <si>
    <t>08D06-06</t>
  </si>
  <si>
    <t>Is there a guarantee that the corrective solutions could be made operational within time delays compatible with the continuity of the business and accepted by the users?</t>
  </si>
  <si>
    <t>08D08-04</t>
  </si>
  <si>
    <t xml:space="preserve">Are all these solutions described in detail in Disaster Recovery Plans including the conditions for triggering the plan, the actions to execute, the priorities, the actors to mobilize and their contact details? </t>
  </si>
  <si>
    <t>08D06-07</t>
  </si>
  <si>
    <t>08D06-08</t>
  </si>
  <si>
    <t>Is there a regular review of critical systems and corrective solutions envisaged?</t>
  </si>
  <si>
    <t>08D09</t>
  </si>
  <si>
    <t>08D09-01</t>
  </si>
  <si>
    <t>08E03-08</t>
  </si>
  <si>
    <t>08D10-02</t>
  </si>
  <si>
    <t>Is there a rapid and systematic process of attribution and revocation of access authorizations (with invalidation of the badge in automatic control systems) and the return of the badge or corresponding card at time of change of site (if access rights depend on the site), departure from the company or at the end of a contract and applied both to  internal and external staff?</t>
  </si>
  <si>
    <t>03B02-07</t>
  </si>
  <si>
    <t>Are surveillance and intervention procedures audited regularly?</t>
  </si>
  <si>
    <t xml:space="preserve">Has the procedure to follow if many accounts are simultaneously blocked been defined with users? 
</t>
  </si>
  <si>
    <t>08D10-07</t>
  </si>
  <si>
    <t>08E</t>
  </si>
  <si>
    <t>08D06-14</t>
  </si>
  <si>
    <t>Is the updating of the above procedures within the recovery plan subject to regular audit?</t>
  </si>
  <si>
    <t>08D07</t>
  </si>
  <si>
    <t>10.4.1</t>
  </si>
  <si>
    <t>08D07-02</t>
  </si>
  <si>
    <t>Surveillance of sensitive locations</t>
  </si>
  <si>
    <t>03B06-01</t>
  </si>
  <si>
    <t>In any shutdown of detection systems systematically signaled to a 24 hr monitoring center?</t>
  </si>
  <si>
    <t>Is the surveillance team dedicated to its task, having only security responsibilities and are any alarms detected immediately treated as the highest priority?</t>
  </si>
  <si>
    <t>03B06-03</t>
  </si>
  <si>
    <t>03B06-04</t>
  </si>
  <si>
    <t>03B06-05</t>
  </si>
  <si>
    <t>03B06-06</t>
  </si>
  <si>
    <t>03B06-07</t>
  </si>
  <si>
    <t>03B06-08</t>
  </si>
  <si>
    <t>03B07</t>
  </si>
  <si>
    <t>Cabling access control</t>
  </si>
  <si>
    <t>03B07-01</t>
  </si>
  <si>
    <t>Is physical access to cabling protected (specific conduits difficult to access or kept locked)?</t>
  </si>
  <si>
    <t>03C01-04</t>
  </si>
  <si>
    <t>Are all cable paths kept under video surveillance with alerts in the case of abnormal presence (to signal to staff which screen to pay particular attention to)?</t>
  </si>
  <si>
    <t>03B07-03</t>
  </si>
  <si>
    <t>05B05-01</t>
  </si>
  <si>
    <t>05B05-06</t>
  </si>
  <si>
    <t>05B05-07</t>
  </si>
  <si>
    <t>05B05-08</t>
  </si>
  <si>
    <t>05B05-09</t>
  </si>
  <si>
    <r>
      <t xml:space="preserve">Are authentication parameters under strict control?
</t>
    </r>
    <r>
      <rPr>
        <i/>
        <sz val="8"/>
        <rFont val="Arial"/>
        <family val="2"/>
      </rPr>
      <t>A strict control requires that people allowed to change the definition rules of identifiers, the identifiers themselves, rules of surveillance of connection attempts etc., be strictly limited and that there exists a reinforced access control to effect these modifications, that these modifications be logged and audited and that there exists a regular general audit at least once a year of all authentication parameters.</t>
    </r>
  </si>
  <si>
    <t>05B05-10</t>
  </si>
  <si>
    <t>05B04-01</t>
  </si>
  <si>
    <t>10.8.2</t>
  </si>
  <si>
    <t>Are the information systems covered by an insurance policy which covers non material damage (malevolence, non authorized usage, accidental loss of data or programs, denial of service)?</t>
  </si>
  <si>
    <t>01D02-02</t>
  </si>
  <si>
    <t>Does this policy cover all computer systems (internal systems, intranet, extranet, web sites etc.)?</t>
  </si>
  <si>
    <t>01D02-03</t>
  </si>
  <si>
    <t>01C02-06</t>
  </si>
  <si>
    <t>Are strategic personnel subject to specific career management?</t>
  </si>
  <si>
    <t>01C02-07</t>
  </si>
  <si>
    <t xml:space="preserve">Are strategic partners subject to a specific contractual management? </t>
  </si>
  <si>
    <t>01C02-08</t>
  </si>
  <si>
    <t>08A01-02</t>
  </si>
  <si>
    <t>13E01-05</t>
  </si>
  <si>
    <t>Does the policy concerning the protection of computerized systems encompass all the legal requirements in that matter?</t>
  </si>
  <si>
    <t>Does the security desk have the possibility of sending in a rapid intervention team which has sufficient means to act?
For example: knowledge of the location of water cut off points and protected shunts, computers with up-to-date piping plans and cut off points, plastic covers in order to protect equipment etc.</t>
  </si>
  <si>
    <t>03B01-02</t>
  </si>
  <si>
    <t>Is control assured of all entry and exit points including both normal exits and others such as windows accessible from outside, emergency exits, potential access via raised flooring and false ceilings?</t>
  </si>
  <si>
    <t>03B03-05</t>
  </si>
  <si>
    <t>03B03-06</t>
  </si>
  <si>
    <t>Is there an audit procedure enabling the detection of irregularities in the access control procedures (audit of procedures and parameters of access control systems, audit of exceptions and of interventions etc.)?</t>
  </si>
  <si>
    <t>03B04</t>
  </si>
  <si>
    <t>03D01-04</t>
  </si>
  <si>
    <t>Is the surveillance team dedicated to its task, having only security responsibilities and are any alarms immediately detected treated as the highest priority?</t>
  </si>
  <si>
    <t>03B04-06</t>
  </si>
  <si>
    <t>Is a file maintained detailing all cable paths and bays (with a backup copy) and associated cabling cabinets and their characteristics?</t>
  </si>
  <si>
    <t>9.2.3</t>
  </si>
  <si>
    <t>03A04-02</t>
  </si>
  <si>
    <t>Are badges or cards which represent access authorizations personalized using the name of the holder and his or her photograph?</t>
  </si>
  <si>
    <t>03B06-02</t>
  </si>
  <si>
    <t>Is any failure or shutdown of network overload detection and equilibrating equipment signaled immediately to the monitoring center and to network administrators?</t>
  </si>
  <si>
    <t>Are regular performance tests of load detection equipment and reconfiguration mechanisms carried out?</t>
  </si>
  <si>
    <t>04A01-10</t>
  </si>
  <si>
    <t>Is there a formal guarantee that the capacity and compatibility of these recovery solutions will support a sufficient operational load which has been approved by all connected entities?</t>
  </si>
  <si>
    <t>04A05-06</t>
  </si>
  <si>
    <t>Is there, within work contracts or within internal regulations, a clause which clearly states the obligation to adhere to the security rules in force?</t>
  </si>
  <si>
    <t>01C01-03</t>
  </si>
  <si>
    <t>03B06</t>
  </si>
  <si>
    <t>Are the security obligations and responsibilities embodied in contracts (in either of general or specific clauses) of all staff acting for the organization and who for this reason may have or require access to information or sensitive resources?</t>
  </si>
  <si>
    <t>01C01-05</t>
  </si>
  <si>
    <t>Have the risks associated with access by third-party personnel (providers) to the information system (in full or in part) or on the premises containing information been assessed, and thus the necessary security measures been defined?</t>
  </si>
  <si>
    <t>6.2.1</t>
  </si>
  <si>
    <t>01C05-02</t>
  </si>
  <si>
    <t>Does the level of guarantee and deductible allow the company to survive a disaster without major consequences?</t>
  </si>
  <si>
    <t>01D02</t>
  </si>
  <si>
    <t>Have the risks associated with client or public's access to the information system (in full or in part) or on the premises containing information) been assessed, and thus the necessary security measures been defined?</t>
  </si>
  <si>
    <t>6.2.2</t>
  </si>
  <si>
    <t>01C05-03</t>
  </si>
  <si>
    <t>Have variants to the primary solution been considered in case the latter might encounter unforeseen difficulties?</t>
  </si>
  <si>
    <t>Have the risks associated to information or software transfers to a third party been assessed and have the procedures and responsibilities for each party been formalized by contract?</t>
  </si>
  <si>
    <t>05D03-08</t>
  </si>
  <si>
    <t>04A05-07</t>
  </si>
  <si>
    <t>04A03-02</t>
  </si>
  <si>
    <t>04A03-03</t>
  </si>
  <si>
    <t>Have the requirements of service continuity of the extended network been analyzed and, if necessary, has a redundant architecture been determined for network connection points, equipment and network meshing?</t>
  </si>
  <si>
    <t>06A02-11</t>
  </si>
  <si>
    <t>For each possible critical incident on the extended network has an expected resolution time and escalation procedure been determined in the case of failure or delay of the specified corrective actions?</t>
  </si>
  <si>
    <t>04A03-05</t>
  </si>
  <si>
    <t>Are diagnostic and reconfiguration facilities regularly audited in order to assure a satisfactory minimum functioning of the extended network in the case of an incident?</t>
  </si>
  <si>
    <t>04A04</t>
  </si>
  <si>
    <t>06A01-07</t>
  </si>
  <si>
    <t>11.4.4</t>
  </si>
  <si>
    <t>06A04-02</t>
  </si>
  <si>
    <t>Are all configuration backups and files which enable the restoration of the extended network production environment also saved at a location off premises (recourse backup) ?</t>
  </si>
  <si>
    <t>04A04-06</t>
  </si>
  <si>
    <t>Has the backup of programs, (source and executables), documentation and parameters been regularly tested in order to be able to reconstitute the production environment at any time?</t>
  </si>
  <si>
    <t>04A04-04</t>
  </si>
  <si>
    <r>
      <t xml:space="preserve">Are operational automatic routines protected by a high level of protection against illicit or unintentional modification? 
</t>
    </r>
    <r>
      <rPr>
        <i/>
        <sz val="8"/>
        <rFont val="Arial"/>
        <family val="2"/>
      </rPr>
      <t>Such a mechanism may be a digital seal or any equivalent protection system.</t>
    </r>
  </si>
  <si>
    <t>04A04-05</t>
  </si>
  <si>
    <t>Are overload detection and load balancing tools accessible only by administrators and are they protected by strengthened access control?</t>
  </si>
  <si>
    <t>04A01-08</t>
  </si>
  <si>
    <t>Are all the control procedures related to start of production subject to regular audit?</t>
  </si>
  <si>
    <t>06A03</t>
  </si>
  <si>
    <t>06A01-05</t>
  </si>
  <si>
    <t>Do these clauses make clear that the personnel has an obligation not to tolerate any action contrary to security from other people?</t>
  </si>
  <si>
    <t>06A01-06</t>
  </si>
  <si>
    <t>06A01-08</t>
  </si>
  <si>
    <t>Is there a mandatory and well adapted training course aimed at network operations personnel?</t>
  </si>
  <si>
    <t>06A01-09</t>
  </si>
  <si>
    <t>04A02-01</t>
  </si>
  <si>
    <t>Is all equipment covered by a maintenance contract?</t>
  </si>
  <si>
    <t>9.2.4</t>
  </si>
  <si>
    <t>Has all critical production equipment been identified, has their performance capability been controlled and have the acceptable and maximum downtime limits been documented?</t>
  </si>
  <si>
    <t>04A02-03</t>
  </si>
  <si>
    <t xml:space="preserve">Are the confidentiality agreements, signed by personnel, securely kept (at least in a locked cupboard )?  </t>
  </si>
  <si>
    <t>06A01-10</t>
  </si>
  <si>
    <t>Has a note been distributed to all personnel informing them of all legal, regulatory or contractual obligations?</t>
  </si>
  <si>
    <t>6.1.5</t>
  </si>
  <si>
    <t>01C01-04</t>
  </si>
  <si>
    <t xml:space="preserve">Are the confidentiality agreements, signed by external contractors, securely kept (at least in a locked cupboard )?  </t>
  </si>
  <si>
    <t>06A01-11</t>
  </si>
  <si>
    <t xml:space="preserve">Is there a regular audit, at least once a year, of the effective application of the signature procedure by  operational personnel (directly employed by the company or indirectly through a service company) ?  </t>
  </si>
  <si>
    <t>06A02</t>
  </si>
  <si>
    <t xml:space="preserve">Control of the implementation or upgrade of software or hardware </t>
  </si>
  <si>
    <t>06A02-01</t>
  </si>
  <si>
    <t>Has the expected reaction from the surveillance team been defined for each case of alert and are its availability and staffing level sufficient to meet these expectations?</t>
  </si>
  <si>
    <t>05D02-06</t>
  </si>
  <si>
    <t>05D02-07</t>
  </si>
  <si>
    <t>10.2.1</t>
  </si>
  <si>
    <t>06A06-02</t>
  </si>
  <si>
    <t>06A02-12</t>
  </si>
  <si>
    <t>If the recovery facility (hot site, equipment etc.) is subscribed through a service provider, is the number of other subscribers known and limited?</t>
  </si>
  <si>
    <t>04A05-08</t>
  </si>
  <si>
    <t>Does this system cater for a systematic follow-up of necessary actions?</t>
  </si>
  <si>
    <t>05D03-06</t>
  </si>
  <si>
    <t>05D03-07</t>
  </si>
  <si>
    <t>Are the automatic detectors linked to a 24 hr monitoring center, equipped with a system which clearly identifies the location of the alarms which have been set off?</t>
  </si>
  <si>
    <t>03D02-04</t>
  </si>
  <si>
    <t>Is any shutdown of fire detection systems systematically signaled to a 24 hr monitoring center?</t>
  </si>
  <si>
    <t>03D02-05</t>
  </si>
  <si>
    <t>04A01-09</t>
  </si>
  <si>
    <t>Is the detection equipment regularly tested? and are procedures and intervention capabilities regularly audited?</t>
  </si>
  <si>
    <t>03D02-06</t>
  </si>
  <si>
    <t>Is there a definite review, involving Information Security Office personnel, of the potential risks related to functional changes associated to each new or revised network software or equipment?</t>
  </si>
  <si>
    <t>12.4.1; 10.3.2</t>
  </si>
  <si>
    <t>06A02-05</t>
  </si>
  <si>
    <t>Does this review contain an analysis of the risks that may arise from these functional changes?</t>
  </si>
  <si>
    <t>06A02-06</t>
  </si>
  <si>
    <t>Are the existence, the pertinence and the updates of the Disaster Recovery Plans regularly audited?</t>
  </si>
  <si>
    <t>04A06</t>
  </si>
  <si>
    <t>Management of critical suppliers as regards a permanent maintenance service</t>
  </si>
  <si>
    <t>04A06-01</t>
  </si>
  <si>
    <t>06A02-09</t>
  </si>
  <si>
    <t>Are the operating procedures audited regularly for authenticity and relevance?</t>
  </si>
  <si>
    <t>06A06</t>
  </si>
  <si>
    <t>Management of service providers relating to networks</t>
  </si>
  <si>
    <t>06A06-01</t>
  </si>
  <si>
    <t xml:space="preserve">Control of maintenance operations </t>
  </si>
  <si>
    <t>06A03-01</t>
  </si>
  <si>
    <t>Is it kept a trace of all maintenance operations?</t>
  </si>
  <si>
    <t>06A03-02</t>
  </si>
  <si>
    <t xml:space="preserve">Are all maintenance operations required to terminate with a systematic verification of all security parameters (as defined at the start of production)?  </t>
  </si>
  <si>
    <t>06A03-03</t>
  </si>
  <si>
    <t>04B03-03</t>
  </si>
  <si>
    <t>04A03-04</t>
  </si>
  <si>
    <t xml:space="preserve">Are the security parameters and configuration rules controlled before any new version is installed and operated? </t>
  </si>
  <si>
    <t>Is it considered the possible impact over the continuity plans due the system changes?</t>
  </si>
  <si>
    <t>Are all maintenance operations required to terminate with a systematic verification of security log files parameters (events to be recorded, context of events to be recorded, duration of retention, etc.)?</t>
  </si>
  <si>
    <t>06A03-04</t>
  </si>
  <si>
    <t>06A02-15</t>
  </si>
  <si>
    <t xml:space="preserve">Does the process of distribution or modification of the user credentials guarantee that only the holder of the identifier has access (initial communication is confidential, password change is under the exclusive control of the user, etc.)?  </t>
  </si>
  <si>
    <r>
      <t xml:space="preserve">Audit Questionnaire: Extended Network (intersite)
</t>
    </r>
    <r>
      <rPr>
        <sz val="8"/>
        <rFont val="Arial"/>
        <family val="2"/>
      </rPr>
      <t xml:space="preserve">The extended network is seen here as the network linking separate sites. It is the network architecture between independent units, each managing their own network (LAN). Connections of mobile machines are assumed to be managed through the local network.   </t>
    </r>
    <r>
      <rPr>
        <sz val="8"/>
        <rFont val="Arial Narrow"/>
        <family val="2"/>
      </rPr>
      <t xml:space="preserve"> </t>
    </r>
    <r>
      <rPr>
        <b/>
        <sz val="12"/>
        <rFont val="Arial"/>
        <family val="2"/>
      </rPr>
      <t xml:space="preserve">   </t>
    </r>
  </si>
  <si>
    <t xml:space="preserve">Comments </t>
  </si>
  <si>
    <t>04A</t>
  </si>
  <si>
    <t>Security of the extended network architecture and service continuity</t>
  </si>
  <si>
    <t>04A01</t>
  </si>
  <si>
    <t>Functional security of the extended network architecture</t>
  </si>
  <si>
    <t>Do the installations take into account physical protection (protected access, no direct external view to equipments, absence of physical threats, climate conditions, protection against thunderbolts, protection against dust, etc.)?</t>
  </si>
  <si>
    <r>
      <t xml:space="preserve">Has it been established a security policy and recommendations relative to teleworking using remote connections to the office network)?
</t>
    </r>
    <r>
      <rPr>
        <i/>
        <sz val="8"/>
        <rFont val="Arial"/>
        <family val="2"/>
      </rPr>
      <t>The recommendations and instructions should cover the precautions and means to implement and cover the security of the connection to the company network (reinforced authentication, VPN, etc.), possible restriction of access authorizations, precautions concerning the use of personal workstations by individuals other than the incumbent (family, friends, etc.).</t>
    </r>
  </si>
  <si>
    <t>11.7.2</t>
  </si>
  <si>
    <t>11B02-03</t>
  </si>
  <si>
    <t>Does the security policy formally forbid to carry out of the premises documents classified or carrying a value of proof?</t>
  </si>
  <si>
    <t>9.2.5; 11.71</t>
  </si>
  <si>
    <t>11B02-04</t>
  </si>
  <si>
    <r>
      <t xml:space="preserve">Are personnel likely to work off site made aware of and receive training on the measures to be applied in order to protect documents, systems and the data they contain? 
</t>
    </r>
    <r>
      <rPr>
        <i/>
        <sz val="8"/>
        <rFont val="Arial"/>
        <family val="2"/>
      </rPr>
      <t>These measures cover physical and logical  protection against theft as well as disclosure or unauthorized access by family members as well as by other persons.</t>
    </r>
  </si>
  <si>
    <t>11B02-05</t>
  </si>
  <si>
    <t>Are the computing systems used off site only those belonging to the company and configured specifically for that purpose (in particular if they permit an access to the internal network)?</t>
  </si>
  <si>
    <t>11B02-06</t>
  </si>
  <si>
    <r>
      <t xml:space="preserve">Are the processes of definition and management of rights attributed to profiles under strict control?
</t>
    </r>
    <r>
      <rPr>
        <i/>
        <sz val="8"/>
        <rFont val="Arial"/>
        <family val="2"/>
      </rPr>
      <t>A strict control requires that the list of people allowed to change rights attributed to profiles be strictly limited and that the implementation of these rights (e.g. into tables) be strictly secure and that there exist a reinforced access control for any modification of these rights and that any modification be logged and audited.</t>
    </r>
  </si>
  <si>
    <t>09A03-06</t>
  </si>
  <si>
    <t>06A02-07</t>
  </si>
  <si>
    <t>Does operational staff obtain appropriate advice when needed?</t>
  </si>
  <si>
    <t>06A02-08</t>
  </si>
  <si>
    <t>Are security measures, to be implemented to counter any new risks identified, subject to formal review and control before start of production?</t>
  </si>
  <si>
    <t>10.3.2</t>
  </si>
  <si>
    <t>09A04-06</t>
  </si>
  <si>
    <t>09A04-07</t>
  </si>
  <si>
    <t>Are there application access controls which limit the view and access to very sensitive information?</t>
  </si>
  <si>
    <t>09A04-08</t>
  </si>
  <si>
    <t>Is there a systematic control of the profile and connection context of the requestor and of their appropriateness for the access requested?</t>
  </si>
  <si>
    <t>09A04-09</t>
  </si>
  <si>
    <t>09A03-04</t>
  </si>
  <si>
    <t>09B03-08</t>
  </si>
  <si>
    <t>Have the procedures to correct data entry errors been defined?</t>
  </si>
  <si>
    <t>09B03-09</t>
  </si>
  <si>
    <t>Is the checking process subject to regular audit?</t>
  </si>
  <si>
    <t>09B04</t>
  </si>
  <si>
    <t>09B04-01</t>
  </si>
  <si>
    <t>Has a review been carried out with users to determine suitable controls of the pertinence of data entered or modified (correction in relation to data ranges, ratios between data entered independently, coherence checks, evolution and comparison with statistics) and have the corresponding controls been implemented in applications?</t>
  </si>
  <si>
    <t>12.2.1; 12.2.4</t>
  </si>
  <si>
    <t>09B04-02</t>
  </si>
  <si>
    <t>09B04-03</t>
  </si>
  <si>
    <t xml:space="preserve">Control of data integrity </t>
  </si>
  <si>
    <t>09B01</t>
  </si>
  <si>
    <t xml:space="preserve">Sealing of sensitive data </t>
  </si>
  <si>
    <t>09B01-01</t>
  </si>
  <si>
    <t>Have integrity sensitive files been identified which must be protected by sealing solutions and have such solutions been implemented at the application level?</t>
  </si>
  <si>
    <t>09B01-02</t>
  </si>
  <si>
    <t xml:space="preserve">Does the process or the directives concerning file encryption extended to information residing on the address book? </t>
  </si>
  <si>
    <t>11C01-07</t>
  </si>
  <si>
    <t>Possibility of alteration of software configurations (software and parameters)</t>
  </si>
  <si>
    <t>A and I</t>
  </si>
  <si>
    <t>Possibility of software failure (bug)</t>
  </si>
  <si>
    <t>Erasure</t>
  </si>
  <si>
    <t>Have escalation procedures been detailed in the case of non-compliance or difficulties in maintenance and do they anticipate the intervention of specialists within a short delay commensurate with the criticality of the equipment?</t>
  </si>
  <si>
    <t>04A02-06</t>
  </si>
  <si>
    <t>F01-EA4</t>
  </si>
  <si>
    <t>F01-EM4</t>
  </si>
  <si>
    <t>F01-EM5</t>
  </si>
  <si>
    <t>04C01-01;05C01-01;05C03-01;08C06-05;09C01-01;09C02-01;09F01-01;11C01-01</t>
  </si>
  <si>
    <t>Key management</t>
  </si>
  <si>
    <t>04C01-03;05C01-03;05C03-03;08D03-10;09C01-03;09C02-05;09F01-04</t>
  </si>
  <si>
    <t>12.4</t>
  </si>
  <si>
    <r>
      <t xml:space="preserve">Is the process of definition and management of access filtering rules under strict control?
</t>
    </r>
    <r>
      <rPr>
        <i/>
        <sz val="8"/>
        <rFont val="Arial"/>
        <family val="2"/>
      </rPr>
      <t>A strict control requires that the list of persons able to change the filtering security parameters be extremely limited, and that there be a reinforced access control in order to be able to effect such modification and that any modification be logged an audited.</t>
    </r>
  </si>
  <si>
    <t>09A04-10</t>
  </si>
  <si>
    <t>Possibility that procedures observed be inefficient (towards laws, regulations or contractual commitments)</t>
  </si>
  <si>
    <t>Pro.inf</t>
  </si>
  <si>
    <t>Does this policy impose that message sent with a high importance be systematically requesting an acknowledgement of receipt controlled by the sender?</t>
  </si>
  <si>
    <t>01A03-06;02D06-01:02;08H01-04</t>
  </si>
  <si>
    <t>Business continuity management</t>
  </si>
  <si>
    <t>14.1</t>
  </si>
  <si>
    <t>Information security aspects of business continuity management</t>
  </si>
  <si>
    <r>
      <t xml:space="preserve">Are the processes that guarantee access filtering under strict control? 
</t>
    </r>
    <r>
      <rPr>
        <i/>
        <sz val="8"/>
        <rFont val="Arial"/>
        <family val="2"/>
      </rPr>
      <t>A strict control requires that the software used has been validated and undergoes a regular test for integrity (seal) and that there be an audit at least once a year of access control procedures and processes (including the processes which aim to detect change attempts and the processes which respond to these change attempts).</t>
    </r>
  </si>
  <si>
    <t>09A05</t>
  </si>
  <si>
    <t>May the authentication process be repeated during an open session for transactions considered to be sensitive?</t>
  </si>
  <si>
    <t>Control of operational software</t>
  </si>
  <si>
    <t>Category: management process</t>
  </si>
  <si>
    <t>Procedures and instructions</t>
  </si>
  <si>
    <t>Inefficiency</t>
  </si>
  <si>
    <t>04D01-01:03;04D01-08;05D01-01:03;05D01-08;07C01-01:02;07C02-01:02</t>
  </si>
  <si>
    <t>12.6.1</t>
  </si>
  <si>
    <t>Control of technical vulnerabilities</t>
  </si>
  <si>
    <t>08B01-03;08B02-04;12B01-04</t>
  </si>
  <si>
    <t>Information security incident management</t>
  </si>
  <si>
    <t>13.1</t>
  </si>
  <si>
    <t>Reporting information security events and weaknesses</t>
  </si>
  <si>
    <t>Reporting information security events</t>
  </si>
  <si>
    <t>01A02-12;01A03-01:04</t>
  </si>
  <si>
    <t>Reporting security weaknesses</t>
  </si>
  <si>
    <t>13.2</t>
  </si>
  <si>
    <t>Management of information security events and improvement</t>
  </si>
  <si>
    <t>F13</t>
  </si>
  <si>
    <t>F14</t>
  </si>
  <si>
    <t>F15</t>
  </si>
  <si>
    <t>F15-ER</t>
  </si>
  <si>
    <t>F15-MA</t>
  </si>
  <si>
    <t>F16</t>
  </si>
  <si>
    <t>12.2.4</t>
  </si>
  <si>
    <t>Output data validation</t>
  </si>
  <si>
    <t>09B04-01;09B05-01</t>
  </si>
  <si>
    <t>12.3</t>
  </si>
  <si>
    <t>Cryptographic controls</t>
  </si>
  <si>
    <t>Policy on the use of cryptographic controls</t>
  </si>
  <si>
    <t>Intellectual property rights</t>
  </si>
  <si>
    <t>Sensitive system isolation</t>
  </si>
  <si>
    <t>11A03-01:03;13D01-01:10;13D02-01:04;13D04-01</t>
  </si>
  <si>
    <t>Protection of organizational records</t>
  </si>
  <si>
    <t>13G01-01:06;13G02-01:02;13G03-01</t>
  </si>
  <si>
    <t>15.2</t>
  </si>
  <si>
    <t>Compliance with security policies and standards and technical compliance</t>
  </si>
  <si>
    <t xml:space="preserve">Compliance with security policies and standards </t>
  </si>
  <si>
    <t>Learning from information security incidents</t>
  </si>
  <si>
    <t>Collection of evidences</t>
  </si>
  <si>
    <t>Information systems audit controls</t>
  </si>
  <si>
    <t>06D01-01:04;08G01-01:04</t>
  </si>
  <si>
    <t>Protection of Information systems audit controls</t>
  </si>
  <si>
    <t>06D01-05;06D02-01:03;08G02-01:03</t>
  </si>
  <si>
    <t>F16-ER</t>
  </si>
  <si>
    <t>F17</t>
  </si>
  <si>
    <t>F18</t>
  </si>
  <si>
    <t>F19</t>
  </si>
  <si>
    <t>F08</t>
  </si>
  <si>
    <t>F09</t>
  </si>
  <si>
    <t>F09-AC4</t>
  </si>
  <si>
    <t>F10</t>
  </si>
  <si>
    <t>F11</t>
  </si>
  <si>
    <t>F12</t>
  </si>
  <si>
    <t>F01-ER3</t>
  </si>
  <si>
    <t>F02</t>
  </si>
  <si>
    <t>F03</t>
  </si>
  <si>
    <t>F04</t>
  </si>
  <si>
    <t>F05</t>
  </si>
  <si>
    <t>F05-1</t>
  </si>
  <si>
    <t>F06</t>
  </si>
  <si>
    <t>F19-MA2</t>
  </si>
  <si>
    <t>F20</t>
  </si>
  <si>
    <t>F07</t>
  </si>
  <si>
    <t>Compliance with legal requirements</t>
  </si>
  <si>
    <t>Possibility of denial to use (due to lack of license)</t>
  </si>
  <si>
    <t>Cfl.lic</t>
  </si>
  <si>
    <t>Possibility of pollution of software configurations</t>
  </si>
  <si>
    <t>Disclosure of software</t>
  </si>
  <si>
    <t xml:space="preserve">Possibility of disclosure of a software file </t>
  </si>
  <si>
    <t>Possibility of loss of capability to connect to the service</t>
  </si>
  <si>
    <t>Cpt.dis</t>
  </si>
  <si>
    <t>Auxiliary means or equipments</t>
  </si>
  <si>
    <t>Unavailability</t>
  </si>
  <si>
    <t xml:space="preserve">Méd </t>
  </si>
  <si>
    <t>written or printed detained by users</t>
  </si>
  <si>
    <t>Den</t>
  </si>
  <si>
    <t>S06</t>
  </si>
  <si>
    <t>IT</t>
  </si>
  <si>
    <t>Security of system files</t>
  </si>
  <si>
    <t>06A02-04:05;06A02-13:14;08A03-04:06;08A03-13:15;08B03-01;10B01-03;11A04-01;12A02-14:15</t>
  </si>
  <si>
    <t>Protection of system test data</t>
  </si>
  <si>
    <t>10B04-01:05</t>
  </si>
  <si>
    <t>10A05-01:04</t>
  </si>
  <si>
    <t>Information leakage</t>
  </si>
  <si>
    <t>Outsourced software development</t>
  </si>
  <si>
    <t>10A03-01:05</t>
  </si>
  <si>
    <t>11E01-03</t>
  </si>
  <si>
    <t>11E01-04</t>
  </si>
  <si>
    <t>11E01-05</t>
  </si>
  <si>
    <t>11E01-06</t>
  </si>
  <si>
    <t>06A02-09:10;06A04-01:03;06A04-05;08A06-01:03;08A06-05;08B01-02;12A02-10:11;12A04-01:04;12B01-03</t>
  </si>
  <si>
    <t>Monitoring</t>
  </si>
  <si>
    <t xml:space="preserve">Are there regular audits of the mechanisms and procedures that guarantee the continuity of access to office files? </t>
  </si>
  <si>
    <t>11E</t>
  </si>
  <si>
    <t>11E01</t>
  </si>
  <si>
    <t>Management of privileged access rights granted on user workstations  (administrative rights)</t>
  </si>
  <si>
    <t>11E01-01</t>
  </si>
  <si>
    <t>11D06-05</t>
  </si>
  <si>
    <t>Responsibilities and procedures</t>
  </si>
  <si>
    <t>01A02-12;01A03-04;04D03-08;05D03-08;08E03-08</t>
  </si>
  <si>
    <t>11D06-07</t>
  </si>
  <si>
    <t>11E02-04</t>
  </si>
  <si>
    <t>11E02-05</t>
  </si>
  <si>
    <t>11E02-06</t>
  </si>
  <si>
    <t>11E02-07</t>
  </si>
  <si>
    <t>11E03</t>
  </si>
  <si>
    <t>Surveillance of system administrators' actions over the users' workstations</t>
  </si>
  <si>
    <t>11E03-01</t>
  </si>
  <si>
    <t>01E02-01:05;04A05-01:03;05A06-01:03;08D06-01:06;09E02-01:07;11D07-01:06;12C04-01:06</t>
  </si>
  <si>
    <t>Business continuity planning framework</t>
  </si>
  <si>
    <t>Testing, maintaining and re-assessing business continuity plans</t>
  </si>
  <si>
    <t>01E02-08:11;04A05-04:05;05A06-04:05;08D04-05;08D05-09;08D06-07:08;09E02-09;10A02-07;11D03-03;11D07-07:08;12C03-04;12C04-07:08</t>
  </si>
  <si>
    <t>Compliance</t>
  </si>
  <si>
    <t>15.1</t>
  </si>
  <si>
    <t>Code</t>
  </si>
  <si>
    <t>Fal</t>
  </si>
  <si>
    <t>Policy on use of network services</t>
  </si>
  <si>
    <t>User authentication for external connections</t>
  </si>
  <si>
    <t>01B02-01:02;05B05-01:03;05B08-01:03</t>
  </si>
  <si>
    <t>Equipment identification in networks</t>
  </si>
  <si>
    <t>07D02-01:03</t>
  </si>
  <si>
    <t>11.7</t>
  </si>
  <si>
    <t>Mobile computing and teleworking</t>
  </si>
  <si>
    <t>11.7.1</t>
  </si>
  <si>
    <t>Mobile computing and communications</t>
  </si>
  <si>
    <t>01B02-08;11C01-01;11B02-01;11B02-03;11D05-01</t>
  </si>
  <si>
    <t>Teleworking</t>
  </si>
  <si>
    <t>11B02-01:02;11B02-04;11B03-04</t>
  </si>
  <si>
    <t>07A03-01:09;09A03-01:08</t>
  </si>
  <si>
    <t>Use of system utilities</t>
  </si>
  <si>
    <t>08A02-03:07</t>
  </si>
  <si>
    <t>05B07-10;06B01-06:08;08B01-06:08;08B02-06:08;11A02-05:06;12B01-07:09</t>
  </si>
  <si>
    <t>15.3</t>
  </si>
  <si>
    <t>Information systems audit considerations</t>
  </si>
  <si>
    <t>10A01-01:03</t>
  </si>
  <si>
    <t>12.2</t>
  </si>
  <si>
    <t>11D07-03</t>
  </si>
  <si>
    <t>11D07-04</t>
  </si>
  <si>
    <t>06A08-01:03</t>
  </si>
  <si>
    <t>10.7</t>
  </si>
  <si>
    <t>Media handling</t>
  </si>
  <si>
    <t>Management of removable media</t>
  </si>
  <si>
    <t>02D02-01;08C01-01:05;08C03-11</t>
  </si>
  <si>
    <t>F01-ER1</t>
  </si>
  <si>
    <t>Pro</t>
  </si>
  <si>
    <t>Ual</t>
  </si>
  <si>
    <t>Uai</t>
  </si>
  <si>
    <t>Una</t>
  </si>
  <si>
    <t>M</t>
  </si>
  <si>
    <t>F01-EM1</t>
  </si>
  <si>
    <t>Del</t>
  </si>
  <si>
    <t>Tie</t>
  </si>
  <si>
    <t>F01-EM3</t>
  </si>
  <si>
    <t>F01-PA1</t>
  </si>
  <si>
    <t>Pollution</t>
  </si>
  <si>
    <t>Fic.pol</t>
  </si>
  <si>
    <t>Mal</t>
  </si>
  <si>
    <t>Mac</t>
  </si>
  <si>
    <t>F01-PM1</t>
  </si>
  <si>
    <t>Pse</t>
  </si>
  <si>
    <t>F04-AC1</t>
  </si>
  <si>
    <t>Med.ine</t>
  </si>
  <si>
    <t>Equ</t>
  </si>
  <si>
    <t>De</t>
  </si>
  <si>
    <t>Se</t>
  </si>
  <si>
    <t>Is telecommunication operations personnel required to sign contract clauses of adherence to that security policy (no matter their status: permanent or temporary staff, students, etc.)?</t>
  </si>
  <si>
    <t>12A01-05</t>
  </si>
  <si>
    <t>12A01-06</t>
  </si>
  <si>
    <t>11D07-09</t>
  </si>
  <si>
    <t>12A02</t>
  </si>
  <si>
    <t>12A02-01</t>
  </si>
  <si>
    <t>12A02-02</t>
  </si>
  <si>
    <t>12A02-03</t>
  </si>
  <si>
    <t>11D08-04</t>
  </si>
  <si>
    <t>Are the recovery capabilities of the access or encryption keys protected against accidental or malevolent unavailability?</t>
  </si>
  <si>
    <t>11D08-05</t>
  </si>
  <si>
    <t>Audit logging</t>
  </si>
  <si>
    <t>11D07-08</t>
  </si>
  <si>
    <t>Has the frequency of backups been communicated to users?</t>
  </si>
  <si>
    <t>11D04-03</t>
  </si>
  <si>
    <t>Are several generations of save files available in order to guard against missing or unreadable files, by organizing, for example a rotation of backup media?</t>
  </si>
  <si>
    <t>11D04-04</t>
  </si>
  <si>
    <t>User identification and authentication</t>
  </si>
  <si>
    <t>11D06-06</t>
  </si>
  <si>
    <t xml:space="preserve">Is it possible for the users' support team to make, at any time, a complete check of the users' workstation base? </t>
  </si>
  <si>
    <t>Is a complete quarterly or six-monthly backup set kept to serve as an emergency archive?</t>
  </si>
  <si>
    <t>11D07-10</t>
  </si>
  <si>
    <t>11D07-11</t>
  </si>
  <si>
    <t>11D08</t>
  </si>
  <si>
    <t>Access management to office data and files</t>
  </si>
  <si>
    <t>Technical vulnerability management</t>
  </si>
  <si>
    <t>Fic.dif</t>
  </si>
  <si>
    <t>Mam</t>
  </si>
  <si>
    <t>11D07-07</t>
  </si>
  <si>
    <t>10.10</t>
  </si>
  <si>
    <t>Is there a procedure to erase data on media before exit or disposal?</t>
  </si>
  <si>
    <t>10.7.1; 9.2.6</t>
  </si>
  <si>
    <t>08C01-06</t>
  </si>
  <si>
    <t>11D08-01</t>
  </si>
  <si>
    <t>Is the list of office file formats, that are required to be accessible, kept up to date?</t>
  </si>
  <si>
    <t>11D08-02</t>
  </si>
  <si>
    <t xml:space="preserve">Are the necessary hardware and software elements required for the access to all the types of office files put in archive available or easily made available? </t>
  </si>
  <si>
    <t>11D08-03</t>
  </si>
  <si>
    <t>Unattended user equipment</t>
  </si>
  <si>
    <t>01B01-03;11B01-08</t>
  </si>
  <si>
    <t>11.3.3</t>
  </si>
  <si>
    <t>Clear desk and clear screen policy</t>
  </si>
  <si>
    <t>11.4</t>
  </si>
  <si>
    <t>Network access control</t>
  </si>
  <si>
    <t>11.4.1</t>
  </si>
  <si>
    <t>Remote diagnostic and configuration port protection</t>
  </si>
  <si>
    <t>11B02-01;11B02-03</t>
  </si>
  <si>
    <t>Secure disposal or re-use of equipment</t>
  </si>
  <si>
    <t>Segregation in networks</t>
  </si>
  <si>
    <t>01B02-02;05A01-02:06</t>
  </si>
  <si>
    <t>Network connection control</t>
  </si>
  <si>
    <t>04B01-05:06;05A01-06;05A01-08</t>
  </si>
  <si>
    <t>Network routing control</t>
  </si>
  <si>
    <t>04B01-14;05A01-12</t>
  </si>
  <si>
    <t>11.5</t>
  </si>
  <si>
    <t>Operating system access control</t>
  </si>
  <si>
    <t>11.5.1</t>
  </si>
  <si>
    <t>Secure log-on procedures</t>
  </si>
  <si>
    <t>07A03-03:07</t>
  </si>
  <si>
    <t>06A02-01;08A03-01;11A01-01;12A02-01</t>
  </si>
  <si>
    <t>07A04-01:04;09A04-01:04</t>
  </si>
  <si>
    <t>Password management system</t>
  </si>
  <si>
    <t>Separation of development, test, and operational facilities</t>
  </si>
  <si>
    <t>06B01-07:09</t>
  </si>
  <si>
    <t>Session time-out</t>
  </si>
  <si>
    <t>07A04-06;09A04-06</t>
  </si>
  <si>
    <t>Limitation of connection time</t>
  </si>
  <si>
    <t>07A01-04:05;09A01-04;09A04-05</t>
  </si>
  <si>
    <t>11.6</t>
  </si>
  <si>
    <t>Information and application access control</t>
  </si>
  <si>
    <t>Information access restriction</t>
  </si>
  <si>
    <t>09A01-02;09A02-01:02;09A04-01:02;09A04-07</t>
  </si>
  <si>
    <t>Is there an automatic and systematic access control to the location used for on site storage of operation media?</t>
  </si>
  <si>
    <t>08C03-02</t>
  </si>
  <si>
    <t>08C03-03</t>
  </si>
  <si>
    <t>Information systems acquisition, development and maintenance</t>
  </si>
  <si>
    <t>12.1</t>
  </si>
  <si>
    <t>Security requirements of information systems</t>
  </si>
  <si>
    <t>Security requirements analysis and specification</t>
  </si>
  <si>
    <t>Disposal of media</t>
  </si>
  <si>
    <t>Is the telecommunications operation Management required to approve changes to procedures ?</t>
  </si>
  <si>
    <t>12A05-05</t>
  </si>
  <si>
    <t>12A05-06</t>
  </si>
  <si>
    <t>12A06</t>
  </si>
  <si>
    <t>12A01-01</t>
  </si>
  <si>
    <t>12A01-02</t>
  </si>
  <si>
    <t>Is there a procedure or automatic alert enabling the immediate intervention of security personnel in the case of failure or invalidation of the access control system?</t>
  </si>
  <si>
    <t>Possibility of loss of media containing data</t>
  </si>
  <si>
    <t>A and C</t>
  </si>
  <si>
    <t>Duplication</t>
  </si>
  <si>
    <t>In the case of an intrusion detection alarm, does the surveillance team have the possibility of sending out an intervention team without delay to verify the cause of the alarm and to take appropriate action?</t>
  </si>
  <si>
    <t>02A04-06</t>
  </si>
  <si>
    <t>Sites Security</t>
  </si>
  <si>
    <t>02A04-07</t>
  </si>
  <si>
    <t>Is there an advisory document clearly stating exactly what action to take in the case of each alarm envisaged?</t>
  </si>
  <si>
    <t xml:space="preserve">Does the mechanism use strong authentication of the user, with two identifying factors? </t>
  </si>
  <si>
    <t>02C02-08</t>
  </si>
  <si>
    <t>Documentation management</t>
  </si>
  <si>
    <t>14E01-01</t>
  </si>
  <si>
    <t xml:space="preserve"> Has the organization put in place procedures for review and monitoring of the ISMS?</t>
  </si>
  <si>
    <t>14C01-02</t>
  </si>
  <si>
    <t xml:space="preserve">Are these procedures intended to rapidly detect anomalies in the output of data processing? </t>
  </si>
  <si>
    <t>Have potential nonconformities been identified?</t>
  </si>
  <si>
    <t>Have clear risk reduction and management objectives been established?</t>
  </si>
  <si>
    <t>14A02-07</t>
  </si>
  <si>
    <t>Selection of the measures (controls) for risk reduction</t>
  </si>
  <si>
    <t>14A07-01</t>
  </si>
  <si>
    <t xml:space="preserve">Has an analysis been carried out to confirm that the preventative actions avoided  nonconformities?
</t>
  </si>
  <si>
    <t>14D04</t>
  </si>
  <si>
    <t xml:space="preserve">Communication to stakeholders </t>
  </si>
  <si>
    <t>14D04-01</t>
  </si>
  <si>
    <t xml:space="preserve">Does the procedure indicate that every document must have an owner? </t>
  </si>
  <si>
    <t>14E01-04</t>
  </si>
  <si>
    <t>Are all audit findings the subject of a proposal for risk reduction presented to management?</t>
  </si>
  <si>
    <t>14C02-04</t>
  </si>
  <si>
    <t xml:space="preserve">Is the audit program monitored by a set of indicators presented during management reviews?
</t>
  </si>
  <si>
    <t>14C03</t>
  </si>
  <si>
    <t>07B01-08;08C01-04</t>
  </si>
  <si>
    <t>Information handling procedures</t>
  </si>
  <si>
    <t>01B02-03:07</t>
  </si>
  <si>
    <t>Security of system documentation</t>
  </si>
  <si>
    <t>11D07-05</t>
  </si>
  <si>
    <t>08B01-03;08B01-05;08B02-04:05;12B01-04;12B01-06</t>
  </si>
  <si>
    <t>10.8</t>
  </si>
  <si>
    <t>Exchange of information</t>
  </si>
  <si>
    <t>10.8.1</t>
  </si>
  <si>
    <t>Information exchange policies and procedures</t>
  </si>
  <si>
    <t>6.2</t>
  </si>
  <si>
    <t>External parties</t>
  </si>
  <si>
    <t>Identification of risks related to external parties</t>
  </si>
  <si>
    <t>Physical media in transit</t>
  </si>
  <si>
    <t>08C04-03;08C07-01</t>
  </si>
  <si>
    <t xml:space="preserve">Possibility of loss of data in transit or messages </t>
  </si>
  <si>
    <t>Par</t>
  </si>
  <si>
    <t>Pre</t>
  </si>
  <si>
    <t>Uti</t>
  </si>
  <si>
    <t xml:space="preserve">Are the emergency exits monitored permanently (24x24) so that their use can be checked in real time? </t>
  </si>
  <si>
    <t>Are the systems that provide automatic access control to protected areas operational and monitored permanently (24x24)  so that any outage or deactivation is flagged in real time?</t>
  </si>
  <si>
    <t>02C02-13</t>
  </si>
  <si>
    <t>02B01</t>
  </si>
  <si>
    <t>Analysis of Miscellaneous Environmental Risks</t>
  </si>
  <si>
    <t>9.1.4</t>
  </si>
  <si>
    <t>02B01-02</t>
  </si>
  <si>
    <t>02C01-01</t>
  </si>
  <si>
    <t>02C03-06</t>
  </si>
  <si>
    <t>06B01-03;08B01-04;12B01-05</t>
  </si>
  <si>
    <t>11.1</t>
  </si>
  <si>
    <t>Business requirement for access control</t>
  </si>
  <si>
    <t>Access control policy</t>
  </si>
  <si>
    <t>02C01-01;05B01-01;06C01-01;07A01-01;09A01-01</t>
  </si>
  <si>
    <t>11.2</t>
  </si>
  <si>
    <t>User access management</t>
  </si>
  <si>
    <t>User registration</t>
  </si>
  <si>
    <t>01C06-01:06</t>
  </si>
  <si>
    <t>Privilege management</t>
  </si>
  <si>
    <t>Is there a systematic process of removal of access rights to a protected office area at the time of transfer or role change of staff?</t>
  </si>
  <si>
    <t>02C03-07</t>
  </si>
  <si>
    <t>Has it been established a management policy for access rights to office area, built from an analysis of the security requirements based on the business stakes?</t>
  </si>
  <si>
    <t>Actions to correct nonconformities</t>
  </si>
  <si>
    <t>14D02-01</t>
  </si>
  <si>
    <t>14D02-02</t>
  </si>
  <si>
    <t>Exchange</t>
  </si>
  <si>
    <t>Account or means to access the service</t>
  </si>
  <si>
    <t>Lock</t>
  </si>
  <si>
    <t>Have the corrective actions been implemented?</t>
  </si>
  <si>
    <t>14D02-06</t>
  </si>
  <si>
    <t>Have measures been taken to prevent non-conformities from reoccurring?</t>
  </si>
  <si>
    <t>14D02-07</t>
  </si>
  <si>
    <t>Have the results of the corrective actions been recorded for later review?</t>
  </si>
  <si>
    <t>14D02-08</t>
  </si>
  <si>
    <t xml:space="preserve">Has an analysis been made to confirm that the corrective actions effectively reduce the nonconformities? </t>
  </si>
  <si>
    <t>14D03</t>
  </si>
  <si>
    <t>Actions to prevent nonconformities</t>
  </si>
  <si>
    <t>Possibility of duplication or diffusion (and disclosure) of a file containing data</t>
  </si>
  <si>
    <t>Media containing data</t>
  </si>
  <si>
    <t>Possibility of destruction of media containing data</t>
  </si>
  <si>
    <t xml:space="preserve">Possibility of unavailability of media containing data </t>
  </si>
  <si>
    <t>Is the intrusion detection system itself under surveillance (alarm in the case of inhibition, auto-surveillance by camera etc.)?</t>
  </si>
  <si>
    <t>02A04-09</t>
  </si>
  <si>
    <t>Are intrusion control points and procedures for reaction to intrusions audited regularly?</t>
  </si>
  <si>
    <t>02A05</t>
  </si>
  <si>
    <t>14C01-03</t>
  </si>
  <si>
    <t>14D03-01</t>
  </si>
  <si>
    <t>14D03-02</t>
  </si>
  <si>
    <t>Have the causes of the potential nonconformities been identified?</t>
  </si>
  <si>
    <t>14D03-03</t>
  </si>
  <si>
    <t>Have preventative actions been determined?</t>
  </si>
  <si>
    <t>14D03-04</t>
  </si>
  <si>
    <t>Have these preventative actions been implemented?</t>
  </si>
  <si>
    <t>14D03-05</t>
  </si>
  <si>
    <r>
      <t xml:space="preserve">Is access to the local area network and to the various parts of this network defined in terms of job profiles which regroup roles or functions within the organization (profiles define access rights which are available  to the holders of the profile)?
</t>
    </r>
    <r>
      <rPr>
        <i/>
        <sz val="8"/>
        <rFont val="Arial"/>
        <family val="2"/>
      </rPr>
      <t>Note: in certain circumstances, the notion of "profile" may be replaced by a notion of "group". In addition, access rights which may be attributed to partners must also be considered. 
Access profiles must comprise the access rights towards each partition of the network, for a station connected directly to the network as well as for connections from outside the LAN (mobile users, teleworking, partners, etc.).</t>
    </r>
  </si>
  <si>
    <t>05B01-04</t>
  </si>
  <si>
    <t>Management of access authorizations granted to sensitive locations</t>
  </si>
  <si>
    <t>03B02-01</t>
  </si>
  <si>
    <t>05B03-06</t>
  </si>
  <si>
    <t xml:space="preserve">Does the access control system guarantee exhaustive checking of the people entering the premises (turnstile preventing more than one person from entering at a time, a process to prevent a badge being used by more than one person, etc)?
</t>
  </si>
  <si>
    <t>02C02-11</t>
  </si>
  <si>
    <t>Is there a complementary video surveillance system, complete and coherent, for protected office areas, able to detect movement and abnormal behavior?</t>
  </si>
  <si>
    <t>02C05-02</t>
  </si>
  <si>
    <t>Possibility of destruction of media containing software</t>
  </si>
  <si>
    <t>Possibility of non operable media containing software</t>
  </si>
  <si>
    <t>Loss</t>
  </si>
  <si>
    <t>Possibility of loss of media containing software</t>
  </si>
  <si>
    <t>Possibility of user accounts to be blocked</t>
  </si>
  <si>
    <t>Have the causes of the nonconformities been identified?</t>
  </si>
  <si>
    <t>14D02-04</t>
  </si>
  <si>
    <t>Has a plan covering all the corrective actions been formulated?</t>
  </si>
  <si>
    <t>14D02-05</t>
  </si>
  <si>
    <t>Possibility of unavailability of auxiliary means or equipments</t>
  </si>
  <si>
    <t>Premises</t>
  </si>
  <si>
    <t xml:space="preserve">Possibility of premises to be not accessible </t>
  </si>
  <si>
    <t>Category: data</t>
  </si>
  <si>
    <t>File containing data</t>
  </si>
  <si>
    <t>Possibility of erasure of data files</t>
  </si>
  <si>
    <t>Possibility of pollution (slow evolution) of data  in a file</t>
  </si>
  <si>
    <t>Disclosure</t>
  </si>
  <si>
    <t>02D02-03</t>
  </si>
  <si>
    <t>02C05-03</t>
  </si>
  <si>
    <t>02C05-04</t>
  </si>
  <si>
    <t>Are the processes that ensure authentication under strict control? 
A strict control requires that the software used has been validated and undergoes a regular test for integrity (seal) and that there is an audit, at least once a year, of authentication procedures and processes.</t>
  </si>
  <si>
    <t>05B04</t>
  </si>
  <si>
    <t>Access control to sensitive locations</t>
  </si>
  <si>
    <t>03B03-01</t>
  </si>
  <si>
    <t>11.1.1</t>
  </si>
  <si>
    <t>02C01-02</t>
  </si>
  <si>
    <t>Have office areas been partitioned into protected security zones corresponding to homogeneous security constraints and spaces of confidence within which information can be freely exchanged?</t>
  </si>
  <si>
    <t>02C01-03</t>
  </si>
  <si>
    <t>02C03-08</t>
  </si>
  <si>
    <t>Do these procedures ensure that the service provided corresponds to the expressed requirement and that the actions of the service provider are limited only to that requirement?</t>
  </si>
  <si>
    <t>02C06-06</t>
  </si>
  <si>
    <t>02C02-01</t>
  </si>
  <si>
    <t>Is there a procedure or automatic alert enabling the immediate intervention of security personnel in the case of failure of the access control system (or the usage of an emergency exit)?</t>
  </si>
  <si>
    <t>02A03-08</t>
  </si>
  <si>
    <t>02C01-04</t>
  </si>
  <si>
    <t>02A04-02</t>
  </si>
  <si>
    <t>Does this system detect all boundary incursion, all forced attempts to open locked exits (windows and doors), all opening of emergency exits and all exits kept open abnormally?</t>
  </si>
  <si>
    <t>02A04-03</t>
  </si>
  <si>
    <t>Is this system backed up by a video and audio control system which allows the surveillance team to make a first analysis or dismiss uncertainty from a distance?</t>
  </si>
  <si>
    <t>02A04-04</t>
  </si>
  <si>
    <t>Is the capacity of the air conditioning system tested regularly in spite of a simple equipment failure and under the worst possible climatic conditions?</t>
  </si>
  <si>
    <t>03A03-05</t>
  </si>
  <si>
    <t>02D07-08</t>
  </si>
  <si>
    <t>03A04-03</t>
  </si>
  <si>
    <t>03B02-02</t>
  </si>
  <si>
    <t xml:space="preserve">Is there a redundancy system for the most critical air conditioning equipments? </t>
  </si>
  <si>
    <t>03A03-06</t>
  </si>
  <si>
    <t>Is there an automatic process of invalidation of the calling station or the user account in the case of multiple incorrect attempts, so as to require the intervention of an administrator to reinstate the station or the user?</t>
  </si>
  <si>
    <t>05B03-07</t>
  </si>
  <si>
    <t>05B02-03</t>
  </si>
  <si>
    <t>Is the location of electronic systems for detection and processing of alarms protected 24 hrs a day by an access control system and by an intrusion detection system?</t>
  </si>
  <si>
    <t>02C04-07</t>
  </si>
  <si>
    <t xml:space="preserve">Is the intrusion detection system itself monitored (alarm in the case of shutdown, video auto-surveillance etc.)?  </t>
  </si>
  <si>
    <t>02C04-08</t>
  </si>
  <si>
    <t>Does the mechanism provide a temporary means of access, to allow for lost, stolen or forgotten badges?</t>
  </si>
  <si>
    <t>02C02-09</t>
  </si>
  <si>
    <t>Does the temporary means of access grant only access to a strictly limited area?</t>
  </si>
  <si>
    <t>02C02-10</t>
  </si>
  <si>
    <t>Are the control points for intrusion detection and the procedures for action subsequent to intrusion subject to regular audit?</t>
  </si>
  <si>
    <t>02C05</t>
  </si>
  <si>
    <t>02C05-01</t>
  </si>
  <si>
    <t>10.7.1</t>
  </si>
  <si>
    <t>02D02-02</t>
  </si>
  <si>
    <t xml:space="preserve">Do the security procedures and instructions detail the rules for protecting laptop microcomputers (storage, securing by cable etc.)?  </t>
  </si>
  <si>
    <t>Are authentication parameters under strict control?
A strict control requires that people allowed to change the definition rules of identifiers, the identifiers themselves, rules of surveillance of connection attempts etc., be strictly limited and that there exists a reinforced access control to effect these modifications, that these modifications be logged and audited and that there exists a regular general audit at least once a year of all authentication parameters.</t>
  </si>
  <si>
    <t>05B03-10</t>
  </si>
  <si>
    <t>Is there a backup energy supply capable of guaranteeing service continuity of critical equipment (making use a generator and sufficient independent supply of fuel or independent energy feed)?</t>
  </si>
  <si>
    <t>03A02-03</t>
  </si>
  <si>
    <t>Is use made of an automatic system controlling access to sensitive locations?</t>
  </si>
  <si>
    <t>Is the pertinence of the rules of membership to the extended network regularly audited?</t>
  </si>
  <si>
    <t>05B04-04</t>
  </si>
  <si>
    <t>05B03-01</t>
  </si>
  <si>
    <t xml:space="preserve">Are all outages, whether unplanned (breakdown) or planned (stoppage), of service equipment detected and flagged to an intervention team for rapid reaction? </t>
  </si>
  <si>
    <t>03A06-05</t>
  </si>
  <si>
    <t>Is the regular replacement of intermediate batteries effected in accordance to the manufacturers' specifications?</t>
  </si>
  <si>
    <t>03A02</t>
  </si>
  <si>
    <t>Do membership rules of the extended network impose that all users are authenticated prior to any outgoing access using the extended network?</t>
  </si>
  <si>
    <t>05B04-02</t>
  </si>
  <si>
    <t>Do membership rules to the extended network and the controls effected mean that the same level of confidence can be attributed to users of the extended network as those of the local area network?</t>
  </si>
  <si>
    <t>05B04-03</t>
  </si>
  <si>
    <t>05B02-07</t>
  </si>
  <si>
    <t>Is there a regular audit, at least once a year, of all access authorizations granted to the personnel to the local area network and all those granted to partners?</t>
  </si>
  <si>
    <t>05B03</t>
  </si>
  <si>
    <t>Air conditioning security</t>
  </si>
  <si>
    <t>03A03-01</t>
  </si>
  <si>
    <t>Is there an air conditioning system which regulates air quality (temperature, pressure, water content, dust) corresponding to the specifications of builders of installed equipment?</t>
  </si>
  <si>
    <t>03A03-02</t>
  </si>
  <si>
    <t>Is the air conditioning system regularly tested to ensure that it will continue to function even in the worst climatic conditions possible?</t>
  </si>
  <si>
    <t>03A03-03</t>
  </si>
  <si>
    <t>Will the air conditioning system continue to function within the specifications despite a simple component failure (sufficient equipment redundancy, backup air conditioning system etc.)?</t>
  </si>
  <si>
    <t>03A03-04</t>
  </si>
  <si>
    <t>Is there a document describing the security policy related to information systems and in particular the organization, management and piloting of security (roles and responsibilities) as well as the fundamental principles underlying information security management?</t>
  </si>
  <si>
    <t>5.1.1</t>
  </si>
  <si>
    <t>01A02-02</t>
  </si>
  <si>
    <t>02D07-09</t>
  </si>
  <si>
    <t>Are these tables subject to a saving policy ?</t>
  </si>
  <si>
    <t>02D07-10</t>
  </si>
  <si>
    <t>02D07-11</t>
  </si>
  <si>
    <t xml:space="preserve">Is the requester of an archive authenticated with a strong procedure? </t>
  </si>
  <si>
    <t>02D07-12</t>
  </si>
  <si>
    <t>Quality of cabling</t>
  </si>
  <si>
    <t>03A04-01</t>
  </si>
  <si>
    <t>Is the accidental or deliberately caused failure (shutdown) of the air conditioning system detected and signaled to an intervention team able to react swiftly?</t>
  </si>
  <si>
    <t>03A03-07</t>
  </si>
  <si>
    <t>Does the procedure for the replacement of a lost or mislaid user credential (e.g. password, token card) lead to the instant deactivation of this credential?</t>
  </si>
  <si>
    <t>05B03-08</t>
  </si>
  <si>
    <t>03A05-02</t>
  </si>
  <si>
    <t>Are electrical circuits and cabling protected against surges and against lightning by specialized equipment?</t>
  </si>
  <si>
    <t>03A05-03</t>
  </si>
  <si>
    <t>Audit Questionnaire  : Organization of security</t>
  </si>
  <si>
    <t>Number</t>
  </si>
  <si>
    <t>Question</t>
  </si>
  <si>
    <t>R-V1</t>
  </si>
  <si>
    <t>R-V2</t>
  </si>
  <si>
    <t>R-V3</t>
  </si>
  <si>
    <t>R-V4</t>
  </si>
  <si>
    <t>W</t>
  </si>
  <si>
    <t>Max</t>
  </si>
  <si>
    <t>Min</t>
  </si>
  <si>
    <t>Typ</t>
  </si>
  <si>
    <t>ISO 27002</t>
  </si>
  <si>
    <t>Comments</t>
  </si>
  <si>
    <t>MinV1</t>
  </si>
  <si>
    <t>MinV2</t>
  </si>
  <si>
    <t>Continuity of energy supply</t>
  </si>
  <si>
    <t>03A02-01</t>
  </si>
  <si>
    <t>Has it been established a documented policy relative to the requirements about power supply continuity (and all fluids in general)?</t>
  </si>
  <si>
    <t>03A02-02</t>
  </si>
  <si>
    <t>Is it certain that this corrective solution could be made operational within a sufficiently short time to enable the business activity to restart and which is acceptable to the users ?</t>
  </si>
  <si>
    <t>05A07-04</t>
  </si>
  <si>
    <t>Is the backup system tested regularly in order to define the appropriate load required (retaining only critical equipment load levels)?</t>
  </si>
  <si>
    <t>03A02-04</t>
  </si>
  <si>
    <t>03B01-03</t>
  </si>
  <si>
    <t>Do all areas concerned with security have a dedicated manager  (computer and telecom security, general security in the workplace (documents, fax, telephone), general physical security of the sites and premises) or a designated point of contact (HR for awareness and training, work contracts, user account and access rights management, responsibility for disciplining malicious acts or internal negligence)?</t>
  </si>
  <si>
    <t>E1</t>
  </si>
  <si>
    <t>01A01-02</t>
  </si>
  <si>
    <t>Does this reporting system include all incidents (operation, development, maintenance, usage of the information system) physical, logical or organizational?</t>
  </si>
  <si>
    <t>01A03-03</t>
  </si>
  <si>
    <t>Does this reporting system include malevolent actions and failed attempts to breach security?</t>
  </si>
  <si>
    <t>E3</t>
  </si>
  <si>
    <t>01A03-04</t>
  </si>
  <si>
    <r>
      <t xml:space="preserve">Are the processes that guarantee access filtering under strict control? 
</t>
    </r>
    <r>
      <rPr>
        <i/>
        <sz val="8"/>
        <rFont val="Arial"/>
        <family val="2"/>
      </rPr>
      <t>A strict control requires that the software used has been validated and undergoes a regular test for integrity (close with a seal) and that there be an audit at least once a year of access filtering procedures and processes (including the processes which aim to detect intrusion attempts and the processes which respond to these intrusion attempts).</t>
    </r>
  </si>
  <si>
    <t>07A04-10</t>
  </si>
  <si>
    <t>Are regular tests carried out to attempt to break into the information system and are there detailed technical audits run by specialists?</t>
  </si>
  <si>
    <t>07A05</t>
  </si>
  <si>
    <t>Authentication of the server for access to sensitive servers</t>
  </si>
  <si>
    <r>
      <t xml:space="preserve">Are the electronic signature mechanisms strictly protected against violation or change? 
</t>
    </r>
    <r>
      <rPr>
        <i/>
        <sz val="8"/>
        <rFont val="Arial"/>
        <family val="2"/>
      </rPr>
      <t>In the case of hardware solution or appliance, it should be physical protected against access to the signature mechanisms. If a software solution is used, it must itself contain an integrity control.</t>
    </r>
  </si>
  <si>
    <t>09F01-06</t>
  </si>
  <si>
    <t xml:space="preserve">Does the shutdown or invalidation of any redundant equipment or failure détection system (requiring human intervention) trigger an alarm to an operational manager? </t>
  </si>
  <si>
    <t>09E01-05</t>
  </si>
  <si>
    <t>09E02</t>
  </si>
  <si>
    <t>09E02-01</t>
  </si>
  <si>
    <t>Is there a Communication of financial data awareness and training program?</t>
  </si>
  <si>
    <t>13B02-02</t>
  </si>
  <si>
    <t xml:space="preserve">Are members of staff periodically reminded of the existence of this program by poster, or other communication?  </t>
  </si>
  <si>
    <t>13A02-09</t>
  </si>
  <si>
    <t>Is this program revised at least every five years?</t>
  </si>
  <si>
    <t xml:space="preserve">Offline analysis of traces, log files and event journals on the extended network </t>
  </si>
  <si>
    <t>04D02-01</t>
  </si>
  <si>
    <t>Has detailed analysis been carried out of the events or succession of events on the extended network which may have had an impact on security (refused connections, re-routings, reconfigurations, changes in performance, access to sensitive data or tools etc.)?</t>
  </si>
  <si>
    <t>10.10.1</t>
  </si>
  <si>
    <t>04D02-02</t>
  </si>
  <si>
    <t>Are these events recorded as well as the parameters used for their subsequent analysis?</t>
  </si>
  <si>
    <t>04D02-03</t>
  </si>
  <si>
    <t>Has the local area network been partitioned into security domains, each requiring a consistent set of security rules, and into zones of confidence within which controls may be specifically adapted?</t>
  </si>
  <si>
    <t>11.4.5</t>
  </si>
  <si>
    <t>05A01-03</t>
  </si>
  <si>
    <t>For each critical point, is there a corrective solution to cope with the failure or disappearance of a supplier (maintenance documentation lodged with a trusted third party, replacement of equipment or of software by widely available market solutions etc.)?</t>
  </si>
  <si>
    <t>05A07-03</t>
  </si>
  <si>
    <t>12C01-07</t>
  </si>
  <si>
    <t>12C01-08</t>
  </si>
  <si>
    <t>12C02</t>
  </si>
  <si>
    <t xml:space="preserve">Are there procedures or an architecture of a very high security level which records all data with redundancy (RAID disks, mirroring, etc.)?  </t>
  </si>
  <si>
    <t>09D01-03</t>
  </si>
  <si>
    <r>
      <t xml:space="preserve">Encryption of data exchanges 
</t>
    </r>
    <r>
      <rPr>
        <i/>
        <sz val="8"/>
        <rFont val="Arial"/>
        <family val="2"/>
      </rPr>
      <t>Here we consider the encryption effected directly by the application (ISO layers 6-7, prior to or during transmission).</t>
    </r>
  </si>
  <si>
    <t>09C01-01</t>
  </si>
  <si>
    <t>Have the messages which must be protected by encryption solutions been defined and such solutions been implemented at the application level?</t>
  </si>
  <si>
    <t>09C01-02</t>
  </si>
  <si>
    <t>Is the implementation of the protection of computerized systems policy audited regularly?</t>
  </si>
  <si>
    <t>13E04-02</t>
  </si>
  <si>
    <t>13E04-03</t>
  </si>
  <si>
    <t>13F</t>
  </si>
  <si>
    <t xml:space="preserve">Human safety and protection of the environment </t>
  </si>
  <si>
    <t>13F01</t>
  </si>
  <si>
    <t xml:space="preserve">Policy and instructions relative to Human safety and protection of the environment </t>
  </si>
  <si>
    <t>13F01-01</t>
  </si>
  <si>
    <t>13C01-02</t>
  </si>
  <si>
    <t>13E04-01</t>
  </si>
  <si>
    <r>
      <t xml:space="preserve">Has the quality evaluation document been evaluated and approved by financial auditors?
</t>
    </r>
    <r>
      <rPr>
        <i/>
        <sz val="8"/>
        <rFont val="Arial"/>
        <family val="2"/>
      </rPr>
      <t>This approval implies that the auditors must obtain all the necessary elements in time for them to control</t>
    </r>
  </si>
  <si>
    <t>13B01-08</t>
  </si>
  <si>
    <t>Has the upper management certified the efficiency of the procedures and controls implemented to ensure the veracity of financial statements?</t>
  </si>
  <si>
    <t>13B01-09</t>
  </si>
  <si>
    <t>13C01-03</t>
  </si>
  <si>
    <t>Are files which contain long term or reference information (accounting schemas, client files, suppliers, tariffs, products) kept in compliance with the VCA?</t>
  </si>
  <si>
    <t>13C01-04</t>
  </si>
  <si>
    <t>Are operational procedures kept in compliance with VCA regulations?</t>
  </si>
  <si>
    <t>13C01-05</t>
  </si>
  <si>
    <t>Are operational systems which have a direct or indirect link with the accounting system kept in compliance with VCA regulations?</t>
  </si>
  <si>
    <t>13C01-06</t>
  </si>
  <si>
    <t>13C01-07</t>
  </si>
  <si>
    <t>Are analytical or budgetary applications used to determine expenses and incomes kept?</t>
  </si>
  <si>
    <t>13C01-08</t>
  </si>
  <si>
    <t>to the software maintenance provider being unable to repair (unfixable failure or provider default)</t>
  </si>
  <si>
    <t>during the setting up after an intervention</t>
  </si>
  <si>
    <t>Emi</t>
  </si>
  <si>
    <t xml:space="preserve">of the extended network services </t>
  </si>
  <si>
    <t>of Local Area Network services</t>
  </si>
  <si>
    <t>of telecommunication services (voice, fax, videoconferencing, etc.)</t>
  </si>
  <si>
    <t>of information publishing services on an internal or public web site</t>
  </si>
  <si>
    <t xml:space="preserve">of common system services </t>
  </si>
  <si>
    <t>List of intrinsic vulnerabilities</t>
  </si>
  <si>
    <t>Type of supporting asset</t>
  </si>
  <si>
    <t>Type of damage</t>
  </si>
  <si>
    <t>Type of vulnerability</t>
  </si>
  <si>
    <t>Criteria
AICE</t>
  </si>
  <si>
    <t>Category: Service</t>
  </si>
  <si>
    <t>Hardware (Equipment)</t>
  </si>
  <si>
    <t>Does this policy state clearly and precisely the commitments of the management relative to information security?</t>
  </si>
  <si>
    <t>14A02-03</t>
  </si>
  <si>
    <t>Is the level of resource necessary for the application of IPR audited regularly?</t>
  </si>
  <si>
    <t>13D04</t>
  </si>
  <si>
    <t>Monitoring the implementation of the  intellectual property rights policy</t>
  </si>
  <si>
    <t>13D04-01</t>
  </si>
  <si>
    <t>Is the implementation of the IPR policy audited regularly?</t>
  </si>
  <si>
    <t>Are the users made aware of the risks of  tapping resulting from the use of telecommunication equipment and services?</t>
  </si>
  <si>
    <t>12D02-02</t>
  </si>
  <si>
    <t>Is there a PPI awareness and training program?</t>
  </si>
  <si>
    <t>13A02-02</t>
  </si>
  <si>
    <t>Is this program approved by the PPI manager?</t>
  </si>
  <si>
    <t>13A02-03</t>
  </si>
  <si>
    <t>12B01-02</t>
  </si>
  <si>
    <t>Are the rights provided to users preventing them to modify the specific telecommunication (telephone, audio or video conferencing, etc. )configurations of their equipment?</t>
  </si>
  <si>
    <t>12D01-04</t>
  </si>
  <si>
    <t>12D01-05</t>
  </si>
  <si>
    <t xml:space="preserve">Are the deactivation procedures explained to users at the installation or replacement time of their equipment?  </t>
  </si>
  <si>
    <t>12D02-04</t>
  </si>
  <si>
    <t xml:space="preserve">Are the control and security procedures documented? </t>
  </si>
  <si>
    <t>12D02-05</t>
  </si>
  <si>
    <t xml:space="preserve">Are all the users trained about these procedures? </t>
  </si>
  <si>
    <t>12D03</t>
  </si>
  <si>
    <t>12D03-01</t>
  </si>
  <si>
    <t>12C01-01</t>
  </si>
  <si>
    <t>12C01-02</t>
  </si>
  <si>
    <t>12C01-03</t>
  </si>
  <si>
    <t>12C01-04</t>
  </si>
  <si>
    <t>12C01-05</t>
  </si>
  <si>
    <t>12C01-06</t>
  </si>
  <si>
    <t>13F03</t>
  </si>
  <si>
    <t>Applicability of the Human safety and protection of the environment policy</t>
  </si>
  <si>
    <t>13F03-01</t>
  </si>
  <si>
    <t>Have the conditions necessary for implementing the Human safety and protection of the environment policy been analyzed?</t>
  </si>
  <si>
    <t>Is there a protection of computerized systems awareness and training program?</t>
  </si>
  <si>
    <t>13E02-02</t>
  </si>
  <si>
    <t>13E02-03</t>
  </si>
  <si>
    <t>13E02-04</t>
  </si>
  <si>
    <t>Is there a collection of all applicable legal and regulatory rules and measures regarding the use of encryption?</t>
  </si>
  <si>
    <t>13G01-02</t>
  </si>
  <si>
    <t>13G01-03</t>
  </si>
  <si>
    <t>Monitoring the implementation of the protection of computerized systems policy</t>
  </si>
  <si>
    <t>F12-MA1</t>
  </si>
  <si>
    <t>Sti</t>
  </si>
  <si>
    <t>Ste</t>
  </si>
  <si>
    <t>Access control to program source code</t>
  </si>
  <si>
    <t>13F01-02</t>
  </si>
  <si>
    <t>13F01-03</t>
  </si>
  <si>
    <t>13F01-05</t>
  </si>
  <si>
    <t>Is the level of knowledge of members of staff concerning IPR periodically evaluated by survey or other mechanism?</t>
  </si>
  <si>
    <t>13D02-07</t>
  </si>
  <si>
    <t>13D02-08</t>
  </si>
  <si>
    <t>13D03</t>
  </si>
  <si>
    <t>Applicability of the intellectual property rights policy</t>
  </si>
  <si>
    <t>13D03-01</t>
  </si>
  <si>
    <t>Have the conditions necessary for implementing the IPR policy been analyzed?</t>
  </si>
  <si>
    <t>13D03-02</t>
  </si>
  <si>
    <t>13D03-03</t>
  </si>
  <si>
    <t xml:space="preserve">Tampering of service, due to an altered process of connection to the server </t>
  </si>
  <si>
    <t>to system maintenance provider being unable to repair (unfixable failure or provider default)</t>
  </si>
  <si>
    <t>12.6</t>
  </si>
  <si>
    <t>Cfl.dif</t>
  </si>
  <si>
    <t>Selection</t>
  </si>
  <si>
    <t>14C02-02</t>
  </si>
  <si>
    <t>Are all audits findings presented to management for review?</t>
  </si>
  <si>
    <t>14C02-03</t>
  </si>
  <si>
    <t xml:space="preserve">Has this plan been validated by senior management? </t>
  </si>
  <si>
    <t>14B02</t>
  </si>
  <si>
    <t>of common office services</t>
  </si>
  <si>
    <t>Is this program offered to the staff concerned?</t>
  </si>
  <si>
    <t>13D02-04</t>
  </si>
  <si>
    <t xml:space="preserve">Does this program take into account IPR issues  relating to the use of IT and telecommunications systems?
</t>
  </si>
  <si>
    <t>13D02-05</t>
  </si>
  <si>
    <t>13F01-09</t>
  </si>
  <si>
    <t>Does this program include training or awareness of the consequences of not respecting the legal  provisions relating to IPR?</t>
  </si>
  <si>
    <t>13D02-06</t>
  </si>
  <si>
    <t xml:space="preserve">Does the ISMS policy result from a preliminary study of the expectations of the stakeholders? </t>
  </si>
  <si>
    <t>14A02-02</t>
  </si>
  <si>
    <t>Tde</t>
  </si>
  <si>
    <t>F11-MA1</t>
  </si>
  <si>
    <t>F01-EA5</t>
  </si>
  <si>
    <t>F01-ER5</t>
  </si>
  <si>
    <t>F01-EM6</t>
  </si>
  <si>
    <t>F06-AC4</t>
  </si>
  <si>
    <t>F06-MA3</t>
  </si>
  <si>
    <t>F06-AC5</t>
  </si>
  <si>
    <t>F19-ER1</t>
  </si>
  <si>
    <t>F19-MA</t>
  </si>
  <si>
    <t>F19-ER2</t>
  </si>
  <si>
    <t>F19-ER3</t>
  </si>
  <si>
    <t>13D04-02</t>
  </si>
  <si>
    <t>13D04-03</t>
  </si>
  <si>
    <t>13F02-03</t>
  </si>
  <si>
    <t>13F02-04</t>
  </si>
  <si>
    <t>Does this program include training or awareness of the consequences of not respecting the legal  provisions relating to the Human safety and protection of the environment?</t>
  </si>
  <si>
    <t>13F02-05</t>
  </si>
  <si>
    <t xml:space="preserve">Is the level of knowledge of members of staff concerning the Human safety and protection of the environment periodically evaluated by survey or other mechanism? </t>
  </si>
  <si>
    <t>13F02-06</t>
  </si>
  <si>
    <t>13F02-07</t>
  </si>
  <si>
    <t>Technical compliance checking</t>
  </si>
  <si>
    <t>F01-EA1</t>
  </si>
  <si>
    <t>D</t>
  </si>
  <si>
    <t>Fic.eff</t>
  </si>
  <si>
    <t>Exp</t>
  </si>
  <si>
    <t>F02-AC1</t>
  </si>
  <si>
    <t>Destruction</t>
  </si>
  <si>
    <t>Med.des</t>
  </si>
  <si>
    <t>Inc</t>
  </si>
  <si>
    <t>Ino</t>
  </si>
  <si>
    <t>F03-AC1</t>
  </si>
  <si>
    <t>Med.dis</t>
  </si>
  <si>
    <t>Peo</t>
  </si>
  <si>
    <t>F03-MA1</t>
  </si>
  <si>
    <t>Vol</t>
  </si>
  <si>
    <t>Pna</t>
  </si>
  <si>
    <t>Pol</t>
  </si>
  <si>
    <t>F05-ER</t>
  </si>
  <si>
    <t>Cle.dis</t>
  </si>
  <si>
    <t>F05-MA</t>
  </si>
  <si>
    <t>Vir</t>
  </si>
  <si>
    <t>F12-MA3</t>
  </si>
  <si>
    <t>F20-NC</t>
  </si>
  <si>
    <t>Api</t>
  </si>
  <si>
    <t>Naa</t>
  </si>
  <si>
    <t>Nam</t>
  </si>
  <si>
    <t>Nav</t>
  </si>
  <si>
    <t>F01-ER4</t>
  </si>
  <si>
    <t>F01-EM2</t>
  </si>
  <si>
    <t>F06-AC1</t>
  </si>
  <si>
    <t>Eq.hs</t>
  </si>
  <si>
    <t>Fou</t>
  </si>
  <si>
    <t>F06-AC3</t>
  </si>
  <si>
    <t>F06-MA1</t>
  </si>
  <si>
    <t>Van</t>
  </si>
  <si>
    <t>12.5</t>
  </si>
  <si>
    <t>Security in development and support process</t>
  </si>
  <si>
    <t>Change control procedures</t>
  </si>
  <si>
    <t>08A03-03:04;10A02-01:03</t>
  </si>
  <si>
    <t>Technical review of applications after operating system changes</t>
  </si>
  <si>
    <t>10A02-05:07</t>
  </si>
  <si>
    <t>Retrictions of changes to software packages</t>
  </si>
  <si>
    <t>F08-ER</t>
  </si>
  <si>
    <t>Bur</t>
  </si>
  <si>
    <t>Ua</t>
  </si>
  <si>
    <t>Abs</t>
  </si>
  <si>
    <t>Hho</t>
  </si>
  <si>
    <t>Ext</t>
  </si>
  <si>
    <t>Per</t>
  </si>
  <si>
    <t>Vis</t>
  </si>
  <si>
    <t>Age</t>
  </si>
  <si>
    <t>F08-AC</t>
  </si>
  <si>
    <t>Imp</t>
  </si>
  <si>
    <t>Dif</t>
  </si>
  <si>
    <t>F14-ER2</t>
  </si>
  <si>
    <t>F14-MA2</t>
  </si>
  <si>
    <t>F13-MA1</t>
  </si>
  <si>
    <t>F08-MA</t>
  </si>
  <si>
    <t>F07-AC1</t>
  </si>
  <si>
    <t>D06a</t>
  </si>
  <si>
    <t>Dtr.per</t>
  </si>
  <si>
    <t>F07-MA1</t>
  </si>
  <si>
    <t>F07-ER1</t>
  </si>
  <si>
    <t>Tru</t>
  </si>
  <si>
    <t>Mai</t>
  </si>
  <si>
    <t>F07-AC2</t>
  </si>
  <si>
    <t>F07-ER2</t>
  </si>
  <si>
    <t>F07-MA2</t>
  </si>
  <si>
    <t>Lof</t>
  </si>
  <si>
    <t>Dis</t>
  </si>
  <si>
    <t>Loc</t>
  </si>
  <si>
    <t>Arc</t>
  </si>
  <si>
    <t>Hou</t>
  </si>
  <si>
    <t>Pa</t>
  </si>
  <si>
    <t>Tran</t>
  </si>
  <si>
    <t>Ter</t>
  </si>
  <si>
    <t>Tve</t>
  </si>
  <si>
    <t>F09-AC1</t>
  </si>
  <si>
    <t>Fic.alt</t>
  </si>
  <si>
    <t>Lin</t>
  </si>
  <si>
    <t>Sam</t>
  </si>
  <si>
    <t>F18-BC</t>
  </si>
  <si>
    <t>F09-MA4</t>
  </si>
  <si>
    <t>F09-AC2</t>
  </si>
  <si>
    <t xml:space="preserve">Are all data backup plans and procedures regularly audited? </t>
  </si>
  <si>
    <t>08D06</t>
  </si>
  <si>
    <t>08D06-01</t>
  </si>
  <si>
    <t>08D06-02</t>
  </si>
  <si>
    <t>08D06-03</t>
  </si>
  <si>
    <t>08D08-02</t>
  </si>
  <si>
    <t>Has an activity recovery solution been defined and implemented to resolve each scenario identified above, in accordance with user requirements?</t>
  </si>
  <si>
    <t>08D06-04</t>
  </si>
  <si>
    <t>08D05-01</t>
  </si>
  <si>
    <t>Are all software backups and configuration files, which enable the restoration of the production environment, also saved at a location off premises (recourse backup)?</t>
  </si>
  <si>
    <t>08D09-02</t>
  </si>
  <si>
    <t>F16-MA</t>
  </si>
  <si>
    <t>01B02-09;08H01-04:06</t>
  </si>
  <si>
    <t>Data protection and privacy of personal information</t>
  </si>
  <si>
    <t>13A01-01:06;13A02-01:04;13A04-01</t>
  </si>
  <si>
    <t>Prevention of misuse of information processing facilities</t>
  </si>
  <si>
    <t>01B01-05;01C05-05;13E01-01:06;13E02-01:03;13E04-01</t>
  </si>
  <si>
    <t>15.1.6</t>
  </si>
  <si>
    <t>Regulation of cryptographic controls</t>
  </si>
  <si>
    <t>F17-AC</t>
  </si>
  <si>
    <t>Loc.ina</t>
  </si>
  <si>
    <t>Stp</t>
  </si>
  <si>
    <t>Stm</t>
  </si>
  <si>
    <t>Act</t>
  </si>
  <si>
    <t>F10-ER</t>
  </si>
  <si>
    <t>D06b</t>
  </si>
  <si>
    <t>Prs</t>
  </si>
  <si>
    <t>F10-MA</t>
  </si>
  <si>
    <t>D06c</t>
  </si>
  <si>
    <t>Ere</t>
  </si>
  <si>
    <t>Are</t>
  </si>
  <si>
    <t>Erl</t>
  </si>
  <si>
    <t>F09-ME1</t>
  </si>
  <si>
    <t>Med.ech</t>
  </si>
  <si>
    <t>F13-MA2</t>
  </si>
  <si>
    <t>Fau</t>
  </si>
  <si>
    <t>F11-ER1</t>
  </si>
  <si>
    <t xml:space="preserve">Is the procedure to follow if an account is blocked defined? </t>
  </si>
  <si>
    <t>08D10-03</t>
  </si>
  <si>
    <t xml:space="preserve">Is this procedure known to users? </t>
  </si>
  <si>
    <t>08D10-04</t>
  </si>
  <si>
    <t xml:space="preserve">Does this procedure respect the maximum acceptable delay in the case of isolated blockage of several accounts (denial of service attack)? </t>
  </si>
  <si>
    <t>08D06-10</t>
  </si>
  <si>
    <t>Has the unavailability or failure of the recovery facility been considered and has a replacement solution been defined and validated (second level recovery)?</t>
  </si>
  <si>
    <t>08D06-11</t>
  </si>
  <si>
    <t>F06-AC2</t>
  </si>
  <si>
    <t>Eq.des</t>
  </si>
  <si>
    <t>Tvi</t>
  </si>
  <si>
    <t>F06-MA2</t>
  </si>
  <si>
    <t>F18-AR</t>
  </si>
  <si>
    <t>Mas</t>
  </si>
  <si>
    <r>
      <t xml:space="preserve">Are production routines which effect backups under strict control with regard to illicit or undue modification?
</t>
    </r>
    <r>
      <rPr>
        <i/>
        <sz val="8"/>
        <rFont val="Arial"/>
        <family val="2"/>
      </rPr>
      <t>A strict control requires a reinforced access control to modify these routines, a logging and an audit of all modification and/or an integrity control by electronic sealing of the automatic operational routines.</t>
    </r>
  </si>
  <si>
    <t>08D05-11</t>
  </si>
  <si>
    <t>Are all the elements which enabled the detection of an anomaly or incident archived (on disk, cassette or DON etc.)?</t>
  </si>
  <si>
    <t>08E01-09</t>
  </si>
  <si>
    <t>Is a subscription held with an emergency response center able to warn and anticipate large scale virus attacks for which the installed antivirus software is not yet up to date?</t>
  </si>
  <si>
    <t>08D07-06</t>
  </si>
  <si>
    <t xml:space="preserve">Is there an emergency committee which can be implemented quickly in the case of alert or detection of viral infection? </t>
  </si>
  <si>
    <t>08D07-07</t>
  </si>
  <si>
    <t>Do the data saving and retention procedures offer guarantees of compliance to regulations and commitments from the organization regarding confidentiality and integrity?</t>
  </si>
  <si>
    <t>08D07-03</t>
  </si>
  <si>
    <t>Are several antivirus software (from different editors) simultaneously operating for the protection of the operation servers?</t>
  </si>
  <si>
    <t>08D07-04</t>
  </si>
  <si>
    <t>Are antivirus software products regularly and automatically updated (daily)?</t>
  </si>
  <si>
    <t>08D07-05</t>
  </si>
  <si>
    <t>F06-MA4</t>
  </si>
  <si>
    <t>Cfg</t>
  </si>
  <si>
    <t>Eq.mo</t>
  </si>
  <si>
    <t>Gre</t>
  </si>
  <si>
    <t>Pep</t>
  </si>
  <si>
    <t>Ver</t>
  </si>
  <si>
    <t>Is there a policy and are there precise directives concerning the protection of computerized systems?</t>
  </si>
  <si>
    <t>F03-AC2</t>
  </si>
  <si>
    <t>F03-MA2</t>
  </si>
  <si>
    <t>F04-AC2</t>
  </si>
  <si>
    <t>Is there a committee related to the governing bodies that is charged with developing PPI policy and with periodically studying any related problems?</t>
  </si>
  <si>
    <t>13A01-12</t>
  </si>
  <si>
    <t>Does this program include training or awareness of the consequences of not respecting the legal  provisions relating to PPI?</t>
  </si>
  <si>
    <t>13A02-07</t>
  </si>
  <si>
    <t>Is the level of knowledge of members of staff concerning PPI periodically evaluated by survey or other mechanism?</t>
  </si>
  <si>
    <t>13A02-08</t>
  </si>
  <si>
    <t>Ene</t>
  </si>
  <si>
    <t>From above studies, have the various procedures been recorded in a backup plan comprising, for each class of files, the frequency, the details of constitution and the necessary synchronizations?</t>
  </si>
  <si>
    <t>08D05-05</t>
  </si>
  <si>
    <t>08D05-06</t>
  </si>
  <si>
    <t>Has this (second level  recovery) solution been validated?</t>
  </si>
  <si>
    <t>08D06-12</t>
  </si>
  <si>
    <t>08D05-08</t>
  </si>
  <si>
    <t xml:space="preserve">Has the backup plan been translated to automatic operational routines? </t>
  </si>
  <si>
    <t>Is the recovery solution usable for an unlimited duration and, if not, has a follow on replacement solution been established?</t>
  </si>
  <si>
    <t>08D06-13</t>
  </si>
  <si>
    <t xml:space="preserve">Are the corrective means, needed by system operation personnel, to solve a critical operation incident protected against any possible inhibition or unauthorized modification? </t>
  </si>
  <si>
    <t>08D03-07</t>
  </si>
  <si>
    <t xml:space="preserve">Are there regular tests to reread backups of application data? </t>
  </si>
  <si>
    <t>08D05-13</t>
  </si>
  <si>
    <t>08D03-09</t>
  </si>
  <si>
    <t>08D03-10</t>
  </si>
  <si>
    <t>For encrypted data retrieval, does the Key Management provide the recovery for lost or altered keys?</t>
  </si>
  <si>
    <t>08D04</t>
  </si>
  <si>
    <t>Is the implementation of the VCA policy audited regularly?</t>
  </si>
  <si>
    <t>13C05-02</t>
  </si>
  <si>
    <t>13C05-03</t>
  </si>
  <si>
    <t>13D</t>
  </si>
  <si>
    <t>Is this program tailored to the tasks performed?</t>
  </si>
  <si>
    <t>13A02-05</t>
  </si>
  <si>
    <t>F11-ER2</t>
  </si>
  <si>
    <t>F11-MA2</t>
  </si>
  <si>
    <t>12D02-03</t>
  </si>
  <si>
    <t>12D03-02</t>
  </si>
  <si>
    <t xml:space="preserve">Are the encryption capabilities explained to all the staff? </t>
  </si>
  <si>
    <t>12D03-03</t>
  </si>
  <si>
    <t>13D01</t>
  </si>
  <si>
    <t xml:space="preserve">Is there a collection of all applicable legal and regulatory rules and measures regarding the protection of intellectual property rights? </t>
  </si>
  <si>
    <t>13D01-02</t>
  </si>
  <si>
    <t>Is this collection revised every year?</t>
  </si>
  <si>
    <t>13D01-03</t>
  </si>
  <si>
    <t>Is there a policy and are there precise directives concerning intellectual property rights?</t>
  </si>
  <si>
    <t>13D01-04</t>
  </si>
  <si>
    <t>Has a backup plan been established which covers all programs and defines all objects to save and the frequency of backups?</t>
  </si>
  <si>
    <t>08D04-02</t>
  </si>
  <si>
    <t>10.5.1; 14.1.5</t>
  </si>
  <si>
    <t>08D04-06</t>
  </si>
  <si>
    <t>08D06-05</t>
  </si>
  <si>
    <t>13D01-06</t>
  </si>
  <si>
    <t>Does the policy concerning the protection of intellectual property rights encompass all the legal requirements in that matter?</t>
  </si>
  <si>
    <t>13D01-07</t>
  </si>
  <si>
    <t>13D01-08</t>
  </si>
  <si>
    <t>Has a  manager responsible for IPR been appointed?</t>
  </si>
  <si>
    <t>13D01-09</t>
  </si>
  <si>
    <t>Is the IPR responsible manager known to all members of staff?</t>
  </si>
  <si>
    <t>13D01-10</t>
  </si>
  <si>
    <t>13C05</t>
  </si>
  <si>
    <t>Monitoring the implementation of the VCA policy</t>
  </si>
  <si>
    <t>13C05-01</t>
  </si>
  <si>
    <t>R3</t>
  </si>
  <si>
    <t>10B02-07</t>
  </si>
  <si>
    <t>Policy and instructions relative to the Protection of intellectual property rights</t>
  </si>
  <si>
    <t>13D01-01</t>
  </si>
  <si>
    <t>Is this documentation preserved as required by the regulation (either on paper or electronically)?</t>
  </si>
  <si>
    <t>13C02-04</t>
  </si>
  <si>
    <t xml:space="preserve">Is the source code of programs related to VCA accessible? </t>
  </si>
  <si>
    <t>13C02-06</t>
  </si>
  <si>
    <t>Are all documents, data and transactions, subject to legal control, preserved and accessible in the host country itself?</t>
  </si>
  <si>
    <t>13C02-07</t>
  </si>
  <si>
    <t>Respect of regulations concerning the verification of computerized accounting (VCA)</t>
  </si>
  <si>
    <t>13C01</t>
  </si>
  <si>
    <t>13F01-11</t>
  </si>
  <si>
    <t>13A01-08</t>
  </si>
  <si>
    <t>Has a  manager responsible for PPI been appointed?</t>
  </si>
  <si>
    <t>13A01-09</t>
  </si>
  <si>
    <t>Is the PPI manager known to all members of staff?</t>
  </si>
  <si>
    <t>13A01-10</t>
  </si>
  <si>
    <t>Have sensitive programs and transactions been classified as a function of the impact a security breach on these assets might have on the organization?</t>
  </si>
  <si>
    <t>Are contractor companies, who may have access to sensitive information or systems, obliged to ensure that all staff sign a personal commitment that they will abide by the specified security clauses?</t>
  </si>
  <si>
    <t>01C01-06</t>
  </si>
  <si>
    <t>Is Management responsible to ensure that the personnel, contractors and third parties respect the company's security policies and procedures?</t>
  </si>
  <si>
    <t>8.2.1</t>
  </si>
  <si>
    <t>01C01-07</t>
  </si>
  <si>
    <t>Is there a control procedure validating and authenticating all rules distributed to staff?</t>
  </si>
  <si>
    <t>01C02</t>
  </si>
  <si>
    <t>01C02-01</t>
  </si>
  <si>
    <t>Are strategic skills regularly identified in the organization?</t>
  </si>
  <si>
    <t xml:space="preserve">Are backup solutions ready for the unavailability of strategic partners or providers? </t>
  </si>
  <si>
    <t>01C02-05</t>
  </si>
  <si>
    <t xml:space="preserve">Is there a system which enables the detection of the modification or deletion of a past record and to immediately trigger an alarm to a manager? </t>
  </si>
  <si>
    <t>10.10.4</t>
  </si>
  <si>
    <t>Have studies been made of the necessary synchronization between bound backups for all platforms in order to ensure the proper functioning of the resumed applications and the coherence of the data necessary for this resumption?</t>
  </si>
  <si>
    <t>08D05-04</t>
  </si>
  <si>
    <t>Has a  manager responsible for the protection of computerized systems been appointed?</t>
  </si>
  <si>
    <t>13E01-08</t>
  </si>
  <si>
    <t>Is the protection of computerized systems responsible manager known to all members of staff?</t>
  </si>
  <si>
    <t>13E01-09</t>
  </si>
  <si>
    <t>Is the level of knowledge of members of staff concerning VCA periodically evaluated by survey or other mechanism?</t>
  </si>
  <si>
    <t>13C03-09</t>
  </si>
  <si>
    <t>13C03-10</t>
  </si>
  <si>
    <t>13C04</t>
  </si>
  <si>
    <t>Have the conditions necessary for implementing the VCA policy been analyzed?</t>
  </si>
  <si>
    <t>13C04-02</t>
  </si>
  <si>
    <t>13C04-03</t>
  </si>
  <si>
    <t>Protection of intellectual property rights (IPR)</t>
  </si>
  <si>
    <t>Is an inventory of the types of assets - as identified and defined herein - kept up-to-date?</t>
  </si>
  <si>
    <t>01B04-03</t>
  </si>
  <si>
    <t>Are the rules regarding the return to the company or organization of assets entrusted to employees at the time of termination or change of functions clearly defined and set forth by Management ?</t>
  </si>
  <si>
    <t>8.3.2</t>
  </si>
  <si>
    <t>01B04-06</t>
  </si>
  <si>
    <r>
      <t xml:space="preserve">Is an "owner" appointed for each identified and inventoried asset?
</t>
    </r>
    <r>
      <rPr>
        <i/>
        <sz val="8"/>
        <rFont val="Arial"/>
        <family val="2"/>
      </rPr>
      <t>An owner is the individual or the entity appointed to assume responsibility of the development, maintenance, operation, use and security of this asset. The word owner does not mean that the individual or entity holds a property right for this asset.</t>
    </r>
  </si>
  <si>
    <t>7.1.2</t>
  </si>
  <si>
    <t>01B04-04</t>
  </si>
  <si>
    <r>
      <t xml:space="preserve">Is an acceptable set of usage rules defined and documented for each asset?
</t>
    </r>
    <r>
      <rPr>
        <i/>
        <sz val="8"/>
        <rFont val="Arial"/>
        <family val="2"/>
      </rPr>
      <t>This implies, particularly, defining the private use an employee can make of the company's assets.</t>
    </r>
  </si>
  <si>
    <t>7.1.3</t>
  </si>
  <si>
    <t>01B04-05</t>
  </si>
  <si>
    <r>
      <t xml:space="preserve">Is additional (clearance) information collected when staff are affected to sensitive tasks?
</t>
    </r>
    <r>
      <rPr>
        <i/>
        <sz val="8"/>
        <rFont val="Arial"/>
        <family val="2"/>
      </rPr>
      <t>NB: an open interview may be used in order to avoid placing people in a situation of conflict of interest</t>
    </r>
  </si>
  <si>
    <t>01C04</t>
  </si>
  <si>
    <t>Awareness and training in security</t>
  </si>
  <si>
    <t>01C04-01</t>
  </si>
  <si>
    <t>Is there a program to raise awareness of staff to risks of accident, error or malevolence in the processing of information?</t>
  </si>
  <si>
    <t>8.2.2</t>
  </si>
  <si>
    <t>13D01-05</t>
  </si>
  <si>
    <t>Does the IPR policy (or the management framework) clearly define the responsibilities of the various stakeholders?</t>
  </si>
  <si>
    <t>13D01-11</t>
  </si>
  <si>
    <t>Is there a committee related to the governing bodies that is charged with developing IPR directions and with periodically studying any related problems?</t>
  </si>
  <si>
    <t>13D01-12</t>
  </si>
  <si>
    <t>Is the IPR policy revised regularly?</t>
  </si>
  <si>
    <t>13D02</t>
  </si>
  <si>
    <t>13D02-01</t>
  </si>
  <si>
    <t>Is there an IPR awareness and training program?</t>
  </si>
  <si>
    <t>13D02-02</t>
  </si>
  <si>
    <t>Has this classification been effected for each of the criteria availability, integrity, confidentiality?</t>
  </si>
  <si>
    <t>01B03-07</t>
  </si>
  <si>
    <t>Staff involvement, contractual clauses</t>
  </si>
  <si>
    <t>01C01-01</t>
  </si>
  <si>
    <t>Has a note been distributed to all personnel (including temporary staff) detailing staff obligations and responsibilities such that they cannot deny having received it?</t>
  </si>
  <si>
    <t>6.1.5; 8.1.3</t>
  </si>
  <si>
    <t>01C01-02</t>
  </si>
  <si>
    <r>
      <t xml:space="preserve">Do the security equipment that retain and use reference data (passwords, calling number, etc.) in support of authentication use mechanisms which guarantee inviolability and authenticity?
</t>
    </r>
    <r>
      <rPr>
        <i/>
        <sz val="8"/>
        <rFont val="Arial"/>
        <family val="2"/>
      </rPr>
      <t>Passwords must be stored encrypted and a preliminary control of the user must be made before usage.
In the case of authentication using cryptographic procedures, the mechanism must provide solid guarantees validated by a recognized organization.</t>
    </r>
  </si>
  <si>
    <r>
      <t xml:space="preserve">Does the  transmission of reference data in support of authentication (password, calling number, etc.) between the user equipment and security systems, use mechanisms which guarantee inviolability and authenticity?
</t>
    </r>
    <r>
      <rPr>
        <i/>
        <sz val="8"/>
        <rFont val="Arial"/>
        <family val="2"/>
      </rPr>
      <t>Transmission of a password must be encrypted or use an algorithm which introduces a variable at each transmission.
In the case of authentication using cryptographic procedures, the mechanism must provide solid guarantees validated by a recognized organization.</t>
    </r>
  </si>
  <si>
    <t>Do the overall regulatory, contractual, and legal requirements explicitly identified, and does their application by the organization appear in an updated document?</t>
  </si>
  <si>
    <t>15.1.1</t>
  </si>
  <si>
    <t>01B02-11</t>
  </si>
  <si>
    <t>User or requestor authentication before access to the local area network from a remote site via the extended network</t>
  </si>
  <si>
    <r>
      <t xml:space="preserve">Are the types of assets - that need to be identified and inventoried - defined?
</t>
    </r>
    <r>
      <rPr>
        <i/>
        <sz val="8"/>
        <rFont val="Arial"/>
        <family val="2"/>
      </rPr>
      <t>Assets can be information (databases, files, contracts, agreements, documentation, guides, procedures, plans, archives, etc.), software (applications, firmware, middleware, tools and utilities, etc.), equipment (computers, network equipment, media, etc.), services and supporting utilities (energy, heating, air conditioning, etc.), people or know-how, intangible assets such as reputation or image.</t>
    </r>
  </si>
  <si>
    <t>7.1.1</t>
  </si>
  <si>
    <t>01B04-02</t>
  </si>
  <si>
    <r>
      <t xml:space="preserve">Does the process of modification or definition of a user credential in support of access control respect a set of rules which ensures its intrinsic validity? 
</t>
    </r>
    <r>
      <rPr>
        <i/>
        <sz val="8"/>
        <rFont val="Arial"/>
        <family val="2"/>
      </rPr>
      <t>In the case of passwords: sufficient length (8 characters or more), obligatory mixture of types of characters, frequent change (less than once a month), impossibility of reusing an old password, non-trivial word test using a dictionary, banning of "standard systems", first names, anagrams of username, dates etc.
In the case of certificates or authentication based on cryptographic mechanisms, a generation process evaluated or publicly recognized, encryption keys  of a sufficient length etc.</t>
    </r>
  </si>
  <si>
    <t>Is there a recovery solution to make up for the unavailability of any equipment or critical link in the local area network?</t>
  </si>
  <si>
    <r>
      <t xml:space="preserve">Are these solutions described in detail in one (or several) Disaster Recovery Plan?
</t>
    </r>
    <r>
      <rPr>
        <i/>
        <sz val="8"/>
        <rFont val="Arial"/>
        <family val="2"/>
      </rPr>
      <t>A complete Disaster Recovery plan must describe the rules for triggering, the actions to execute, the priorities, the actors to mobilize and their contact details, as well as the conditions for return to normal operating conditions.</t>
    </r>
  </si>
  <si>
    <t>Is there a regular audit, at least once a year, of the access rights attributed to each profile and of the profile management procedures?</t>
  </si>
  <si>
    <t>01C04-02</t>
  </si>
  <si>
    <t>Are all staff members trained on a regular basis in security awareness?</t>
  </si>
  <si>
    <t>01C04-03</t>
  </si>
  <si>
    <t>Insurance against property (or material) damages</t>
  </si>
  <si>
    <t>01D01-01</t>
  </si>
  <si>
    <t>Is there a program to train staff in the rules and general measures of information protection?</t>
  </si>
  <si>
    <t>01C04-04</t>
  </si>
  <si>
    <t>Are information systems covered by an insurance policy which accounts for material damage (fire damage, miscellaneous risks and accidents, damage to machines, all computing risks, "all risks except", named risks etc.)?</t>
  </si>
  <si>
    <t>01D01-02</t>
  </si>
  <si>
    <t>01B05-05</t>
  </si>
  <si>
    <t xml:space="preserve">Is the aptness of these measures periodically reviewed? </t>
  </si>
  <si>
    <t>R2</t>
  </si>
  <si>
    <t>01B05-06</t>
  </si>
  <si>
    <t>Are these measures periodically subject to an audit?</t>
  </si>
  <si>
    <t>C1</t>
  </si>
  <si>
    <t>01C</t>
  </si>
  <si>
    <t xml:space="preserve"> Human Resource Management</t>
  </si>
  <si>
    <t>01C01</t>
  </si>
  <si>
    <r>
      <t xml:space="preserve">User or entity authentication for access requests to the local area network from an internal access point 
</t>
    </r>
    <r>
      <rPr>
        <i/>
        <sz val="8"/>
        <rFont val="Arial"/>
        <family val="2"/>
      </rPr>
      <t>This mechanism corresponds, for example, to the authentication implemented in a Windows domain controller.</t>
    </r>
  </si>
  <si>
    <t>Is there a mechanism of authentication of each user before any access to a local area network resource?</t>
  </si>
  <si>
    <r>
      <t xml:space="preserve">Does the encryption solution offer valid and solid guarantees and has it been approved by the Information Security Officer?  
</t>
    </r>
    <r>
      <rPr>
        <i/>
        <sz val="8"/>
        <rFont val="Arial"/>
        <family val="2"/>
      </rPr>
      <t>The sufficient length of the key is one of among many parameters to take into consideration (as a function of the algorithm) . The recommendation of an official organization can be a confidence factor.</t>
    </r>
  </si>
  <si>
    <r>
      <t xml:space="preserve">Does the sealing solution offer valid and solid guarantees and has it been approved by the Information Security Officer?  
</t>
    </r>
    <r>
      <rPr>
        <i/>
        <sz val="8"/>
        <rFont val="Arial"/>
        <family val="2"/>
      </rPr>
      <t>The sufficient length of the key is one of among many parameters to take into consideration (as a function of the algorithm) . The recommendation of an official organization can be a confidence factor.</t>
    </r>
  </si>
  <si>
    <r>
      <t xml:space="preserve">Audit questionnaire: Local Area Network (LAN)
</t>
    </r>
    <r>
      <rPr>
        <sz val="8"/>
        <rFont val="Arial"/>
        <family val="2"/>
      </rPr>
      <t>The LAN is seen, here, as the network linking the various servers and user workstations of the site. The remote connexions from nomadic stations are also included in this questionnaire.</t>
    </r>
  </si>
  <si>
    <t xml:space="preserve">User or requestor authentication for outside access to the local area network
(e.g. from the switched telephone network (POTS), X25, ISDN, broadband, Internet, etc.) </t>
  </si>
  <si>
    <t>Is any inhibition or shutdown of network overload detection and load balancing equipment signaled immediately to the monitoring center or to network administrators?</t>
  </si>
  <si>
    <t>Are the means of intervention over the LAN (for diagnostic as well as for reconfiguration) able to cover satisfactorily all of the scenarios identified and do they ensure that the actions can be implemented within the specified time delays?</t>
  </si>
  <si>
    <r>
      <t xml:space="preserve">Does the transmission between systems and security equipments of reference data (secret elements, secret or public keys, etc.) use mechanisms which guarantee inviolability and authenticity?
</t>
    </r>
    <r>
      <rPr>
        <i/>
        <sz val="8"/>
        <rFont val="Arial"/>
        <family val="2"/>
      </rPr>
      <t>In the case of authentication using cryptographic procedures, the mechanisms used for the transmission of reference elements (public keys in particular) must guarantee a level of security comparable to the authentication protocol itself.</t>
    </r>
  </si>
  <si>
    <t>Is there a mechanism for the authentication of the called entity before any outgoing access from the internal network across the extended network?</t>
  </si>
  <si>
    <r>
      <t xml:space="preserve">Is the authentication mechanism recognized as "strong"?
</t>
    </r>
    <r>
      <rPr>
        <i/>
        <sz val="8"/>
        <rFont val="Arial"/>
        <family val="2"/>
      </rPr>
      <t>The only methods recognized as "strong", that is to say observable without divulging information, are those based on cryptographic algorithms.</t>
    </r>
  </si>
  <si>
    <r>
      <t xml:space="preserve">Is the procedure for granting (or modification or revocation) of access authorizations to the local area network (directly or via a profile) strictly controlled? 
</t>
    </r>
    <r>
      <rPr>
        <i/>
        <sz val="8"/>
        <rFont val="ArialMT"/>
        <family val="2"/>
      </rPr>
      <t xml:space="preserve">A strict control requires a formal recognition of the signature (electronic or otherwise) of the requestor, that the implementation of the profile attributed to users in the form of tables is highly secure during transmission and storage and that there be a reinforced access control over the modification of such records and that any modification of records be logged and audited.
</t>
    </r>
  </si>
  <si>
    <r>
      <t xml:space="preserve">Does the security equipment that retains and uses reference data (secret elements) to support authentication use mechanisms which guarantee inviolability and authenticity?
</t>
    </r>
    <r>
      <rPr>
        <i/>
        <sz val="8"/>
        <rFont val="Arial"/>
        <family val="2"/>
      </rPr>
      <t>In the case of authentication using cryptographic procedures, the mechanisms of modification, storage and transmission of reference elements (public keys in particular) must use a level of security comparable to the authentication protocol itself.</t>
    </r>
  </si>
  <si>
    <t>Is there a systematic process of updating the table of access authorizations at the time of departure of in house personnel?</t>
  </si>
  <si>
    <t>Is the totality of start of production (after maintenance) control procedures regularly audited?</t>
  </si>
  <si>
    <t>06A04</t>
  </si>
  <si>
    <t xml:space="preserve">Control of Remote Maintenance </t>
  </si>
  <si>
    <t>06A04-01</t>
  </si>
  <si>
    <t>In the case of remote maintenance, is there a secure authentication procedure of the remote maintenance center?</t>
  </si>
  <si>
    <t>Is there a systems' integrity verification procedure after a maintenance is conducted (no spyware, no Trojan horse, etc.)?</t>
  </si>
  <si>
    <t>06A07-04</t>
  </si>
  <si>
    <t>06A07-05</t>
  </si>
  <si>
    <t>Are the above procedures regularly audited?</t>
  </si>
  <si>
    <t>06A08</t>
  </si>
  <si>
    <t>Contract Management of Network Services</t>
  </si>
  <si>
    <t>06A08-01</t>
  </si>
  <si>
    <t xml:space="preserve">In the case of remote maintenance is there a secure authentication procedure for maintenance personnel? </t>
  </si>
  <si>
    <t>06A04-03</t>
  </si>
  <si>
    <t xml:space="preserve">Is there a set of procedures covering the attribution of access rights for a new maintenance operative, the revocation of rights and the attribution of rights in emergency situations? </t>
  </si>
  <si>
    <t>06A04-04</t>
  </si>
  <si>
    <r>
      <t xml:space="preserve">Has a partitioning of the local area network been effected in order to separate what is strictly the internal network from the areas which communicate externally (DMZ)?
</t>
    </r>
    <r>
      <rPr>
        <i/>
        <sz val="8"/>
        <rFont val="Arial"/>
        <family val="2"/>
      </rPr>
      <t>A DMZ, or demilitarized zone, is an exchange zone to the outside, isolated from the internal network (e.g. using a firewall).</t>
    </r>
  </si>
  <si>
    <t>Have these partitions been documented and is the documentation kept up to date?</t>
  </si>
  <si>
    <r>
      <t xml:space="preserve">Does the process of providing credentials for authentication (like user password) guarantee its inviolability?
</t>
    </r>
    <r>
      <rPr>
        <i/>
        <sz val="8"/>
        <rFont val="Arial"/>
        <family val="2"/>
      </rPr>
      <t>The usage of a password will always be a weak point. The only process which does not divulge observable information consists either of introducing an object containing a secret (smart card), or using a code which changes at every moment (token card type SecureId) or providing some biometric character.</t>
    </r>
  </si>
  <si>
    <t>11B01-04</t>
  </si>
  <si>
    <t>For each serious incident on the local area network, have an expected resolution time and escalation procedure been determined in the case of failure or delay of the anticipated corrective actions?</t>
  </si>
  <si>
    <t>Has a systematic search for single points of failure been carried out and has it been ensured that subsidiary equipment (power supply and air conditioning etc.) does not introduce or eliminate the redundancy expected in the equipment or network architecture?</t>
  </si>
  <si>
    <t>04A01-03</t>
  </si>
  <si>
    <t>Are the diagnostic, management and reconfiguration tools of the extended network protected against all possible untimely or malicious action?</t>
  </si>
  <si>
    <t>04A03-06</t>
  </si>
  <si>
    <t>Do incident recovery plans and procedures cover the eventual loss of data (especially e-mail messages)?</t>
  </si>
  <si>
    <t>04A03-07</t>
  </si>
  <si>
    <t>Backup plan of extended network configurations</t>
  </si>
  <si>
    <t>04A04-01</t>
  </si>
  <si>
    <t>Has a backup plan been established encompassing all network configurations, defining all objects to save and the frequency of backups?</t>
  </si>
  <si>
    <t>10.5.1</t>
  </si>
  <si>
    <t>04A04-02</t>
  </si>
  <si>
    <t>Has this plan been translated into automatic operational routines?</t>
  </si>
  <si>
    <t>04A04-03</t>
  </si>
  <si>
    <t>Is there a dynamic measurement of network load and are load balancing tools available?</t>
  </si>
  <si>
    <t>04A01-06</t>
  </si>
  <si>
    <t>Do network monitoring and configuration tools allow real time corrective action compatible with the needs of the users?</t>
  </si>
  <si>
    <t>04A01-07</t>
  </si>
  <si>
    <t xml:space="preserve">Does the IT operation  manage a reference for each software product installed on the user workstations (source code and executable)? </t>
  </si>
  <si>
    <t>11A04-02</t>
  </si>
  <si>
    <t>11C01-06</t>
  </si>
  <si>
    <t>Do the maintenance contracts anticipate a complete replacement of equipment in the case of significant damage which would not normally be taken into account by curative maintenance?</t>
  </si>
  <si>
    <t>04A02-08</t>
  </si>
  <si>
    <t>Are maintenance contracts and procedures regularly audited?</t>
  </si>
  <si>
    <t>04A03</t>
  </si>
  <si>
    <t>Does the revoked keys management procedure  guarantee that the control systems systematically test that the keys used have not been revoked?</t>
  </si>
  <si>
    <t>Does the revoked keys management procedure  guarantee that the control systems take into consideration in real time any revocation of keys?</t>
  </si>
  <si>
    <r>
      <t xml:space="preserve">Is the procedure for granting (or modification or revocation) of access rights (directly or via a profile) strictly controlled? 
</t>
    </r>
    <r>
      <rPr>
        <i/>
        <sz val="8"/>
        <rFont val="Arial"/>
        <family val="2"/>
      </rPr>
      <t>A strict control requires a formal recognition of the signature (electronic or otherwise) of the requestor, that the implementation of the profile attributed to users in the form of tables is highly secure and that there be a reinforced access control over the modification of such records and that any modification of records be logged and audited.</t>
    </r>
  </si>
  <si>
    <t>09A02-04</t>
  </si>
  <si>
    <t>09A02-05</t>
  </si>
  <si>
    <r>
      <t xml:space="preserve">Is there a strictly controlled process (see below) which allows rights to be delegated, in part or in whole, to a person of choice for a determined period (in case of absence )?  
</t>
    </r>
    <r>
      <rPr>
        <i/>
        <sz val="8"/>
        <rFont val="Arial"/>
        <family val="2"/>
      </rPr>
      <t>In this case, the delegated rights must no longer be available to the person who has delegated them during this time. The latter however, must have the possibility of taking them back, by which process he or she effectively ends the delegation.</t>
    </r>
  </si>
  <si>
    <t>09A02-07</t>
  </si>
  <si>
    <t>Is there a regular audit, at least once a year, of the profiles and authorizations granted to all personnel and the procedures for management of attributed profiles?</t>
  </si>
  <si>
    <t>09A03</t>
  </si>
  <si>
    <t>Authentication of the access requestor</t>
  </si>
  <si>
    <t>09A03-01</t>
  </si>
  <si>
    <t xml:space="preserve">Has an exhaustive analysis of all the work situations or professional exchanges using equipments that do not belong to the organization? </t>
  </si>
  <si>
    <t>11B03-02</t>
  </si>
  <si>
    <t>Has an exhaustive analysis of all the external peripheral connection possibilities to the Information Systems of the organization (USB ports, bluetooth, etc...) ?</t>
  </si>
  <si>
    <t>11B03-03</t>
  </si>
  <si>
    <t>Is the implementation of the Human safety and protection of the environment policy audited regularly?</t>
  </si>
  <si>
    <t>13F04-02</t>
  </si>
  <si>
    <t>13F04-03</t>
  </si>
  <si>
    <t>13G</t>
  </si>
  <si>
    <t>14B01-01</t>
  </si>
  <si>
    <t>Has a risk treatment  plan been established?</t>
  </si>
  <si>
    <t>14B01-02</t>
  </si>
  <si>
    <t>Applicability of the  protection of computerized systems policy</t>
  </si>
  <si>
    <t>13E03-01</t>
  </si>
  <si>
    <t>Does the policy concerning the use of encryption  encompass all the legal requirements in that matter?</t>
  </si>
  <si>
    <t>13G01-06</t>
  </si>
  <si>
    <t>13G02</t>
  </si>
  <si>
    <t>Is there a procedure allowing an authorized administrator to access to the workstation in the event of departure or of disappearance of its holder?</t>
  </si>
  <si>
    <t>11B01-08</t>
  </si>
  <si>
    <t>Are the workstations protected against any use by  individuals other than the incumbent (particularly if the post is left temporarily, for more than 10 min for example)?</t>
  </si>
  <si>
    <t>11B01-09</t>
  </si>
  <si>
    <t>11B01-10</t>
  </si>
  <si>
    <t>11A03-04</t>
  </si>
  <si>
    <t>Are these controls covering the equipment base?</t>
  </si>
  <si>
    <t>Are the procedures and services for access control subject to regular audit?</t>
  </si>
  <si>
    <t>11B02</t>
  </si>
  <si>
    <t>Is the application of these controls subject to a regular audit?</t>
  </si>
  <si>
    <t>Is a full backup of operational data (synchronized)  made before any real time maintenance so as to enable a return to the prior situation in case of a problem?</t>
  </si>
  <si>
    <t>10B06-04</t>
  </si>
  <si>
    <t>11A04</t>
  </si>
  <si>
    <t xml:space="preserve">Conformity control of the reference programs (source and executable) for user software </t>
  </si>
  <si>
    <t>11A04-01</t>
  </si>
  <si>
    <t>Define the ISMS policy</t>
  </si>
  <si>
    <t>14A02-01</t>
  </si>
  <si>
    <t xml:space="preserve">Are the boundaries and scope of the ISMS resulting from a preliminary study of the expectations of the top management and the stakeholders? </t>
  </si>
  <si>
    <t>14A01-02</t>
  </si>
  <si>
    <t>14B04-05</t>
  </si>
  <si>
    <t>13F01-12</t>
  </si>
  <si>
    <t>13E</t>
  </si>
  <si>
    <t xml:space="preserve">Protection of computerized systems </t>
  </si>
  <si>
    <t>13E01</t>
  </si>
  <si>
    <t>Has the manner in which the results of these evaluations will be interpreted been defined (scale, maximum or minimum thresholds, quality of service objective, etc)?</t>
  </si>
  <si>
    <t>14B03-03</t>
  </si>
  <si>
    <t>14B03-04</t>
  </si>
  <si>
    <t xml:space="preserve">Have the evaluation methods been validated by senior management? </t>
  </si>
  <si>
    <t>14B03-05</t>
  </si>
  <si>
    <t xml:space="preserve">Have these evaluations been implemented? </t>
  </si>
  <si>
    <t>14B03-06</t>
  </si>
  <si>
    <t xml:space="preserve">Are these evaluations monitored regularly by senior management? </t>
  </si>
  <si>
    <t>14B04</t>
  </si>
  <si>
    <t>14A04-03</t>
  </si>
  <si>
    <t>Does the method permit to identify, in a precise way, the vulnerabilities according to the security measures in place?</t>
  </si>
  <si>
    <t>14A04-04</t>
  </si>
  <si>
    <t xml:space="preserve">Is this plan monitored regularly by senior management? </t>
  </si>
  <si>
    <t>14B03</t>
  </si>
  <si>
    <t>Selection and implementation of ISMS indicators</t>
  </si>
  <si>
    <t>14B03-01</t>
  </si>
  <si>
    <t>Information security policy document</t>
  </si>
  <si>
    <t>Review of the information security policy</t>
  </si>
  <si>
    <t>11A02-02</t>
  </si>
  <si>
    <t>Is the level of resource necessary for the application of the Human safety and protection of the environment audited regularly?</t>
  </si>
  <si>
    <t>13F04</t>
  </si>
  <si>
    <t>Monitoring the implementation of the Human safety and protection of the environment policy</t>
  </si>
  <si>
    <t>13F04-01</t>
  </si>
  <si>
    <t xml:space="preserve">Does the implementation effectively cover all the goals and security measures that were defined during  the establishment phase (risk assessment) of the Information Security Management System (ISMS)? </t>
  </si>
  <si>
    <t>14B02-04</t>
  </si>
  <si>
    <t xml:space="preserve">Does this plan define goals for achieving the measures decided (dates, level of risk reduction achieved)? </t>
  </si>
  <si>
    <t>14B02-05</t>
  </si>
  <si>
    <t>14A06</t>
  </si>
  <si>
    <t>Selection of risk treatment options</t>
  </si>
  <si>
    <t>14A06-01</t>
  </si>
  <si>
    <t xml:space="preserve">Is the authentication process permanent (smart card)? </t>
  </si>
  <si>
    <t>11B01-05</t>
  </si>
  <si>
    <t>If the authentication process is not permanent, must it be reinitialized after a short period of inactivity?</t>
  </si>
  <si>
    <t>11B01-06</t>
  </si>
  <si>
    <t>Is the workstation protected against the installation of software by anyone apart from workstation administrators?</t>
  </si>
  <si>
    <t>11B01-07</t>
  </si>
  <si>
    <t>Have the conditions necessary for implementing the protection of computerized systems policy been analyzed?</t>
  </si>
  <si>
    <t>13E03-02</t>
  </si>
  <si>
    <t>13E03-03</t>
  </si>
  <si>
    <t xml:space="preserve">Does the method permit to describe finely the scenarios that may exploit the threats and vulnerabilities? </t>
  </si>
  <si>
    <t>14A04-05</t>
  </si>
  <si>
    <t xml:space="preserve">Does the method permit to identify the impacts on the activity for each scenario (through a precise criteria and asset)? </t>
  </si>
  <si>
    <t>14A04-06</t>
  </si>
  <si>
    <t>Does the method permit to identify the links between each asset and the owners of data and processes?</t>
  </si>
  <si>
    <t>14A05</t>
  </si>
  <si>
    <t>Analysis and evaluation of the risks</t>
  </si>
  <si>
    <t>14A05-01</t>
  </si>
  <si>
    <t>Does the risk analysis method permit to assess the levels of risk reduction resulting from the security measures in place or planned?</t>
  </si>
  <si>
    <t>14A05-02</t>
  </si>
  <si>
    <t xml:space="preserve">Does the method provide the elements allowing to assess the likelihood of each risk scenario? </t>
  </si>
  <si>
    <t>14A05-03</t>
  </si>
  <si>
    <t>13F01-10</t>
  </si>
  <si>
    <t>14A02</t>
  </si>
  <si>
    <t>Is the implementation of the use of encryption policy audited regularly?</t>
  </si>
  <si>
    <t>13G03-02</t>
  </si>
  <si>
    <t>13G03-03</t>
  </si>
  <si>
    <t xml:space="preserve">Have evaluation methods been defined for effectiveness of the selected measures (indicator, audit, etc)? </t>
  </si>
  <si>
    <t>14B03-02</t>
  </si>
  <si>
    <t>Is there a use of encryption awareness and training program?</t>
  </si>
  <si>
    <t>13G02-02</t>
  </si>
  <si>
    <t>13G03</t>
  </si>
  <si>
    <t>Monitoring the implementation of the use of encryption policy</t>
  </si>
  <si>
    <t>13G03-01</t>
  </si>
  <si>
    <t>Business information systems</t>
  </si>
  <si>
    <t>10.9</t>
  </si>
  <si>
    <t>Electronic commerce services</t>
  </si>
  <si>
    <t>Electronic commerce</t>
  </si>
  <si>
    <t>On-line transactions</t>
  </si>
  <si>
    <t>Publicly available information</t>
  </si>
  <si>
    <t>7.2</t>
  </si>
  <si>
    <t>Information classification</t>
  </si>
  <si>
    <t>04D02-01:02;05D02-01:02;07C01-05:07;07C02-05:07</t>
  </si>
  <si>
    <t>Monitoring system use</t>
  </si>
  <si>
    <t>Information labeling and handling</t>
  </si>
  <si>
    <t xml:space="preserve">Does the method permit to reduce the likelihood of the scenarios resulting from the current (and planned) security measures (or controls)? </t>
  </si>
  <si>
    <t>14A05-04</t>
  </si>
  <si>
    <t>Is it possible to adapt the likelihood levels resulting from changes in the organization?</t>
  </si>
  <si>
    <t>14A05-05</t>
  </si>
  <si>
    <t>Is the risk seriousness level clearly related to the impact and likelihood  values for each scenario ?</t>
  </si>
  <si>
    <t>14A05-06</t>
  </si>
  <si>
    <t xml:space="preserve">Has this program been effectively implemented? </t>
  </si>
  <si>
    <t>14B04-04</t>
  </si>
  <si>
    <t>14A02-04</t>
  </si>
  <si>
    <t>13F02</t>
  </si>
  <si>
    <t>Human safety and protection of the environment training and awareness program</t>
  </si>
  <si>
    <t>13F02-01</t>
  </si>
  <si>
    <t xml:space="preserve">Is there a Human safety and protection of the environment awareness and training program? </t>
  </si>
  <si>
    <t>13F02-02</t>
  </si>
  <si>
    <t>14A07-02</t>
  </si>
  <si>
    <t>Does the method permit to identify the residual risks after treatment of these risks?</t>
  </si>
  <si>
    <t>14A07-03</t>
  </si>
  <si>
    <t>Are the residual risks, either after treatment or acceptance, presented to the management for validation?</t>
  </si>
  <si>
    <t>14A08</t>
  </si>
  <si>
    <t>Selection of the security measures in accordance to the statement of applicability (SOA)</t>
  </si>
  <si>
    <t xml:space="preserve">Are  risk evaluation reviews regularly conducted? </t>
  </si>
  <si>
    <t>14C03-02</t>
  </si>
  <si>
    <t>Possibility of duplication and disclosure of media containing data</t>
  </si>
  <si>
    <t>Med.dup</t>
  </si>
  <si>
    <t>Possibility of exchange of media containing data</t>
  </si>
  <si>
    <t>Data in transit, messages, screens</t>
  </si>
  <si>
    <t>Possibility of duplication and disclosure of data in transit, messages, screens</t>
  </si>
  <si>
    <t>14D04-02</t>
  </si>
  <si>
    <t xml:space="preserve"> Is agreement obtained from all relevant parties concerning the improvement actions?</t>
  </si>
  <si>
    <t>14E</t>
  </si>
  <si>
    <t>Documentation</t>
  </si>
  <si>
    <t>14E01</t>
  </si>
  <si>
    <t>Does this policy  take into account legal and regulatory requirements?</t>
  </si>
  <si>
    <t>14A02-05</t>
  </si>
  <si>
    <t>Does this policy take into account the commitment to use precise evaluation of risks?</t>
  </si>
  <si>
    <t>14A02-06</t>
  </si>
  <si>
    <t>Is the level of knowledge of members of staff concerning the protection of computerized systems periodically evaluated by survey or other mechanism?</t>
  </si>
  <si>
    <t>13E02-06</t>
  </si>
  <si>
    <t>13E02-07</t>
  </si>
  <si>
    <t>13E03</t>
  </si>
  <si>
    <t xml:space="preserve">Have procedures and measures been implemented to enable rapid detection and response to security incidents? </t>
  </si>
  <si>
    <t>14C</t>
  </si>
  <si>
    <t>14A06-02</t>
  </si>
  <si>
    <t>Does the method permit to analyze the risk acceptance criteria for each scenario?</t>
  </si>
  <si>
    <t>14A07</t>
  </si>
  <si>
    <t>14C01-04</t>
  </si>
  <si>
    <t>Are the results of these actions recorded in a log?</t>
  </si>
  <si>
    <t>14D01-04</t>
  </si>
  <si>
    <t>14C01-05</t>
  </si>
  <si>
    <t>Are there indicators in place that enable detection or prevention of security incidents?</t>
  </si>
  <si>
    <t>14C01-06</t>
  </si>
  <si>
    <t xml:space="preserve"> Are reviews of the efficiency and application of the ISMS regularly planned and carried out?</t>
  </si>
  <si>
    <t>14C01-07</t>
  </si>
  <si>
    <t xml:space="preserve"> Do the conclusions of these reviews take into account the experiences and suggestions of the parties concerned?</t>
  </si>
  <si>
    <t>14C02</t>
  </si>
  <si>
    <t>Steering the audit program</t>
  </si>
  <si>
    <t>14C02-01</t>
  </si>
  <si>
    <t>14A08-01</t>
  </si>
  <si>
    <t>Is a list of decisions and security measures applicable to the organization formally  established?</t>
  </si>
  <si>
    <t>14A08-02</t>
  </si>
  <si>
    <t>14B01-03</t>
  </si>
  <si>
    <t>14A04</t>
  </si>
  <si>
    <t>Identification of the risks</t>
  </si>
  <si>
    <t>14A04-01</t>
  </si>
  <si>
    <t>14B02-03</t>
  </si>
  <si>
    <t>13G02-01</t>
  </si>
  <si>
    <t>Electronic messaging</t>
  </si>
  <si>
    <t>11C05-01;11C05-05:06</t>
  </si>
  <si>
    <t>F01</t>
  </si>
  <si>
    <t>F01-EA3</t>
  </si>
  <si>
    <t>Dtr.alt</t>
  </si>
  <si>
    <t xml:space="preserve">Possibility of loss of means allowing to access data (physical or logical keys) </t>
  </si>
  <si>
    <t xml:space="preserve">Is there a procedure describing how System Management documentation must  be managed? </t>
  </si>
  <si>
    <t>14E01-02</t>
  </si>
  <si>
    <t xml:space="preserve">Is a named person responsible for application of this procedure? </t>
  </si>
  <si>
    <t>14E01-03</t>
  </si>
  <si>
    <t>Possibility of non operable equipment</t>
  </si>
  <si>
    <t>Software Configuration</t>
  </si>
  <si>
    <t>Alteration</t>
  </si>
  <si>
    <t>01B02-04;01B03-02</t>
  </si>
  <si>
    <t>Human resources security</t>
  </si>
  <si>
    <t>8.1</t>
  </si>
  <si>
    <t>Protection of log information</t>
  </si>
  <si>
    <t>04D01-09;04D02-06;04D02-08:09;05D01-09;05D02-06;05D02-08:09;07C01-07:08;07C02-07:08</t>
  </si>
  <si>
    <t>Administrator and operator logs</t>
  </si>
  <si>
    <t>06C03-01:07;08F03-01:07;11E03-01:09;12E03-01:09</t>
  </si>
  <si>
    <t>Fault logging</t>
  </si>
  <si>
    <t>04D03-01:05;05D03-01:05</t>
  </si>
  <si>
    <t>Access control</t>
  </si>
  <si>
    <t>Implementation of training and awareness plan</t>
  </si>
  <si>
    <t>14B04-01</t>
  </si>
  <si>
    <t>05B01-02;05B02-03;06C01-03;06C01-07;07A01-02;07A02-03;08F01-01;08F01-05;09A01-02;09A02-03;11E01-01;11E01-05;12E01-01;12E01-05</t>
  </si>
  <si>
    <t>Including information security in the business continuity management process</t>
  </si>
  <si>
    <t>Business continuity and risk assessment</t>
  </si>
  <si>
    <t>01E01-01:02</t>
  </si>
  <si>
    <t>Developing and implementing continuity plans including information security</t>
  </si>
  <si>
    <t>11.3</t>
  </si>
  <si>
    <t>User responsibilities</t>
  </si>
  <si>
    <t>Password use</t>
  </si>
  <si>
    <t>Equipment security</t>
  </si>
  <si>
    <t>Equipment siting and protection</t>
  </si>
  <si>
    <t>06A02-03;08A01-01;08A03-03;12A01-01;12A02-03</t>
  </si>
  <si>
    <t>Supporting utilities</t>
  </si>
  <si>
    <t>03A01-01:03;03A02-01:02;03A03-01;03A03-03</t>
  </si>
  <si>
    <t>Cabling security</t>
  </si>
  <si>
    <t>03A04-01:04</t>
  </si>
  <si>
    <t>Equipment maintenance</t>
  </si>
  <si>
    <t>Are the boundaries and goals of the security management policy reviewed regularly?</t>
  </si>
  <si>
    <t>14B02-01</t>
  </si>
  <si>
    <t>Has this risk treatment  plan been put in place?</t>
  </si>
  <si>
    <t>14B02-02</t>
  </si>
  <si>
    <t xml:space="preserve">Does the implementation cover the entire risk treatment plan? </t>
  </si>
  <si>
    <t>14C03-01</t>
  </si>
  <si>
    <t xml:space="preserve">Do these maintenance contracts include specific obligation to provide an equivalent equipment? </t>
  </si>
  <si>
    <t>11D01-04</t>
  </si>
  <si>
    <r>
      <t xml:space="preserve">Are authentication parameters under strict control?
</t>
    </r>
    <r>
      <rPr>
        <i/>
        <sz val="8"/>
        <rFont val="Arial"/>
        <family val="2"/>
      </rPr>
      <t>A strict control requires that people able to change the definition rules of credentials, the credentials themselves, rules of surveillance of connection attempts etc., be strictly limited and that there exists a reinforced access control to effect these modifications, that these modifications be logged and audited and that a general audit be run at least once a year of all authentication parameters.</t>
    </r>
  </si>
  <si>
    <t>11D06-01</t>
  </si>
  <si>
    <t>Physical security perimeter</t>
  </si>
  <si>
    <t>02A03-01:02;02A03-06;02A04-01</t>
  </si>
  <si>
    <t>02C06-01:04;03B01-01;03B01-07;03B03-01</t>
  </si>
  <si>
    <t>Securing offices, rooms and facilities</t>
  </si>
  <si>
    <t>User password management</t>
  </si>
  <si>
    <t>05B03-02;07A03-02;09A03-02;11B01-02</t>
  </si>
  <si>
    <t>Review of user access rights</t>
  </si>
  <si>
    <t>05B01-08;05B02-04:05;05B02-07;06C01-08:09;06C02-07;07A01-08;07A02-04:05;07A02-08;08F01-06:07;08F02-06;09A01-08;09A02-04:05;09A02-08;11E01-06:07;12E01-06:08</t>
  </si>
  <si>
    <t>02A05-01:03</t>
  </si>
  <si>
    <t>9.2</t>
  </si>
  <si>
    <t>Has it been defined a policy to prevent risks of attack from malevolent codes (virus, Trojan Horse, worms, etc.) like prohibit the use of unauthorized software, protection measures during file retrieval via external networks and reviews of installed software?</t>
  </si>
  <si>
    <t>11D06-02</t>
  </si>
  <si>
    <t>11D06-03</t>
  </si>
  <si>
    <t>11D06-04</t>
  </si>
  <si>
    <r>
      <t xml:space="preserve">Are the encryption mechanisms embodied in physical electronic components which are strictly protected at a physical level against intrusion or change? 
</t>
    </r>
    <r>
      <rPr>
        <i/>
        <sz val="8"/>
        <rFont val="Arial"/>
        <family val="2"/>
      </rPr>
      <t>Encryption mechanisms should be contained within protected enclosures to which it should be impossible to gain access, i.e. within a microprocessor or smart card and protected physically and logically.</t>
    </r>
  </si>
  <si>
    <t>05C03-05</t>
  </si>
  <si>
    <t>05C01-03</t>
  </si>
  <si>
    <t>Review of risks and security measures</t>
  </si>
  <si>
    <t>14C03-03</t>
  </si>
  <si>
    <t>Do these reviews lead to revision of the security plans whenever this is necessary?</t>
  </si>
  <si>
    <t>14C03-04</t>
  </si>
  <si>
    <t xml:space="preserve">Possibility of destruction of equipment </t>
  </si>
  <si>
    <t>Failure</t>
  </si>
  <si>
    <t>Not operable</t>
  </si>
  <si>
    <t>14C03-05</t>
  </si>
  <si>
    <t xml:space="preserve">Is there a mechanism in place  for publishing information according to the users' access rights? </t>
  </si>
  <si>
    <t>14E06</t>
  </si>
  <si>
    <t>Withdrawing of obsolete documents</t>
  </si>
  <si>
    <t>Has an analysis been carried out to confirm that the actions lead to an improvement in the effectiveness of the ISMS?</t>
  </si>
  <si>
    <t>14D02</t>
  </si>
  <si>
    <t>14B05</t>
  </si>
  <si>
    <t>Incident detection and response</t>
  </si>
  <si>
    <t>14B05-01</t>
  </si>
  <si>
    <t>Are the necessary corrective actions planned?</t>
  </si>
  <si>
    <t>14D02-03</t>
  </si>
  <si>
    <t>Monitor the management system</t>
  </si>
  <si>
    <t>14C01</t>
  </si>
  <si>
    <t>Monitoring execution of the security procedures and measures</t>
  </si>
  <si>
    <t>14C01-01</t>
  </si>
  <si>
    <t>Does the statement of applicability describe the security measures already in place?</t>
  </si>
  <si>
    <t>14A08-03</t>
  </si>
  <si>
    <t>06A02-04:05;06A02-08:11;08A03-05:06;08A03-09:12;11A01-04:06;12A02-05:06;12A02-09:12</t>
  </si>
  <si>
    <t>10.4</t>
  </si>
  <si>
    <t>Protection against malicious and mobile code</t>
  </si>
  <si>
    <t>Controls against malicious code</t>
  </si>
  <si>
    <t>08D07-01:02;11D06-01;11D06-05</t>
  </si>
  <si>
    <t>Controls against mobile code</t>
  </si>
  <si>
    <t>10.5</t>
  </si>
  <si>
    <t>Correct processing in applications</t>
  </si>
  <si>
    <t>Identification of applicable legislation</t>
  </si>
  <si>
    <t>Input data validation</t>
  </si>
  <si>
    <t xml:space="preserve">Has the appropriate level of architectural redundancy been determined (e.g. clusters or disk replication ) for the servers or equipment concerned? </t>
  </si>
  <si>
    <t>07D01-04</t>
  </si>
  <si>
    <r>
      <t xml:space="preserve">Does the architecture and its implementation guarantee that the minimum performance levels will be exceeded in the case of an incident of failure?
</t>
    </r>
    <r>
      <rPr>
        <i/>
        <sz val="8"/>
        <rFont val="Arial"/>
        <family val="2"/>
      </rPr>
      <t>Such a guarantee supposes that either failsafe systems are entirely automatic or that sufficient detection systems and staff are in place so as to manually reconfigure them.</t>
    </r>
  </si>
  <si>
    <t>07D01-05</t>
  </si>
  <si>
    <t>14B</t>
  </si>
  <si>
    <t>Implement the management system</t>
  </si>
  <si>
    <t>14B01</t>
  </si>
  <si>
    <t>Is it possible only for holders of a certain profile to use the corresponding tools and utilities subsequent to proper strong authentication (smart card or token card)?</t>
  </si>
  <si>
    <t>08A02-05</t>
  </si>
  <si>
    <t>08A02-06</t>
  </si>
  <si>
    <t>09A03-09</t>
  </si>
  <si>
    <t>Have all data exchanges which must be protected by sealing solutions been defined and have such solutions been implemented at the application level?</t>
  </si>
  <si>
    <t>12.2.3</t>
  </si>
  <si>
    <t>09B02-02</t>
  </si>
  <si>
    <t>09B02-03</t>
  </si>
  <si>
    <t>09B02-04</t>
  </si>
  <si>
    <t>09B02-05</t>
  </si>
  <si>
    <t>09B02-06</t>
  </si>
  <si>
    <t>09B02-07</t>
  </si>
  <si>
    <t>09B02-08</t>
  </si>
  <si>
    <t>09B03</t>
  </si>
  <si>
    <t xml:space="preserve">Control of data entry </t>
  </si>
  <si>
    <t>09B03-01</t>
  </si>
  <si>
    <t>Are maintenance contracts, selection of service providers and the associated maintenance procedures regularly audited?</t>
  </si>
  <si>
    <t>11D02</t>
  </si>
  <si>
    <t>Has it been defined a policy and protection measures to fight against unauthorized executable codes (applets, ActiveX controls, etc.) (blocking or environment control where the codes execute, control of accessible resources by mobile codes, issuer authentication, etc.)?</t>
  </si>
  <si>
    <t>10.4.2</t>
  </si>
  <si>
    <t>11D06-08</t>
  </si>
  <si>
    <t>Is the activation and update of anti-virus systems on workstations regularly audited?</t>
  </si>
  <si>
    <t>11D07</t>
  </si>
  <si>
    <t>09A03-05</t>
  </si>
  <si>
    <t>Is there a possibility to declare applications as sensitive and, as such, requiring an authentication of the application accessed?</t>
  </si>
  <si>
    <t>09A05-02</t>
  </si>
  <si>
    <t>Is there a mechanism of authentication of the application called before access to a sensitive application from the internal network?</t>
  </si>
  <si>
    <t>09A05-03</t>
  </si>
  <si>
    <t>Are visitor reception zones set aside specifically for that purpose comprising only welcoming areas, meeting rooms or zones accessible to the public?</t>
  </si>
  <si>
    <t>05B03-05</t>
  </si>
  <si>
    <t>11.2.4</t>
  </si>
  <si>
    <t>05B02</t>
  </si>
  <si>
    <t>Management of privileges and access authorizations (granting, delegation, revocation)</t>
  </si>
  <si>
    <t>05B02-01</t>
  </si>
  <si>
    <r>
      <t xml:space="preserve">Has a shredder of sufficient capacity been installed next to each photocopier?
</t>
    </r>
    <r>
      <rPr>
        <i/>
        <sz val="8"/>
        <rFont val="Arial"/>
        <family val="2"/>
      </rPr>
      <t>Note: the capacity necessary must take into account the maximum thickness that photocopied document can generally attain.</t>
    </r>
  </si>
  <si>
    <t>02D03-06</t>
  </si>
  <si>
    <t>Are the control procedures of visitors and occasional service providers movements regularly audited?</t>
  </si>
  <si>
    <t>02D</t>
  </si>
  <si>
    <t>02D01</t>
  </si>
  <si>
    <t>02D04</t>
  </si>
  <si>
    <t>Are there facilities available for the staff to put away, close to their desk, commonly used documents requiring a high degree of preservation or protection?</t>
  </si>
  <si>
    <t>02D01-02</t>
  </si>
  <si>
    <t>Do these facilities allow to protect important documents from risks of water damage or flooding?</t>
  </si>
  <si>
    <t>02D01-03</t>
  </si>
  <si>
    <t>02C04-03</t>
  </si>
  <si>
    <t>Is this system backed up by a video and audio control system which allows the security team to make a first analysis or remotely dismiss uncertainty?</t>
  </si>
  <si>
    <t>02C04-04</t>
  </si>
  <si>
    <t>02C04-05</t>
  </si>
  <si>
    <t>Consideration of security in relation with operational personnel (permanent and temporary staff)</t>
  </si>
  <si>
    <t>08A01-01</t>
  </si>
  <si>
    <t>08A03-06</t>
  </si>
  <si>
    <t xml:space="preserve">Does this review include an analysis of the risks that may  result from the changes? </t>
  </si>
  <si>
    <t>08A03-07</t>
  </si>
  <si>
    <t>08A03-08</t>
  </si>
  <si>
    <t>Is the implementation of this procedure regularly checked by the responsible managers?</t>
  </si>
  <si>
    <t xml:space="preserve">Are the security policy compliance agreements, signed by personnel, securely kept (at least in a locked cupboard )?  </t>
  </si>
  <si>
    <t>08A01-10</t>
  </si>
  <si>
    <t xml:space="preserve">Are the security policy compliance agreements, signed by external contractors, securely kept (at least in a locked cupboard )?  </t>
  </si>
  <si>
    <t>08A01-11</t>
  </si>
  <si>
    <t>08A02</t>
  </si>
  <si>
    <t>Control of the operational tools and utilities</t>
  </si>
  <si>
    <t>08A02-01</t>
  </si>
  <si>
    <t>08A02-02</t>
  </si>
  <si>
    <t xml:space="preserve">Are all members of systems operation staff attributed with one of these profiles? </t>
  </si>
  <si>
    <r>
      <t xml:space="preserve">Does the process of modification or definition of a user credential respect a set of rules which ensures its robustness? 
</t>
    </r>
    <r>
      <rPr>
        <i/>
        <sz val="8"/>
        <rFont val="Arial"/>
        <family val="2"/>
      </rPr>
      <t>In the case of passwords: sufficient length (8 characters or more), obligatory mixture of types of characters, frequent change (less than once a month), impossibility of reusing an old password, non-trivial word test using a dictionary, banning of "standard systems", first names, anagrams of username, dates etc.
In the case of certificates or authentication based on cryptographic mechanisms, a generation process evaluated or publicly recognized, encryption keys of a sufficient length etc.</t>
    </r>
  </si>
  <si>
    <t>11.2.3</t>
  </si>
  <si>
    <t>05B03-03</t>
  </si>
  <si>
    <t>Is there a list of all personnel who have access to the local area network?</t>
  </si>
  <si>
    <t>Does the anomaly diagnostic system trigger an alarm in real time to a permanent surveillance team able or by direct call and able to react without delay?</t>
  </si>
  <si>
    <t>Is there a systematic process of updating the table of access authorizations at the time of change of function (at the end of contract for external personnel or internal change of function)?</t>
  </si>
  <si>
    <t>05B02-06</t>
  </si>
  <si>
    <t>02D02-05</t>
  </si>
  <si>
    <t>02D02-06</t>
  </si>
  <si>
    <t xml:space="preserve">Do staff have secure storage facilities (secure cupboards ) immediately available on request, in the office or in close proximity to the office at any time?  </t>
  </si>
  <si>
    <t>02D02-07</t>
  </si>
  <si>
    <t xml:space="preserve">Are staff regularly made aware of the necessity to protect documents and other sensitive support media in their offices ?  </t>
  </si>
  <si>
    <r>
      <t xml:space="preserve">Is the acceptance of the account identified by the system systematically followed by authentication control?
</t>
    </r>
    <r>
      <rPr>
        <i/>
        <sz val="8"/>
        <rFont val="Arial"/>
        <family val="2"/>
      </rPr>
      <t>Systematic authentication requires that the process be implemented for all subsystems (remote processing monitor, database management system, batch processes, etc. ), for all application requests, for all access routes and for all ports, including ports reserved for remote maintenance.</t>
    </r>
  </si>
  <si>
    <t>09A04-05</t>
  </si>
  <si>
    <t xml:space="preserve">Are visitors and occasional service providers always accompanied (on the way in, return to reception, intervening movements )?  </t>
  </si>
  <si>
    <t>02C06-03</t>
  </si>
  <si>
    <r>
      <t xml:space="preserve">Is the implementation of security measures, specific to the project, formally tracked during the project lifecycle?
</t>
    </r>
    <r>
      <rPr>
        <i/>
        <sz val="8"/>
        <rFont val="Arial"/>
        <family val="2"/>
      </rPr>
      <t>The tracking may consist of an obligatory review point at each project phase, followed up by documentation detailing the choice of solutions and the status of their implementation.</t>
    </r>
  </si>
  <si>
    <t>Is there a support group, specialized in project risk analysis, assisting the management of the project with the risk analysis process?</t>
  </si>
  <si>
    <r>
      <t xml:space="preserve">Is the Information Security Office implicated, directly or indirectly, in security related decisions in the projects?  </t>
    </r>
    <r>
      <rPr>
        <b/>
        <sz val="8"/>
        <rFont val="Arial"/>
        <family val="2"/>
      </rPr>
      <t>10A08 has been deleted</t>
    </r>
  </si>
  <si>
    <t>Are these continuity plans compatible with the Disaster Recovery Plans for the hardware and systems used by the process or application?</t>
  </si>
  <si>
    <t>Are all change requests for an application subject to a formal review procedure (requestor, rationale, decision process)?</t>
  </si>
  <si>
    <t>Does the procedure of granting access authorizations to the local area network require the formal authorization of line management or of the unit managing external contractors (at a sufficiently senior level)?</t>
  </si>
  <si>
    <t>05B02-02</t>
  </si>
  <si>
    <t>Are access authorizations granted to named individuals and only as a function of their profile?</t>
  </si>
  <si>
    <t>Are all paper destruction procedures and facilities regularly audited?</t>
  </si>
  <si>
    <t>02D04-01</t>
  </si>
  <si>
    <t xml:space="preserve">May the operation staff obtain an appropriate support specially competent on risk analysis? </t>
  </si>
  <si>
    <t>Are the security measures, determined to counter the new identified risks, formally reviewed before implementation?</t>
  </si>
  <si>
    <t>08A03-10</t>
  </si>
  <si>
    <t>Is information systems operations personnel required to sign contract clauses of adherence to that security policy (no matter their status: permanent or temporary staff, students, etc.)?</t>
  </si>
  <si>
    <t>08A01-03</t>
  </si>
  <si>
    <t>Do these facilities allow to protect important documents from risks of fire (fireproof vaults) ?</t>
  </si>
  <si>
    <t>02D01-04</t>
  </si>
  <si>
    <t>02D01-05</t>
  </si>
  <si>
    <t>05B03-02</t>
  </si>
  <si>
    <t>Is the incoming and outgoing mail sorting and dispatching office protected against risks of fire and water damage (automatic detection and triggering of an alarm with a surveillance center able to intervene rapidly?</t>
  </si>
  <si>
    <t>02D04-03</t>
  </si>
  <si>
    <t>Is shutdown or by-pass of the signature solution immediately detected and signaled to a team available 24 hrs a day or by direct call and capable of triggering an immediate reaction?</t>
  </si>
  <si>
    <r>
      <t xml:space="preserve">Does the numbering and sequencing  solution offer valid and solid guarantees and has it been approved by the Information Security Officer?
</t>
    </r>
    <r>
      <rPr>
        <i/>
        <sz val="8"/>
        <rFont val="Arial"/>
        <family val="2"/>
      </rPr>
      <t>The recommendation of an official organization can be a confidence factor.</t>
    </r>
  </si>
  <si>
    <t>Is shutdown or by-pass of the numbering system immediately detected and signaled to a team available 24 hrs a day or by direct call and capable of triggering an immediate reaction?</t>
  </si>
  <si>
    <t>Is an alert triggered when an acknowledgement of receipt is not sent (or received) for sensitive messages?</t>
  </si>
  <si>
    <r>
      <t xml:space="preserve">Is the acknowledgement of receipt emitted only after the message has been effectively considered by the target application?
</t>
    </r>
    <r>
      <rPr>
        <i/>
        <sz val="8"/>
        <rFont val="Arial"/>
        <family val="2"/>
      </rPr>
      <t xml:space="preserve">No acknowledgement should be sent for a message still waiting for treatment </t>
    </r>
  </si>
  <si>
    <t>Permanent checks (accuracy, etc) relating to data</t>
  </si>
  <si>
    <t>Audit Questionnaire: Security of Application Projects and Developments</t>
  </si>
  <si>
    <t>02D02-08</t>
  </si>
  <si>
    <t xml:space="preserve">Is there a general control of movement of visitors and occasional service providers (time stamping at arrival and departure, signature of the person visited, etc.)?  </t>
  </si>
  <si>
    <t>9.1.2</t>
  </si>
  <si>
    <t>02C06-02</t>
  </si>
  <si>
    <t>Is an analysis carried out with user managers of the level of impact and probability of possible dysfunction taking into consideration the security measures already in place and the additional or specific measures envisaged in the specifications of the project?</t>
  </si>
  <si>
    <t>Are there  project reviews during which these risks are presented, decisions are taken about their acceptability or not and about any additional security measures needed?</t>
  </si>
  <si>
    <r>
      <t xml:space="preserve">Is there a systematic analysis, from the start of project specification, of the dysfunctions which could be induced by the application or applications following the project or during one of the components of the project?
</t>
    </r>
    <r>
      <rPr>
        <i/>
        <sz val="8"/>
        <rFont val="Arial"/>
        <family val="2"/>
      </rPr>
      <t>Notes : A project may consist simply of the installation of a software package or of a full  internal development. 
Possible dysfunctions must be analyzed on two levels: at the level of company activity and its operational processes (do new or deleted functions represent an additional risk?) and at the IT architecture level (do new or changed infrastructure, operating system, middleware, applications, data represent additional risk?).</t>
    </r>
  </si>
  <si>
    <r>
      <t xml:space="preserve">Does the encryption solution offer valid and solid guarantees and has it been approved by the Information Security Officer?  
</t>
    </r>
    <r>
      <rPr>
        <i/>
        <sz val="8"/>
        <rFont val="Arial"/>
        <family val="2"/>
      </rPr>
      <t>The sufficient length of the key is one of among many parameters to take into consideration (as a function of the algorithm). The recommendation of an official organization can be a confidence factor.</t>
    </r>
  </si>
  <si>
    <t>Is shutdown or by-pass of the encryption solution immediately detected and signaled to a team available 24 hrs a day or by direct call and capable of triggering an immediate reaction?</t>
  </si>
  <si>
    <t>Anti electromagnetic radiation protection</t>
  </si>
  <si>
    <t xml:space="preserve">Do the procedures for allocating and customizing the mechanisms for encryption and protection of files guarantee that the files can be accessed, even in the event of the absence or departure of the file owners? 
</t>
  </si>
  <si>
    <t>Has a fail-safe architecture been established, including redundancy and system mirroring for critical equipment or servers?</t>
  </si>
  <si>
    <t>Application service continuity plans</t>
  </si>
  <si>
    <t>Have application service continuity plans been established for each business application, based on its criticality classification level?</t>
  </si>
  <si>
    <t>Organization and piloting of Information Systems security</t>
  </si>
  <si>
    <t>01A02-01</t>
  </si>
  <si>
    <t>Is the incoming and outgoing mail sorting and dispatching office kept locked when staff are not present?</t>
  </si>
  <si>
    <t>02D04-02</t>
  </si>
  <si>
    <t>Have the application service continuity plans anticipated all the procedures required for a return to normal service?</t>
  </si>
  <si>
    <t>Is the crisis plan initiation compliant with the above application service continuity plan?</t>
  </si>
  <si>
    <r>
      <t xml:space="preserve">Does the electronic signature solution offer valid and solid guarantees and has it been approved by the Information Security Officer?  
</t>
    </r>
    <r>
      <rPr>
        <i/>
        <sz val="8"/>
        <rFont val="Arial"/>
        <family val="2"/>
      </rPr>
      <t>The sufficient length of the key is one of among many parameters to take into consideration (as a function of the algorithm). The recommendation of an official organization can be a confidence factor.</t>
    </r>
  </si>
  <si>
    <t>Does the procedure for the replacement of lost or mislaid user authentication means (password, token card) allow for the instant deactivation of the user account?</t>
  </si>
  <si>
    <t>Does the procedure for the replacement of lost or mislaid user authentication means (password, token card) allow for an effective control of the requestor's identity?</t>
  </si>
  <si>
    <r>
      <t xml:space="preserve">Does the sealing solution offer valid and solid guarantees and has it been approved by the Information Security Officer?  
</t>
    </r>
    <r>
      <rPr>
        <i/>
        <sz val="8"/>
        <rFont val="Arial"/>
        <family val="2"/>
      </rPr>
      <t>The sufficient length of the key is one of the parameters to take into consideration. The recommendation of an official organization can be a confidence factor.</t>
    </r>
  </si>
  <si>
    <r>
      <t xml:space="preserve">Does the sealing solution offer valid and solid guarantees and has it been approved by the Information Security Officer?  
</t>
    </r>
    <r>
      <rPr>
        <i/>
        <sz val="8"/>
        <rFont val="Arial"/>
        <family val="2"/>
      </rPr>
      <t>The sufficient length of the key is one of the parameters to take into consideration (as a function of the algorithm). The recommendation of an official organization can be a confidence factor.</t>
    </r>
  </si>
  <si>
    <t>Is shutdown or by-pass of the sealing solution immediately detected and signaled to a team available 24 hrs a day or by direct call and capable of triggering an immediate reaction?</t>
  </si>
  <si>
    <t>01B01-01</t>
  </si>
  <si>
    <r>
      <t xml:space="preserve">Are the processes insuring continuous checking of the data processing under strict control?
</t>
    </r>
    <r>
      <rPr>
        <i/>
        <sz val="8"/>
        <rFont val="Arial"/>
        <family val="2"/>
      </rPr>
      <t>Strict control requires that the corresponding software is validated and is subject to a regular integrity check (sealing)  and that there is an audit at least once a year of the control process and procedures (including procedures for detecting attempts at modification and for reacting to these attempts).</t>
    </r>
  </si>
  <si>
    <r>
      <t xml:space="preserve">Are the check parameters under strict control? 
</t>
    </r>
    <r>
      <rPr>
        <i/>
        <sz val="8"/>
        <rFont val="Arial"/>
        <family val="2"/>
      </rPr>
      <t xml:space="preserve">Strict control requires that the list of people authorized to change the control parameters is very limited, that strong access control is applied to all modifications, and that the modifications are logged and audited. </t>
    </r>
  </si>
  <si>
    <t>Are the responsibilities and procedures established to provide quick and efficient solutions to the security incidents?</t>
  </si>
  <si>
    <t>13.2.1; 13.1.1</t>
  </si>
  <si>
    <t>01A02-13</t>
  </si>
  <si>
    <t>Is there a procedure for regularly updating organizational documents related to information systems security in line with changing organization structures?</t>
  </si>
  <si>
    <t>6.1.8</t>
  </si>
  <si>
    <t>01A03</t>
  </si>
  <si>
    <t>Is there an incident reporting system which relays incidents to Information Systems Security correspondents including an incident summary for the CISO?</t>
  </si>
  <si>
    <t>13.1.1</t>
  </si>
  <si>
    <t>01A03-02</t>
  </si>
  <si>
    <t>Is this reporting system applied in all locations and organizations including subsidiaries?</t>
  </si>
  <si>
    <t>13.1.1; 13.2.1</t>
  </si>
  <si>
    <t>01A03-05</t>
  </si>
  <si>
    <t>Is there a committee or structure bringing together all security managers, from all disciplines, in order to coordinate the various security related actions and able to make transversal decisions and does it meet regularly?</t>
  </si>
  <si>
    <t>R1</t>
  </si>
  <si>
    <t>01A01-05</t>
  </si>
  <si>
    <t>Is the approach to security clearly recognized and supported by senior management?</t>
  </si>
  <si>
    <t>01A02</t>
  </si>
  <si>
    <t>Do these continuity plans detail all the actions necessary to ensure service continuity between the time of an alert and the effective implementation of solutions prescribed by the Disaster Recovery Plans?</t>
  </si>
  <si>
    <t>Is there a hot-line charged with taking and recording calls related to the extended network and to escalate all incidents?</t>
  </si>
  <si>
    <t>10.10.5</t>
  </si>
  <si>
    <t>04D03-02</t>
  </si>
  <si>
    <t>Is this hot-line team available 24 hours a day?</t>
  </si>
  <si>
    <t>04D03-03</t>
  </si>
  <si>
    <t>Is there a system to support incident management?</t>
  </si>
  <si>
    <t>04D03-04</t>
  </si>
  <si>
    <t>Does this system centralize incidents detected both by operational personnel and by users?</t>
  </si>
  <si>
    <t>04D03-05</t>
  </si>
  <si>
    <t>Is this Security Policy revised, on a regular basis or when major changes are done, to ensure the upholding of its relevancy and efficiency?</t>
  </si>
  <si>
    <t>5.1.2</t>
  </si>
  <si>
    <t>01A02-03</t>
  </si>
  <si>
    <t>Have the structure and organization of the management of information systems security been defined in detail: CISO, local responsibilities and contacts, roles and responsibilities towards operational managers and is this organizational structure in operation?</t>
  </si>
  <si>
    <t>6.1.2</t>
  </si>
  <si>
    <t>01A02-04</t>
  </si>
  <si>
    <t>Has this structure the capacity to alert senior management without delay in the case of a serious incident?</t>
  </si>
  <si>
    <t>01A02-05</t>
  </si>
  <si>
    <t>Have the mode of managing security and the decision processes been defined in detail : methodology used (for audit of exposure, risk analysis etc.), associated tools, actors (organization, support, training, expertise, advice etc.)?</t>
  </si>
  <si>
    <t>01A02-06</t>
  </si>
  <si>
    <t xml:space="preserve">Have the consequences of the disappearance of a supplier of equipment, network service or software been analyzed (in the case of failure, of a bug or change requirement) and has a list of critical points been established? </t>
  </si>
  <si>
    <t>05A07-02</t>
  </si>
  <si>
    <t>Have control parameters (values of data ranges, etc.) been stored in tables separate from the application and which may be easily checked?</t>
  </si>
  <si>
    <r>
      <t xml:space="preserve">Obligations and responsibilities of personnel and management
</t>
    </r>
    <r>
      <rPr>
        <i/>
        <sz val="8"/>
        <rFont val="Arial"/>
        <family val="2"/>
      </rPr>
      <t>This includes all staff, internal and external (temporary contractors, trainees, etc.)</t>
    </r>
  </si>
  <si>
    <t>Is the coherence of the numbers and sequences controlled automatically by the application or by the middleware used?</t>
  </si>
  <si>
    <t>09F02-03</t>
  </si>
  <si>
    <t>09F02-04</t>
  </si>
  <si>
    <t>Is there a plan which regroups all emergency solutions designed to overcome critical process and application shutdowns?</t>
  </si>
  <si>
    <t>09E02-08</t>
  </si>
  <si>
    <t>09E02-09</t>
  </si>
  <si>
    <r>
      <t xml:space="preserve">Do the rules which specify which accesses will be logged include the necessary elements to carry out a subsequent investigation in the case of anomaly? 
</t>
    </r>
    <r>
      <rPr>
        <i/>
        <sz val="8"/>
        <rFont val="Arial"/>
        <family val="2"/>
      </rPr>
      <t>These rules should specify for each type of access (system, database management system, etc. ) the fundamental elements to record; for example user ID, the service or application requested, date and time, the point from where the access was requested if known etc.</t>
    </r>
  </si>
  <si>
    <t>07C01-06</t>
  </si>
  <si>
    <t>Have these rules been validated by Legal Department (particularly for logs containing personal data)?</t>
  </si>
  <si>
    <t>07C01-07</t>
  </si>
  <si>
    <r>
      <t xml:space="preserve">Does the authentication mechanism of the accessed servers provide a recognized "strong" level of security?
</t>
    </r>
    <r>
      <rPr>
        <i/>
        <sz val="8"/>
        <rFont val="Arial"/>
        <family val="2"/>
      </rPr>
      <t>Notably the usage of a simple password will always be a weakness. The only methods recognized as "strong", that is observable without divulging information, are those based on cryptographic algorithms.</t>
    </r>
  </si>
  <si>
    <t>07A05-04</t>
  </si>
  <si>
    <t>07A05-05</t>
  </si>
  <si>
    <t>Are specific procedures applied to verify that all data recorded can be reread?</t>
  </si>
  <si>
    <t>09D01-02</t>
  </si>
  <si>
    <t xml:space="preserve">Preservation of accounting data and treatments </t>
  </si>
  <si>
    <t>13C01-01</t>
  </si>
  <si>
    <t>Has each security domain been analyzed to determine the requirements of continuity of service and, if necessary, has redundancy been incorporated into interconnection points, networking equipment and meshed links?</t>
  </si>
  <si>
    <t>05A02-02</t>
  </si>
  <si>
    <t>Does the system cater for a systematic follow-up of necessary actions?</t>
  </si>
  <si>
    <t>04D03-06</t>
  </si>
  <si>
    <t xml:space="preserve">Has a systematic analysis of potential single points of failure been carried out in order to ensure that service equipments (such as energy supply, air conditioning, etc.) do not affect the redundancy planned for network equipment or architecture? </t>
  </si>
  <si>
    <t>05A02-03</t>
  </si>
  <si>
    <t>05A04-06</t>
  </si>
  <si>
    <t>04D03-01</t>
  </si>
  <si>
    <t xml:space="preserve">Is there a reference document stating the set of rules related to the collection, treatment and presentation of results leading to Communication of financial data? </t>
  </si>
  <si>
    <t>13B01-02</t>
  </si>
  <si>
    <t>Is this reference document updated annually?</t>
  </si>
  <si>
    <t>13B01-03</t>
  </si>
  <si>
    <t>13A01</t>
  </si>
  <si>
    <t>Policy and instructions related to PPI</t>
  </si>
  <si>
    <t>13A01-01</t>
  </si>
  <si>
    <t>For each case of alert has the expected response from the intervention team been defined and is the availability of the intervention team sufficient to face this expectation?</t>
  </si>
  <si>
    <t>04D01-07</t>
  </si>
  <si>
    <t>Are the parameters defining alarms strictly protected (restricted access rights and strict authentication ) against illicit modification?</t>
  </si>
  <si>
    <t>04D01-08</t>
  </si>
  <si>
    <t>Does the inhibition of an alert system on the extended network, trigger an alarm with the surveillance team?</t>
  </si>
  <si>
    <t>04D01-09</t>
  </si>
  <si>
    <t>05A01-02</t>
  </si>
  <si>
    <t>12C05-01</t>
  </si>
  <si>
    <t>12C05-02</t>
  </si>
  <si>
    <t>12C05-03</t>
  </si>
  <si>
    <t>12C05-04</t>
  </si>
  <si>
    <t>12C05-05</t>
  </si>
  <si>
    <t>12D</t>
  </si>
  <si>
    <t xml:space="preserve">Use of end-user telecommunication equipment </t>
  </si>
  <si>
    <t>12D01</t>
  </si>
  <si>
    <t>12D01-01</t>
  </si>
  <si>
    <r>
      <t xml:space="preserve">Are the members of the audit commission totally independent?
</t>
    </r>
    <r>
      <rPr>
        <i/>
        <sz val="8"/>
        <rFont val="Arial"/>
        <family val="2"/>
      </rPr>
      <t>i.e. they do not exercise any operational authority within the company, are not affiliated to any person exercising authority within the company and receive no remuneration apart from that related to their function on the audit commission</t>
    </r>
  </si>
  <si>
    <t>13B01-11</t>
  </si>
  <si>
    <t>Is this encryption systematically applied (as a function of information classification ) and/or automatic (as a function of storage media) each time data is written to the storage media or each time the application session closes?</t>
  </si>
  <si>
    <t>09C02-03</t>
  </si>
  <si>
    <t>09C02-04</t>
  </si>
  <si>
    <t>09C02-05</t>
  </si>
  <si>
    <t>Is there a procedure which details the operations to carry out in the case of error or alert?</t>
  </si>
  <si>
    <t>09F01-08</t>
  </si>
  <si>
    <t>12C04-10</t>
  </si>
  <si>
    <t>12C04-11</t>
  </si>
  <si>
    <t>12C04-12</t>
  </si>
  <si>
    <t>12C04-13</t>
  </si>
  <si>
    <t>12D01-02</t>
  </si>
  <si>
    <t>12D01-03</t>
  </si>
  <si>
    <t>13A01-11</t>
  </si>
  <si>
    <t>Are electronic signature mechanisms, their parameters and associated procedures subject to regular audit?</t>
  </si>
  <si>
    <t>09F02</t>
  </si>
  <si>
    <t xml:space="preserve">Prevention of message duplication and replay (numbering, sequencing) </t>
  </si>
  <si>
    <t>09F02-01</t>
  </si>
  <si>
    <t>Do the PPI directives cover all legal obligations, including those related to collection, access, communication, use, preservation and destruction of such information?</t>
  </si>
  <si>
    <t>13A01-07</t>
  </si>
  <si>
    <t>Is there a policy and are there precise directives concerning Communication of financial data?</t>
  </si>
  <si>
    <t>13B01-04</t>
  </si>
  <si>
    <t>13B01-05</t>
  </si>
  <si>
    <t>15.1.4</t>
  </si>
  <si>
    <t>Are these plans regularly tested under full scale conditions (with operational data volumes) and updated at least once a year?</t>
  </si>
  <si>
    <t>09E02-10</t>
  </si>
  <si>
    <t xml:space="preserve">Are the updates of these plans regularly audited (at least once a year)?  </t>
  </si>
  <si>
    <t>09D01</t>
  </si>
  <si>
    <t>Very high security recording</t>
  </si>
  <si>
    <t>09D01-01</t>
  </si>
  <si>
    <t>Has a  manager responsible for Communication of financial data been appointed?</t>
  </si>
  <si>
    <t>13B01-13</t>
  </si>
  <si>
    <t>Does the policy concerning Communication of financial data (or its management framework) clearly establish the responsibilities of each of the contributors?</t>
  </si>
  <si>
    <t>13B01-14</t>
  </si>
  <si>
    <t xml:space="preserve">Does this program take into account PPI issues  relating to the use of IT and telecommunications systems?
</t>
  </si>
  <si>
    <t>13A02-06</t>
  </si>
  <si>
    <t>Are encryption of exchanges mechanisms settable in accordance to the non-disclosure requirements established?</t>
  </si>
  <si>
    <t xml:space="preserve">Have encryption functions been installed on all the corresponding user equipment? </t>
  </si>
  <si>
    <t>12E</t>
  </si>
  <si>
    <t>12E01</t>
  </si>
  <si>
    <t xml:space="preserve">Management of privileged access rights granted on equipments and systems  (administrative rights) </t>
  </si>
  <si>
    <t>12E01-01</t>
  </si>
  <si>
    <t>13A04-02</t>
  </si>
  <si>
    <t>13B01-12</t>
  </si>
  <si>
    <t>13A01-13</t>
  </si>
  <si>
    <t>Is the PPI policy revised regularly?</t>
  </si>
  <si>
    <t>13A02</t>
  </si>
  <si>
    <t>13A02-01</t>
  </si>
  <si>
    <t>Is there within operational personnel a permanent dedicated team or group capable of reacting in the case of a monitoring alert on the extended network?</t>
  </si>
  <si>
    <t>04D01-06</t>
  </si>
  <si>
    <t>Have the user functions requiring a protection of the telecommunication exchanges been analyzed?</t>
  </si>
  <si>
    <t>12D03-04</t>
  </si>
  <si>
    <t>12C03-01</t>
  </si>
  <si>
    <t>12C03-02</t>
  </si>
  <si>
    <t>Does the plan also cover configuration parameters of the telecommunication equipments to save?</t>
  </si>
  <si>
    <t>12C03-03</t>
  </si>
  <si>
    <t>12C03-04</t>
  </si>
  <si>
    <t>Is there a set of legal provisions and regulations concerning the protection of personal information (PPI)?</t>
  </si>
  <si>
    <t>Is there a policy and are there directives concerning PPI?</t>
  </si>
  <si>
    <t>Does the policy indicate that PPI must be taken into consideration in the development of projects related to information technology?</t>
  </si>
  <si>
    <t>13A01-06</t>
  </si>
  <si>
    <t>12C04-14</t>
  </si>
  <si>
    <t>12C05</t>
  </si>
  <si>
    <t>12E01-05</t>
  </si>
  <si>
    <t>12E01-06</t>
  </si>
  <si>
    <t>Have the corresponding resources (technical and human) been put in place?</t>
  </si>
  <si>
    <t>13A03-03</t>
  </si>
  <si>
    <t>Is the level of resource necessary for the application of PPI audited regularly?</t>
  </si>
  <si>
    <t>13A04</t>
  </si>
  <si>
    <t>Monitoring the implementation of the PPI policy</t>
  </si>
  <si>
    <t>13A04-01</t>
  </si>
  <si>
    <t>Is the implementation of the PPI policy audited regularly?</t>
  </si>
  <si>
    <t>12E02-02</t>
  </si>
  <si>
    <t>12E02-03</t>
  </si>
  <si>
    <t>12E02-04</t>
  </si>
  <si>
    <t>12E02-05</t>
  </si>
  <si>
    <t>12E02-06</t>
  </si>
  <si>
    <t>12E03</t>
  </si>
  <si>
    <t>Surveillance of system administrators' actions over the equipments and systems</t>
  </si>
  <si>
    <t>12E03-01</t>
  </si>
  <si>
    <t>Policy and instructions related to Communication of financial data</t>
  </si>
  <si>
    <t>13B01-01</t>
  </si>
  <si>
    <t>Is there a systematic process of removal of special rights at the time of rôle change of telecommunication operations staff?</t>
  </si>
  <si>
    <t>12E01-08</t>
  </si>
  <si>
    <t>12E02</t>
  </si>
  <si>
    <t>12E02-01</t>
  </si>
  <si>
    <t>12E03-02</t>
  </si>
  <si>
    <t>12E03-03</t>
  </si>
  <si>
    <t>12E03-04</t>
  </si>
  <si>
    <t>12E03-05</t>
  </si>
  <si>
    <t>12E03-06</t>
  </si>
  <si>
    <t>12E03-07</t>
  </si>
  <si>
    <t>12E03-08</t>
  </si>
  <si>
    <t>12E03-09</t>
  </si>
  <si>
    <t>Audit Questionnaire: Management Processes</t>
  </si>
  <si>
    <t>13A</t>
  </si>
  <si>
    <t>Protection of personal information (PPI)</t>
  </si>
  <si>
    <t>12C04-09</t>
  </si>
  <si>
    <t>F01-ER2</t>
  </si>
  <si>
    <t>F01-PA2</t>
  </si>
  <si>
    <t>Cfl.pol</t>
  </si>
  <si>
    <t>F01-PM2</t>
  </si>
  <si>
    <t>F02-AC2</t>
  </si>
  <si>
    <t>Have sensitive transactions been identified which must be protected by sequencing control solutions implemented at the application level (or at the network level)?</t>
  </si>
  <si>
    <t>09F02-02</t>
  </si>
  <si>
    <t>12D01-06</t>
  </si>
  <si>
    <t>12D02</t>
  </si>
  <si>
    <t xml:space="preserve">Training and awareness setting for users </t>
  </si>
  <si>
    <t>12D02-01</t>
  </si>
  <si>
    <t>13A01-04</t>
  </si>
  <si>
    <t>Has this policy been approved by the governing bodies?</t>
  </si>
  <si>
    <t>13A01-05</t>
  </si>
  <si>
    <t>Is there an audit commission charged with choosing external auditors, fixing their remuneration levels and supervising their activities?</t>
  </si>
  <si>
    <t>13B01-10</t>
  </si>
  <si>
    <t>F01-EA2</t>
  </si>
  <si>
    <t>Cfl.eff</t>
  </si>
  <si>
    <t>Dtr.div</t>
  </si>
  <si>
    <t>F09-ER</t>
  </si>
  <si>
    <t>Cfl.alt</t>
  </si>
  <si>
    <t>F09-MA1</t>
  </si>
  <si>
    <r>
      <t xml:space="preserve">Does the application of this frame of reference enable all information published to be traced back?
</t>
    </r>
    <r>
      <rPr>
        <i/>
        <sz val="8"/>
        <rFont val="Arial"/>
        <family val="2"/>
      </rPr>
      <t>This includes the capacity to trace back the chain of treatments so as to identify the original  data (references to the facts, accounting data entries, ... ) and the decisions related to the origin of the information</t>
    </r>
  </si>
  <si>
    <t>08D04-01</t>
  </si>
  <si>
    <t xml:space="preserve">Is this program offered to the staff who process information covered by the legal provisions related to PPI?
</t>
  </si>
  <si>
    <t>13A02-04</t>
  </si>
  <si>
    <t>Are sanctions defined in case of nonconformity or failure to apply the policy?</t>
  </si>
  <si>
    <t>13A04-03</t>
  </si>
  <si>
    <t>Have these sanctions been communicated to staff?</t>
  </si>
  <si>
    <t>13B</t>
  </si>
  <si>
    <t>13B01</t>
  </si>
  <si>
    <t>Are regular tests made of the readability of backups?</t>
  </si>
  <si>
    <t>08D04-08</t>
  </si>
  <si>
    <t>Are all software backup plans and procedures subject to regular audit?</t>
  </si>
  <si>
    <t>08D05</t>
  </si>
  <si>
    <t xml:space="preserve">Backup of application data </t>
  </si>
  <si>
    <t>Does the protection of computerized systems policy (or the management framework) clearly define the responsibilities of the various stakeholders?</t>
  </si>
  <si>
    <t>13E01-10</t>
  </si>
  <si>
    <t>Is the level of resource necessary for the application of VCA audited regularly?</t>
  </si>
  <si>
    <t>Have profiles been defined, within telecommunication operations staff, corresponding to each type of activity (system administration, administration of security equipment, system monitoring, management of data storage and backup functions etc.)?</t>
  </si>
  <si>
    <t>12E01-02</t>
  </si>
  <si>
    <t>12E01-03</t>
  </si>
  <si>
    <t>12E01-04</t>
  </si>
  <si>
    <t>of archives (patrimony or documents) or important documents to preserve for a long period of time</t>
  </si>
  <si>
    <t xml:space="preserve">to a blockage of accounts attack </t>
  </si>
  <si>
    <t>to a long lasting absence of internal staff required</t>
  </si>
  <si>
    <t>Do the suppliers provide a technical software support center which guarantees a quick and competent telephone assistance?</t>
  </si>
  <si>
    <t>08D02-03</t>
  </si>
  <si>
    <t>Has a preliminary study been made, in conjunction with the users, to identify the scenarios which backups must be able to cover?</t>
  </si>
  <si>
    <t>08D05-02</t>
  </si>
  <si>
    <t>08D05-03</t>
  </si>
  <si>
    <t>10B01-07</t>
  </si>
  <si>
    <t>Does the control plan mention the actions to effect in the case of incident or anomaly?</t>
  </si>
  <si>
    <t>08D05-07</t>
  </si>
  <si>
    <t>08D03-04</t>
  </si>
  <si>
    <t>Is there a VCA awareness and training program?</t>
  </si>
  <si>
    <t>13C03-02</t>
  </si>
  <si>
    <t>Is this program approved by the VCA manager?</t>
  </si>
  <si>
    <t>13C03-03</t>
  </si>
  <si>
    <t xml:space="preserve">Is this program offered to the staff who process information covered by the legal provisions related to VCA?
</t>
  </si>
  <si>
    <t>13C03-04</t>
  </si>
  <si>
    <t>13C03-05</t>
  </si>
  <si>
    <r>
      <t xml:space="preserve">Are authentication parameters under strict control?
</t>
    </r>
    <r>
      <rPr>
        <i/>
        <sz val="8"/>
        <rFont val="Arial"/>
        <family val="2"/>
      </rPr>
      <t>A strict control requires that the list of people able to change authentication rules, the identifiers themselves and the rules for monitoring connection attempts be strictly limited, that there be a reinforced access control in order to be able to modify these rights and that any modification of these rights be logged and audited and that there be a general audit at least once a year of all authentication parameters.</t>
    </r>
  </si>
  <si>
    <t>06C02-06</t>
  </si>
  <si>
    <t>06C02-07</t>
  </si>
  <si>
    <t>06C02-08</t>
  </si>
  <si>
    <t>06C03</t>
  </si>
  <si>
    <t xml:space="preserve">Surveillance of administrative actions on the network </t>
  </si>
  <si>
    <t>06C03-01</t>
  </si>
  <si>
    <t xml:space="preserve">Are regular controls carried out to ensure that a restart or start up is possible from the backups made (i.e. a complete test which verifies all functionality and the absence of synchronization or coherence problems)?  </t>
  </si>
  <si>
    <t>08D05-10</t>
  </si>
  <si>
    <t>Do application development procedures require that, for sensitive functions, a verification of code is made by an independent team?</t>
  </si>
  <si>
    <t>10B01-10</t>
  </si>
  <si>
    <t>08D03-08</t>
  </si>
  <si>
    <t>08D05-12</t>
  </si>
  <si>
    <r>
      <t xml:space="preserve">Is the process of granting (modification or retraction) of special rights to an individual strictly controlled?
</t>
    </r>
    <r>
      <rPr>
        <i/>
        <sz val="8"/>
        <rFont val="Arial"/>
        <family val="2"/>
      </rPr>
      <t>A strict control requires a formal recognition of the signature (electronic or not) of the requestor, that there be an access control in order to attribute or modify such rights and that any modification of special rights be logged and audited.</t>
    </r>
  </si>
  <si>
    <t>06C01-08</t>
  </si>
  <si>
    <t>Is there a systematic process of removal of administrative rights at the time of departure or role change of staff?</t>
  </si>
  <si>
    <t>06C01-09</t>
  </si>
  <si>
    <t>Is there a regular audit, at least once a year, of all administrative rights attributed ?</t>
  </si>
  <si>
    <t>06C02</t>
  </si>
  <si>
    <t xml:space="preserve">Authentication of administrators and operational personnel  </t>
  </si>
  <si>
    <t>06C02-01</t>
  </si>
  <si>
    <t>06C02-02</t>
  </si>
  <si>
    <t>06C04-04</t>
  </si>
  <si>
    <t>Is there a document detailing all parameters to check on user workstations related to external connections capability (modem, WiFi, etc.)?</t>
  </si>
  <si>
    <t>06B02-02</t>
  </si>
  <si>
    <t>06C02-03</t>
  </si>
  <si>
    <t>06B02-04</t>
  </si>
  <si>
    <t xml:space="preserve">Is this control effected systematically, at each connection to the network? </t>
  </si>
  <si>
    <t>06B02-06</t>
  </si>
  <si>
    <t>06B02-07</t>
  </si>
  <si>
    <t xml:space="preserve">Are there automatic routines which test for the presence of non declared wireless network (WiFi) access points?  </t>
  </si>
  <si>
    <t>06B02-08</t>
  </si>
  <si>
    <t xml:space="preserve">Are user workstations protected against the possibility of installing systems software and of modifying configurations? </t>
  </si>
  <si>
    <t>06B02-09</t>
  </si>
  <si>
    <t>06C03-03</t>
  </si>
  <si>
    <r>
      <t xml:space="preserve">Is a strong authentication used for the connection of administrators to the supervision system as well as for the connection of the supervision system to network equipments? 
</t>
    </r>
    <r>
      <rPr>
        <i/>
        <sz val="8"/>
        <rFont val="Arial"/>
        <family val="2"/>
      </rPr>
      <t>If the administrator connects to a hypervisor (such as HP OpenView, IBM TIVOLI, CA Unicenter, BMC Patrol or Bull OpenMaster) with secure authentication and effective access control, an equivalent level of security is needed for the objects that are managed (avoiding for example visible passwords, default public and community groups, access via telnet or simple SQL) in order to avoid malicious direct action on the equipment.</t>
    </r>
  </si>
  <si>
    <t>06C02-04</t>
  </si>
  <si>
    <t>Is there a consistent control of the administrator's rights, of its context, and of the suitability of this context with the requested access, as per formal rules of access control?</t>
  </si>
  <si>
    <t>06C02-05</t>
  </si>
  <si>
    <t>Are all records or summary analyses kept for a long period?</t>
  </si>
  <si>
    <t>06C03-09</t>
  </si>
  <si>
    <t>Is it possible to adjust the access rights attributed to a given profile, based on the nature of the connection and equipment used (location, link, network, protocol, encryption, etc) and on the classification of the resources accessed?</t>
  </si>
  <si>
    <r>
      <t xml:space="preserve">Is the process of definition and management of rights attributed to profiles under strict control?
</t>
    </r>
    <r>
      <rPr>
        <i/>
        <sz val="8"/>
        <rFont val="Arial"/>
        <family val="2"/>
      </rPr>
      <t>A strict control requires that the list of people able to change rights attributed to profiles be strictly limited and that the implementation of these rights into tables be strictly secure during transmission and storage and that there exists a reinforced access control in order to be able to modify these rights and that any modification of these rights be logged and audited.</t>
    </r>
  </si>
  <si>
    <t>07A01-07</t>
  </si>
  <si>
    <t>06C04-02</t>
  </si>
  <si>
    <t>06C04-03</t>
  </si>
  <si>
    <t>Is it forbidden to add or create tools or utilities without formal authorization?</t>
  </si>
  <si>
    <t xml:space="preserve">Do the rights attributed to operational teams prohibit them from modifying operational tools and utilities or at the very least is there a control of any such modification with triggering of an alert to a manager? </t>
  </si>
  <si>
    <t>06C04-06</t>
  </si>
  <si>
    <t>Are the attribution of profiles and the implementation of the security measures mentioned above regularly audited?</t>
  </si>
  <si>
    <t>06D</t>
  </si>
  <si>
    <t>Has the management established the requirements and procedures to follow during the audits conducted on the networks?</t>
  </si>
  <si>
    <t>15.3.1</t>
  </si>
  <si>
    <t>06D01-02</t>
  </si>
  <si>
    <t>For each critical point is there a corrective solution to cope with the failure or disappearance of a supplier (consignment of maintenance documentation with a trusted third party, replacement of equipment or of software by available market solutions etc.)?</t>
  </si>
  <si>
    <t>04A06-03</t>
  </si>
  <si>
    <t>Access control to the site or the building</t>
  </si>
  <si>
    <t>02A03-01</t>
  </si>
  <si>
    <r>
      <t xml:space="preserve">Are the audit tools protected to avoid any unauthorized or abusive use?
</t>
    </r>
    <r>
      <rPr>
        <i/>
        <sz val="8"/>
        <rFont val="Arial"/>
        <family val="2"/>
      </rPr>
      <t>This applies particularly to intrusion testing and vulnerability assessments.</t>
    </r>
  </si>
  <si>
    <r>
      <t xml:space="preserve">Are the rules related to network audits, relevant procedures and associated responsibilities defined and documented?
</t>
    </r>
    <r>
      <rPr>
        <i/>
        <sz val="8"/>
        <rFont val="Arial"/>
        <family val="2"/>
      </rPr>
      <t xml:space="preserve">The limits to be determined concern the type of access to the equipment, the controls and authorized processing, the deletion of sensitive data obtained, the flagging of certain operations, ... and the empowerment of the individuals conducting the audits. </t>
    </r>
  </si>
  <si>
    <t>06D01-03</t>
  </si>
  <si>
    <r>
      <t xml:space="preserve">Is the procedure for granting (or changing or revoking) authorization to an individual (either directly or via his profile) strictly controlled? 
</t>
    </r>
    <r>
      <rPr>
        <i/>
        <sz val="8"/>
        <rFont val="Arial"/>
        <family val="2"/>
      </rPr>
      <t>A strict control requires a formal recognition of the signature (electronic or otherwise) of the requestor, that the implementation of the profile attributed to users in the form of tables is highly secure during transmission and storage and that there be a reinforced access control over the modification of such records and that any modification of records be logged and audited.</t>
    </r>
  </si>
  <si>
    <t>06C03-04</t>
  </si>
  <si>
    <t>Is there a summary of these records which enables management to detect abnormal behavior?</t>
  </si>
  <si>
    <t>06C03-05</t>
  </si>
  <si>
    <t xml:space="preserve">Is there a system which enables the detection of any modification of recording parameters and to immediately trigger an alarm to a manager? </t>
  </si>
  <si>
    <t>06C03-06</t>
  </si>
  <si>
    <t>07A01-03</t>
  </si>
  <si>
    <t xml:space="preserve">Does any inhibition of the recording system and processing of logged events trigger an alarm to a manager? </t>
  </si>
  <si>
    <t>06C03-07</t>
  </si>
  <si>
    <t>Are all records or summary analyses protected against destruction or modification?</t>
  </si>
  <si>
    <t>06C03-08</t>
  </si>
  <si>
    <t>Does the management procedure of revoked keys guarantee that the control systems take in consideration in real time any revocation?</t>
  </si>
  <si>
    <t>04B02-07</t>
  </si>
  <si>
    <r>
      <t xml:space="preserve">Are the processes that guarantee authentication under strict control? 
</t>
    </r>
    <r>
      <rPr>
        <i/>
        <sz val="8"/>
        <rFont val="Arial"/>
        <family val="2"/>
      </rPr>
      <t>A strict control requires that the software used has been validated and undergoes a regular test for integrity (seal) and that there is an audit at least once a year of the authentication procedures and processes.</t>
    </r>
  </si>
  <si>
    <t>07A01-04</t>
  </si>
  <si>
    <t>11.5.6</t>
  </si>
  <si>
    <t>07A01-05</t>
  </si>
  <si>
    <t>07A01-06</t>
  </si>
  <si>
    <t>Has a detailed analysis been carried out of the operations performed with administrative rights which may potentially have an impact on network security (configuration of security systems, access to sensitive information, usage of sensitive tools, download or modification of administrative tools etc.)?</t>
  </si>
  <si>
    <t>10.10.4; 10.6.1</t>
  </si>
  <si>
    <t>06C03-02</t>
  </si>
  <si>
    <t>07A01-02</t>
  </si>
  <si>
    <t>10.1.3</t>
  </si>
  <si>
    <t>06C01-06</t>
  </si>
  <si>
    <t>Authentication of the entity for an incoming access from the extended network</t>
  </si>
  <si>
    <t>Has the possible unavailability or failure of the recovery facility been considered and has a second level backup been organized?</t>
  </si>
  <si>
    <t>04A05-09</t>
  </si>
  <si>
    <t>Is the backup solution usable for an unlimited duration and, if not, has a follow on backup solution been established?</t>
  </si>
  <si>
    <t>04A05-10</t>
  </si>
  <si>
    <t xml:space="preserve">Have the consequences of the disappearance of a supplier of equipment, network service or software been analyzed (in the case of failure, a bug or change requirement) and has a list of critical points been established? </t>
  </si>
  <si>
    <t>04A06-02</t>
  </si>
  <si>
    <t xml:space="preserve">Damaging of (host) system, by accident </t>
  </si>
  <si>
    <t xml:space="preserve">Long lasting unavailability, damaging or loss of (host) system, by accident </t>
  </si>
  <si>
    <t>List of accesss (code_acces)</t>
  </si>
  <si>
    <t xml:space="preserve">Temporary unavailability of (host) system, due to an accident, </t>
  </si>
  <si>
    <t>through electro-magnetic tapping</t>
  </si>
  <si>
    <t>connected, from outside, to the local area notwork</t>
  </si>
  <si>
    <t>connected from the internal network</t>
  </si>
  <si>
    <t>after a remote modification of a network equipment, using a remote maintenance line</t>
  </si>
  <si>
    <t>after a remote modification of a network equipment, using a flaw not yet fixed</t>
  </si>
  <si>
    <t>after modification of a network equipment</t>
  </si>
  <si>
    <t>directly connected to the workstation</t>
  </si>
  <si>
    <t>Accidental loss of data during a transfer</t>
  </si>
  <si>
    <t>06D02-02</t>
  </si>
  <si>
    <t>Are the audit results protected against any modification or disclosure?</t>
  </si>
  <si>
    <t>06D02-03</t>
  </si>
  <si>
    <t xml:space="preserve">Are all these events recorded on a log file as well as all parameters required for their subsequent analysis? </t>
  </si>
  <si>
    <t>Does the management procedure of revoked keys systematically test that the keys have not been revoked?</t>
  </si>
  <si>
    <t>04B02-06</t>
  </si>
  <si>
    <t>Do these rules cover the necessary organization for each entity connected to the network?</t>
  </si>
  <si>
    <t>04B01-03</t>
  </si>
  <si>
    <r>
      <t xml:space="preserve">Do the security equipment that retain reference data (e.g. passwords, calling number, etc.) to support access authentication use mechanisms which guarantee impregnability and authenticity?
</t>
    </r>
    <r>
      <rPr>
        <i/>
        <sz val="8"/>
        <rFont val="Arial"/>
        <family val="2"/>
      </rPr>
      <t>Passwords must be stored encrypted and a preliminary control of the user must be made before usage.
In the case of authentication using cryptographic procedures, the mechanism must provide solid guarantees validated by a recognized organization.</t>
    </r>
  </si>
  <si>
    <t>Has this analysis allowed the minimum service requirements to be defined for each application and system and have these minimum service requirements been accepted by the users (information owners)?</t>
  </si>
  <si>
    <t>01E01-03</t>
  </si>
  <si>
    <t>a user not authorized</t>
  </si>
  <si>
    <t>a visitor</t>
  </si>
  <si>
    <t>to a malicious saturation of computing or network equipments</t>
  </si>
  <si>
    <t>to an electrical over load</t>
  </si>
  <si>
    <t>caused by the breakdown or the unavailability of auxiliary elements</t>
  </si>
  <si>
    <t xml:space="preserve">Families of scenarios </t>
  </si>
  <si>
    <t>to a terrorist action</t>
  </si>
  <si>
    <t>to an error of use</t>
  </si>
  <si>
    <t>to vandalism</t>
  </si>
  <si>
    <t>to a worm</t>
  </si>
  <si>
    <t>theft</t>
  </si>
  <si>
    <t>List of  processes</t>
  </si>
  <si>
    <t>open on the workstation</t>
  </si>
  <si>
    <t>during an access to the network from outside</t>
  </si>
  <si>
    <t>during collection or diffusion</t>
  </si>
  <si>
    <t>during the connection to the service</t>
  </si>
  <si>
    <t>within the collection circuit of paper bins</t>
  </si>
  <si>
    <t xml:space="preserve">Erasure, due to an error, of files </t>
  </si>
  <si>
    <t>04B01-04</t>
  </si>
  <si>
    <t>04B01-05</t>
  </si>
  <si>
    <t xml:space="preserve">Are the procedures for recording and analyzing operations executed with administrative rights regularly audited? </t>
  </si>
  <si>
    <t>06C04</t>
  </si>
  <si>
    <t>06C04-01</t>
  </si>
  <si>
    <t>Is there a regular audit, at least once a year of all rights attributed to the various categories of personnel and a review of the pertinence of those access rights?</t>
  </si>
  <si>
    <t>02A02</t>
  </si>
  <si>
    <t>04B03-05</t>
  </si>
  <si>
    <t>04B03-06</t>
  </si>
  <si>
    <t>04B03-07</t>
  </si>
  <si>
    <r>
      <t xml:space="preserve">Are the processes that guarantee authentication under strict control? 
</t>
    </r>
    <r>
      <rPr>
        <i/>
        <sz val="8"/>
        <rFont val="Arial"/>
        <family val="2"/>
      </rPr>
      <t>A strict control requires that the software used has been validated and undergoes a regular test for integrity (seal) and that an audit is performed at least once a year of authentication procedures and processes.</t>
    </r>
  </si>
  <si>
    <t>04C</t>
  </si>
  <si>
    <t>04B02-01</t>
  </si>
  <si>
    <t xml:space="preserve">Impossibility, due to an accident, to use a media supporting files </t>
  </si>
  <si>
    <t>Impossibility, due to an accident, to use a media supporting programs</t>
  </si>
  <si>
    <t>List of time periods (code_temps)</t>
  </si>
  <si>
    <t xml:space="preserve">Disappearance of means required for accessing files </t>
  </si>
  <si>
    <t>while the user is absent</t>
  </si>
  <si>
    <t xml:space="preserve">Disappearance, due to an accident, of means required for accessing files </t>
  </si>
  <si>
    <t>outside working hours</t>
  </si>
  <si>
    <t xml:space="preserve">Theft or malicious destruction of means required for accessing files </t>
  </si>
  <si>
    <t>during working hours</t>
  </si>
  <si>
    <t>messages or transactions waiting for treatment</t>
  </si>
  <si>
    <t>Types of events</t>
  </si>
  <si>
    <t>data (individually) sensitive</t>
  </si>
  <si>
    <t>messages or data during transfers</t>
  </si>
  <si>
    <t>to ageing</t>
  </si>
  <si>
    <t>e-mails during emission or receipt</t>
  </si>
  <si>
    <t>to the use of inadequate procedures</t>
  </si>
  <si>
    <t>post mails or faxes</t>
  </si>
  <si>
    <t xml:space="preserve">mass erasure or pollution of the configuration of a host system </t>
  </si>
  <si>
    <t xml:space="preserve">of digitalized archives </t>
  </si>
  <si>
    <t xml:space="preserve"> of data posted on public or internal sites </t>
  </si>
  <si>
    <t>user working environment</t>
  </si>
  <si>
    <t>to a denial of service attack  (e.g. by repeated malicious logins)</t>
  </si>
  <si>
    <t>to a lack of power supply (external cause)</t>
  </si>
  <si>
    <t>connected on the extended network</t>
  </si>
  <si>
    <t>connected on the storage network</t>
  </si>
  <si>
    <t>Loss of documents due to an error, during a transfer</t>
  </si>
  <si>
    <t xml:space="preserve">connected through a remote maintenance port </t>
  </si>
  <si>
    <t>Malicious destruction of data during a transfer</t>
  </si>
  <si>
    <t>04B02-04</t>
  </si>
  <si>
    <t>04B02-05</t>
  </si>
  <si>
    <t>Tampering, by accident, (and not detected) of files</t>
  </si>
  <si>
    <r>
      <t xml:space="preserve">Tampering or </t>
    </r>
    <r>
      <rPr>
        <sz val="10"/>
        <rFont val="Arial"/>
      </rPr>
      <t xml:space="preserve">inhibition of security functions by accident (not detected) </t>
    </r>
  </si>
  <si>
    <t xml:space="preserve">Tampering, due to an undetected accident, of configurations (code, parameters, etc.) </t>
  </si>
  <si>
    <t xml:space="preserve">Tampering, due to an error of procedure, of configurations </t>
  </si>
  <si>
    <t xml:space="preserve">Disclosure, due to an error, of files </t>
  </si>
  <si>
    <t>to the non application of procedures, consequence of  lack of knowledge</t>
  </si>
  <si>
    <t>a member of the staff not authorized</t>
  </si>
  <si>
    <t>to the intentional non application of procedures</t>
  </si>
  <si>
    <t>a member of the services team</t>
  </si>
  <si>
    <t xml:space="preserve">by modification or non resetting of the security parameters following an operation </t>
  </si>
  <si>
    <t xml:space="preserve">an unauthorized third party </t>
  </si>
  <si>
    <t>to a loss or  forgetting</t>
  </si>
  <si>
    <t>vandals or terrorists acting from outside</t>
  </si>
  <si>
    <t xml:space="preserve">to a long lasting absence of staff from a provider </t>
  </si>
  <si>
    <t>vandals or terrorists acting from inside (after an intrusion)</t>
  </si>
  <si>
    <t>an authorized user</t>
  </si>
  <si>
    <t>to pollution</t>
  </si>
  <si>
    <t>to a procedure error</t>
  </si>
  <si>
    <r>
      <t xml:space="preserve">Do the implementation of the organization requirements of the ISMS, and the implementation of various action plans, fall within the scope of the Audit program? 
</t>
    </r>
    <r>
      <rPr>
        <i/>
        <sz val="8"/>
        <rFont val="Arial"/>
        <family val="2"/>
      </rPr>
      <t>For example, concerning organization requirements: risk enumeration from a risk analysis, Information Security Policy or documented ISMS plan, etc. 
Concerning the various action plans: the actions agreed upon following a risk analysis, the implementation of an Information Security Policy, or other audits.</t>
    </r>
  </si>
  <si>
    <t xml:space="preserve">Within each entity connected, are  managers designed and known responsible of security in various domains (such as physical security, operating systems security, etc.)? </t>
  </si>
  <si>
    <t>over the extended network</t>
  </si>
  <si>
    <t xml:space="preserve">Erasure, due to an error, of configuration (code, parameters, etc.) </t>
  </si>
  <si>
    <t>during exchanges on the local area network</t>
  </si>
  <si>
    <t>during production</t>
  </si>
  <si>
    <t>Do these rules detail the filtering rules required for the control of incoming as well as outgoing accesses?</t>
  </si>
  <si>
    <t>04B01-07</t>
  </si>
  <si>
    <t>Do these plans foresee all measures to undertake to ensure business continuity between the alert and the eventual implementation of alternative solutions set forth by the technical Disaster Recovery plans?</t>
  </si>
  <si>
    <t>02A02-01</t>
  </si>
  <si>
    <t>during a storage in the site</t>
  </si>
  <si>
    <t xml:space="preserve">stored on a removable media </t>
  </si>
  <si>
    <t>stored on the work station</t>
  </si>
  <si>
    <t>during development tests</t>
  </si>
  <si>
    <t>during the transportation between sites</t>
  </si>
  <si>
    <t>during user treatments</t>
  </si>
  <si>
    <r>
      <t xml:space="preserve">Are the corrective actions and improvements communicated to all the parties concerned? 
</t>
    </r>
    <r>
      <rPr>
        <i/>
        <sz val="8"/>
        <rFont val="Arial"/>
        <family val="2"/>
      </rPr>
      <t>The communication must be sufficiently precise and detailed..</t>
    </r>
  </si>
  <si>
    <r>
      <t xml:space="preserve">Is the physical location of the approved documents clearly defined? 
</t>
    </r>
    <r>
      <rPr>
        <i/>
        <sz val="8"/>
        <rFont val="Arial"/>
        <family val="2"/>
      </rPr>
      <t>For example, a shared folder on a server.</t>
    </r>
  </si>
  <si>
    <t>Table of code names for scenarios</t>
  </si>
  <si>
    <t>Types of assets</t>
  </si>
  <si>
    <t>Locations</t>
  </si>
  <si>
    <t>within the archival premises</t>
  </si>
  <si>
    <t>in the offices</t>
  </si>
  <si>
    <t>in the distribution office</t>
  </si>
  <si>
    <t>within the production premises</t>
  </si>
  <si>
    <t>outside the company</t>
  </si>
  <si>
    <t>in the post mail office</t>
  </si>
  <si>
    <t xml:space="preserve"> of data</t>
  </si>
  <si>
    <t>in the fax office</t>
  </si>
  <si>
    <t>shared for office work</t>
  </si>
  <si>
    <t>in the media storage premises</t>
  </si>
  <si>
    <t>used for personal office activity</t>
  </si>
  <si>
    <t>listings or printouts of digital applications</t>
  </si>
  <si>
    <t>Has a list been established of incidents which could affect the proper functioning of the extended network and analyzed the seriousness level, for each of them?</t>
  </si>
  <si>
    <t>Have sufficient means of intervention (reconfiguration) on the extended network been put in place which cover satisfactorily all of the scenarios identified and do they allow for the actions decided to be implemented within the specified delays?</t>
  </si>
  <si>
    <t xml:space="preserve">caused by the breakdown of an equipment </t>
  </si>
  <si>
    <t xml:space="preserve"> of application services </t>
  </si>
  <si>
    <t>a production incident</t>
  </si>
  <si>
    <t>Accidental loss of documents during a transportation</t>
  </si>
  <si>
    <t>having access to user resources not erased after use.</t>
  </si>
  <si>
    <t>Loss of data, due to an error, during a transfer</t>
  </si>
  <si>
    <t>of equipments provided to end users</t>
  </si>
  <si>
    <t>forged creation</t>
  </si>
  <si>
    <t>to a lightning</t>
  </si>
  <si>
    <t>to a social conflict with the production staff</t>
  </si>
  <si>
    <t>using an equipment usurping the identity of an entity also connected to the extended network</t>
  </si>
  <si>
    <t>by usurpation of the identity of an application server</t>
  </si>
  <si>
    <t>Loss of fax due to a malicious transfer of  station</t>
  </si>
  <si>
    <t xml:space="preserve">a member of the maintenance team </t>
  </si>
  <si>
    <t>an authorized staff member</t>
  </si>
  <si>
    <t>to the non application of procedures, consequence of lack of resources</t>
  </si>
  <si>
    <t>a member of the enterprise staff</t>
  </si>
  <si>
    <t>Is there a management procedure covering the authorization requests for the binding of any entity to the extended network and a structure empowered to analyze these requests and provide the corresponding authorization?</t>
  </si>
  <si>
    <t>Do these procedures enable the responsible managers to determine whether the procedures or delegated security measures have been carried out in conformance with the system?</t>
  </si>
  <si>
    <t xml:space="preserve">Is the equipment allocated for remote maintenance protected against inhibition or modification of access conditions, resulting in the triggering of an alarm? </t>
  </si>
  <si>
    <t>06A04-07</t>
  </si>
  <si>
    <t>9.2.1</t>
  </si>
  <si>
    <t>06A02-04</t>
  </si>
  <si>
    <t>Is there, for any access arriving from the extended network to the local area network, a mechanism controlling the authentication and access control rights of the accessing entity prior to any action?</t>
  </si>
  <si>
    <t>Are regular audits carried out of equipment parameters and procedures associated with the load detection and reconfiguration systems?</t>
  </si>
  <si>
    <t>04A01-11</t>
  </si>
  <si>
    <t>04A02-02</t>
  </si>
  <si>
    <t>Have specifically adapted clauses related to these requirements been set down within maintenance contracts?</t>
  </si>
  <si>
    <t>04A02-04</t>
  </si>
  <si>
    <t>04A05-01</t>
  </si>
  <si>
    <r>
      <t xml:space="preserve">Do these risk evaluation reviews enable validation of the effectiveness of the security measures put in place? 
</t>
    </r>
    <r>
      <rPr>
        <i/>
        <sz val="8"/>
        <rFont val="Arial"/>
        <family val="2"/>
      </rPr>
      <t xml:space="preserve">Such measures may be organizational or technical. </t>
    </r>
  </si>
  <si>
    <r>
      <t>Does the planning for these reviews take account of changes in the information security environment?</t>
    </r>
    <r>
      <rPr>
        <i/>
        <sz val="8"/>
        <rFont val="Arial"/>
        <family val="2"/>
      </rPr>
      <t xml:space="preserve">  
For example, changes in the organization, technology, threats, procedures, requirements of activities, and regulations.</t>
    </r>
  </si>
  <si>
    <t>during the distribution</t>
  </si>
  <si>
    <t>Erasure, due to an error, of programs</t>
  </si>
  <si>
    <t>during emission or receipt</t>
  </si>
  <si>
    <t xml:space="preserve">General erasure, due to an error,  of programs </t>
  </si>
  <si>
    <t>during the printing on a shared printer</t>
  </si>
  <si>
    <t>during a hot maintenance operation</t>
  </si>
  <si>
    <t>during a maintenance operation</t>
  </si>
  <si>
    <t>during a software maintenance operation</t>
  </si>
  <si>
    <t>during a hardware maintenance operation</t>
  </si>
  <si>
    <t xml:space="preserve">during an externalized storage </t>
  </si>
  <si>
    <t>Does the access control system guarantee that all personnel entering the location are verified?
For example: double door limiting the number of people entering to one-at-a-time or a process which prohibits the usage of a badge by more than one person etc.</t>
  </si>
  <si>
    <r>
      <t xml:space="preserve">Is there a regular audit of the electric cabling due to changes of the power supply configurations?
</t>
    </r>
    <r>
      <rPr>
        <i/>
        <sz val="8"/>
        <rFont val="Arial"/>
        <family val="2"/>
      </rPr>
      <t>For example : control of possible hot points using an infrared camera</t>
    </r>
  </si>
  <si>
    <t xml:space="preserve">Are all maintenance operations required to terminate with a systematic verification of administration control parameters (necessary profile, authentication type, removal of standard logins, etc.)?  </t>
  </si>
  <si>
    <t>06A03-05</t>
  </si>
  <si>
    <t xml:space="preserve">Is a formal dispensation, signed by a responsible manager, required if the above mentioned procedures are not observed? </t>
  </si>
  <si>
    <t>06A03-06</t>
  </si>
  <si>
    <t>Organizing information security</t>
  </si>
  <si>
    <t>6.1</t>
  </si>
  <si>
    <t>Internal organization</t>
  </si>
  <si>
    <t xml:space="preserve">Is this procedure distributed widely to all the relevant  services? </t>
  </si>
  <si>
    <t>14E02</t>
  </si>
  <si>
    <t xml:space="preserve">Is there a consistent numbering scheme for the documents that takes into account various versions? </t>
  </si>
  <si>
    <t>14E04-02</t>
  </si>
  <si>
    <t>Are all modifications summarized in a document history section?</t>
  </si>
  <si>
    <t>14E05</t>
  </si>
  <si>
    <t>Documentation disposal</t>
  </si>
  <si>
    <t>14E05-01</t>
  </si>
  <si>
    <r>
      <t xml:space="preserve">Are these alternative solutions described in detail in one (or several) Disaster Recovery Plan formal and complete?
</t>
    </r>
    <r>
      <rPr>
        <i/>
        <sz val="8"/>
        <rFont val="Arial"/>
        <family val="2"/>
      </rPr>
      <t xml:space="preserve">A complete recovery plan must include the conditions for triggering, the actions to execute, the priorities, the actors to mobilize and their contact details as well as the conditions for considering the return to the normal state. </t>
    </r>
  </si>
  <si>
    <t>falsification of</t>
  </si>
  <si>
    <t>application services specific to users (custom developments)</t>
  </si>
  <si>
    <t>to a fire</t>
  </si>
  <si>
    <t>to flooding</t>
  </si>
  <si>
    <t xml:space="preserve">to the breakdown of a computer or telecommunication equipment </t>
  </si>
  <si>
    <t>Types of actors</t>
  </si>
  <si>
    <t>to a blocking bug in a custom software</t>
  </si>
  <si>
    <t>to the impossibility of accessing the premises (external cause)</t>
  </si>
  <si>
    <t xml:space="preserve">a member of the development team </t>
  </si>
  <si>
    <t>to a blocking bug in a system or application software</t>
  </si>
  <si>
    <t>a member of the production team</t>
  </si>
  <si>
    <t xml:space="preserve">Does the usage of the remote maintenance line require the prior agreement (for each usage) of operational personnel (following the provider's request specifying the nature, date and time of the intervention )?  </t>
  </si>
  <si>
    <t>06A04-06</t>
  </si>
  <si>
    <t xml:space="preserve">Is there a security policy specifically aimed at operational network personnel covering all the aspects of information security (confidentiality of information, service and information availability, integrity of information and configurations, trace ability, etc. )?  </t>
  </si>
  <si>
    <t>06A01-02</t>
  </si>
  <si>
    <t>Have users received an appropriate training on file encryption and erasing systems, indicating in particular the rules to follow to ensure that encryption is not circumvented?</t>
  </si>
  <si>
    <t>11C01-08</t>
  </si>
  <si>
    <t>Is there an operational recovery solution to make up for the unavailability of any critical equipment or link on the extended network?</t>
  </si>
  <si>
    <t>04A05-02</t>
  </si>
  <si>
    <t>Is this recovery solution satisfactorily operational?</t>
  </si>
  <si>
    <t>04A05-03</t>
  </si>
  <si>
    <t>Are the procedures for recording, processing and analysis of the records and summaries as well as the availability of the analysis and corrective team subject to regular audit?</t>
  </si>
  <si>
    <t>05D03</t>
  </si>
  <si>
    <t xml:space="preserve">Management of incidents on the local area network </t>
  </si>
  <si>
    <t>05D03-01</t>
  </si>
  <si>
    <t>05D03-02</t>
  </si>
  <si>
    <t>Is this hot-line available 24 hours a day?</t>
  </si>
  <si>
    <t>05D03-03</t>
  </si>
  <si>
    <t>05D03-04</t>
  </si>
  <si>
    <t>05D03-05</t>
  </si>
  <si>
    <r>
      <t>Does authentication employ user related data that cannot be falsified (smart cards or biometric data for example)?
Fo</t>
    </r>
    <r>
      <rPr>
        <i/>
        <sz val="8"/>
        <rFont val="Arial"/>
        <family val="2"/>
      </rPr>
      <t>r example :(smart cards, biometric data, digital key, ...</t>
    </r>
  </si>
  <si>
    <t>Do these clauses make clear that the obligation to respect security applies to all information no matter what the medium is (paper, magnetic, optical, etc.)?</t>
  </si>
  <si>
    <t>06A01-04</t>
  </si>
  <si>
    <t>14E03</t>
  </si>
  <si>
    <t>Updates</t>
  </si>
  <si>
    <t>14E03-01</t>
  </si>
  <si>
    <t>Confidentiality agreements</t>
  </si>
  <si>
    <t>01C01-01:05</t>
  </si>
  <si>
    <t>Are the people authorized to update the documents clearly identified?</t>
  </si>
  <si>
    <t>06A02-13:14;08A03-14:15;11B03-04:05;12A02-14:15</t>
  </si>
  <si>
    <t>Contact with authorities</t>
  </si>
  <si>
    <t>Contact with special interest groups</t>
  </si>
  <si>
    <t>Independent review of information security</t>
  </si>
  <si>
    <t>14E03-02</t>
  </si>
  <si>
    <t>Is it clearly stated that all updates must be approved?</t>
  </si>
  <si>
    <t>14E04</t>
  </si>
  <si>
    <t>Document naming and versioning management</t>
  </si>
  <si>
    <t>14E04-01</t>
  </si>
  <si>
    <t>Addressing security when dealing with customers</t>
  </si>
  <si>
    <t>Addressing security in third party agreements</t>
  </si>
  <si>
    <t>01C05-04:05</t>
  </si>
  <si>
    <t>7.1</t>
  </si>
  <si>
    <t>Responsibility for asset</t>
  </si>
  <si>
    <t>Inventory of assets</t>
  </si>
  <si>
    <t>01B04-01:02</t>
  </si>
  <si>
    <t>Ownership of assets</t>
  </si>
  <si>
    <t>Acceptable use of assets</t>
  </si>
  <si>
    <t>Classification guidelines</t>
  </si>
  <si>
    <t>Is there a document classification scheme that defines the level of access rights for different users?</t>
  </si>
  <si>
    <t>14E05-02</t>
  </si>
  <si>
    <t xml:space="preserve">Protection of data on the workstation </t>
  </si>
  <si>
    <t>11C01</t>
  </si>
  <si>
    <t>11C01-01</t>
  </si>
  <si>
    <t>Is confidential data stored encrypted, whether on the user workstation or hosted on a data server (logical disk)?</t>
  </si>
  <si>
    <t>11.7.1; 12.3.1</t>
  </si>
  <si>
    <t>11C01-02</t>
  </si>
  <si>
    <t>Are all elements of the encryption process securely protected against any alteration, modification or inhibition?</t>
  </si>
  <si>
    <t>11C01-03</t>
  </si>
  <si>
    <t>Are workstations equipped with an effective file erasing system which ensures that any file deleted (whether from a local or shared disk) cannot be subsequently reread?</t>
  </si>
  <si>
    <t>Are workstations equipped with a true and efficient system which erases temporary files after their use (whether on a local or a shared disk)?</t>
  </si>
  <si>
    <t>11C01-05</t>
  </si>
  <si>
    <t>03B08-01:03</t>
  </si>
  <si>
    <t xml:space="preserve">Have the procedures and protocols for the exchange and storage of secret data etc., been approved by the Information Security Officer or a specialized organization? </t>
  </si>
  <si>
    <t>06A04-05</t>
  </si>
  <si>
    <t>Are regular audits carried out on the usage of means of integrity control by users?</t>
  </si>
  <si>
    <t>11C05</t>
  </si>
  <si>
    <t>Is there a regular test that the backup of the configuration parameters of the user workstations allow the effective rebuild of the user working environment  upon a new station or a complete restoring, within time limits compatible to the business requirements?</t>
  </si>
  <si>
    <t>11D03-04</t>
  </si>
  <si>
    <t>Communications and operations management</t>
  </si>
  <si>
    <t>10.1</t>
  </si>
  <si>
    <t>Operational procedures and responsibilities</t>
  </si>
  <si>
    <t>Documented operating procedures</t>
  </si>
  <si>
    <t>06A05-01:04;08A08-01:04;12A05-01:04</t>
  </si>
  <si>
    <t>Segregation of duties</t>
  </si>
  <si>
    <t>06C01-03:06;08F01-01:04;11E01-01:04;12E01-01:04</t>
  </si>
  <si>
    <t>14D03-06</t>
  </si>
  <si>
    <t>Procedures and Business Contingency Planning following incidents on the extended network</t>
  </si>
  <si>
    <t>04A03-01</t>
  </si>
  <si>
    <t>Are regular tests of fire extinguishing equipment and procedures carried out and intervention capabilities regularly audited?</t>
  </si>
  <si>
    <t>10B03-01:04</t>
  </si>
  <si>
    <t>Message integrity</t>
  </si>
  <si>
    <t>09B02-01:03</t>
  </si>
  <si>
    <t>Security of network services</t>
  </si>
  <si>
    <t>Information security co-ordination</t>
  </si>
  <si>
    <t>01A02-03:05</t>
  </si>
  <si>
    <t>01A02-06:07</t>
  </si>
  <si>
    <t>Authorization process for information processing facilities</t>
  </si>
  <si>
    <t>11D05-03</t>
  </si>
  <si>
    <t>Do users also have the possibility to effect a backup themselves if necessary?</t>
  </si>
  <si>
    <t>11D05-04</t>
  </si>
  <si>
    <t>11C06-03</t>
  </si>
  <si>
    <t xml:space="preserve">Is the access to the printer's room reserved to persons of the same service sharing the same rights? </t>
  </si>
  <si>
    <t>11C06-04</t>
  </si>
  <si>
    <t>Is it possible for this personnel to cancel, if necessary, a printout in the waiting list?</t>
  </si>
  <si>
    <t>11C06-05</t>
  </si>
  <si>
    <t>09A03-07</t>
  </si>
  <si>
    <t>Is it possible for this personnel to destroy printed documents put on scrap in a secure way?</t>
  </si>
  <si>
    <t>11C06-06</t>
  </si>
  <si>
    <t>Are there specific maintenance contracts for all hardware requiring a high availability and for which repair or swap is required swiftly?</t>
  </si>
  <si>
    <t>01B03-03;01B03-10</t>
  </si>
  <si>
    <t>14E06-01</t>
  </si>
  <si>
    <t>Is the procedure for withdrawing obsolete documents described?</t>
  </si>
  <si>
    <t>14E06-02</t>
  </si>
  <si>
    <t>Prior to employement</t>
  </si>
  <si>
    <t>Roles and responsibilities</t>
  </si>
  <si>
    <t>Screening</t>
  </si>
  <si>
    <t>01C03-02:04</t>
  </si>
  <si>
    <t>8.1.3</t>
  </si>
  <si>
    <t>Terms and conditions of employment</t>
  </si>
  <si>
    <t>01C01-01:02</t>
  </si>
  <si>
    <t>8.2</t>
  </si>
  <si>
    <t>During employement</t>
  </si>
  <si>
    <t>Management responsiblities</t>
  </si>
  <si>
    <t>Information security awareness, education and training</t>
  </si>
  <si>
    <t>01C04-01:05</t>
  </si>
  <si>
    <t>Disciplinary process</t>
  </si>
  <si>
    <t>8.3</t>
  </si>
  <si>
    <t>Termination or change of employment</t>
  </si>
  <si>
    <t>Termination responsibilities</t>
  </si>
  <si>
    <t>Return of assets</t>
  </si>
  <si>
    <t>Removal of access rights</t>
  </si>
  <si>
    <t>Physical and environmental security</t>
  </si>
  <si>
    <t>9.1</t>
  </si>
  <si>
    <t>Secure areas</t>
  </si>
  <si>
    <t>Physical entry controls</t>
  </si>
  <si>
    <t>Protecting against external and environmental threats</t>
  </si>
  <si>
    <t>02B01-01:04;03C01-01;03C02-01:03;03D01-01;03D02-01;03D03-06</t>
  </si>
  <si>
    <t>Working in secure areas</t>
  </si>
  <si>
    <t>03B02-08;03B03-01;03B06-01</t>
  </si>
  <si>
    <t>Public access, delivery and loading areas</t>
  </si>
  <si>
    <t>11B02-01</t>
  </si>
  <si>
    <t xml:space="preserve">Is the process or the directives concerning file encryption extended to messages and message attachments? </t>
  </si>
  <si>
    <t>Is there a regular and automatic analysis of all the files on the workstations?</t>
  </si>
  <si>
    <t>11C04-05</t>
  </si>
  <si>
    <t>Have users undergone training on integrity control means indicating in particular the rules to respect such that integrity control cannot be circumvented?</t>
  </si>
  <si>
    <t>11C04-06</t>
  </si>
  <si>
    <t>14C03-06</t>
  </si>
  <si>
    <t>Is a structured record kept of observations and of significant security incidents?</t>
  </si>
  <si>
    <t>14C03-07</t>
  </si>
  <si>
    <t xml:space="preserve">Are these evaluations comparable and reproducible?
</t>
  </si>
  <si>
    <t>14B04-02</t>
  </si>
  <si>
    <t>14B05-03</t>
  </si>
  <si>
    <t>14D</t>
  </si>
  <si>
    <t>Improve the management system</t>
  </si>
  <si>
    <t>14D01</t>
  </si>
  <si>
    <t>Continuous improvement</t>
  </si>
  <si>
    <t>14D01-01</t>
  </si>
  <si>
    <t>Have already identified improvements to the ISMS been implemented?</t>
  </si>
  <si>
    <t>14D01-02</t>
  </si>
  <si>
    <t>Does senior management review these actions?</t>
  </si>
  <si>
    <t>14D01-03</t>
  </si>
  <si>
    <t>10.2</t>
  </si>
  <si>
    <t>Third party service delivery agreement</t>
  </si>
  <si>
    <t>Service delivery</t>
  </si>
  <si>
    <t>06A06-01:02;08A09-01:02;11A05-01:02;12A06-01:02</t>
  </si>
  <si>
    <t>Monitoring and review of third party services</t>
  </si>
  <si>
    <t>06A06-03:05;08A09-03:05;11A05-03:05;12A06-03:05</t>
  </si>
  <si>
    <t>Managing changes to third party services</t>
  </si>
  <si>
    <t>06A06-06;08A09-06;11A05-06;12A06-06</t>
  </si>
  <si>
    <t>10.3</t>
  </si>
  <si>
    <t>System planning and acceptance</t>
  </si>
  <si>
    <t>Capacity management</t>
  </si>
  <si>
    <t>06A02-02;08A03-02;11A01-01;12A02-01:02</t>
  </si>
  <si>
    <t>System acceptance</t>
  </si>
  <si>
    <t xml:space="preserve"> ISO 27002 : 2005 Correspondance and scoring</t>
  </si>
  <si>
    <t>Questions or services used for scoring</t>
  </si>
  <si>
    <t>Score</t>
  </si>
  <si>
    <t>Back-up</t>
  </si>
  <si>
    <t>Information back-up</t>
  </si>
  <si>
    <t>04A04-01:07;05A05-01:07;08D04-01:07;08D05-01:13;11D03-01:04;11D04-01:04;11D05-01:05;12C03-01:06</t>
  </si>
  <si>
    <t>10.6</t>
  </si>
  <si>
    <t>Network security management</t>
  </si>
  <si>
    <t>10.6.1</t>
  </si>
  <si>
    <t>Network controls</t>
  </si>
  <si>
    <t>06C01-03:04;06C03-01:02</t>
  </si>
  <si>
    <t>Management committment to information security</t>
  </si>
  <si>
    <t>Document approval</t>
  </si>
  <si>
    <t>14E02-01</t>
  </si>
  <si>
    <t>Is the approval procedure for each document defined?</t>
  </si>
  <si>
    <t>14E02-02</t>
  </si>
  <si>
    <t>09B03-01:06;09B03-08;09B04-01;09B05-01</t>
  </si>
  <si>
    <t>Control of internal processing</t>
  </si>
  <si>
    <t>Does the method permit to identify the threats and their consequences relative to the security objectives ( e.g. Availability, integrity, Confidentiality)?</t>
  </si>
  <si>
    <r>
      <t xml:space="preserve">Does the authentication mechanism of the accessed sensitive applications provide a recognized "strong" level of security?
</t>
    </r>
    <r>
      <rPr>
        <i/>
        <sz val="8"/>
        <rFont val="Arial"/>
        <family val="2"/>
      </rPr>
      <t>Notably the usage of a simple password will always be a weakness. The only methods recognized as "strong", that is observable without divulging information, are those based on cryptographic algorithms.</t>
    </r>
  </si>
  <si>
    <t>09A05-04</t>
  </si>
  <si>
    <t>09A05-05</t>
  </si>
  <si>
    <t>09A05-06</t>
  </si>
  <si>
    <t>09A05-07</t>
  </si>
  <si>
    <t>09A05-08</t>
  </si>
  <si>
    <t>09B</t>
  </si>
  <si>
    <t>10.5.1; 11.7.1</t>
  </si>
  <si>
    <t>Do the maintenance contracts include specific obligations stipulating maximum intervention and reparation times which are compatible with availability requirements?</t>
  </si>
  <si>
    <t>11D01-05</t>
  </si>
  <si>
    <t>11D01-03</t>
  </si>
  <si>
    <r>
      <t xml:space="preserve">Is the identifier provided for access to the local area network systematically subject to authentication?
</t>
    </r>
    <r>
      <rPr>
        <i/>
        <sz val="8"/>
        <rFont val="Arial"/>
        <family val="2"/>
      </rPr>
      <t>Systematic authentication requires that the control process be in place for all possible access paths (internal access, all types of access from the outside including reserved ports such as an those used for remote maintenance).</t>
    </r>
  </si>
  <si>
    <t>05B07-05</t>
  </si>
  <si>
    <t>Is there a systematic control of the context of the access requestor (local area network, extended network, external link, nature of the link and protocols used )?</t>
  </si>
  <si>
    <t>05B07-06</t>
  </si>
  <si>
    <t>05B07-09</t>
  </si>
  <si>
    <r>
      <t xml:space="preserve">Are the processes of definition and management of access filtering rules under strict control?
</t>
    </r>
    <r>
      <rPr>
        <i/>
        <sz val="8"/>
        <rFont val="Arial"/>
        <family val="2"/>
      </rPr>
      <t>A strict control requires that the list of persons allowed to change the filtering security parameters be extremely limited, and that there be a reinforced access control in order to be able to effect such modification and that any modification be logged and audited.</t>
    </r>
  </si>
  <si>
    <t>05B07-10</t>
  </si>
  <si>
    <t>05B09-05</t>
  </si>
  <si>
    <t>Are there regular penetration tests into the network carried out in addition to detailed technical audits?</t>
  </si>
  <si>
    <t>15.2.2</t>
  </si>
  <si>
    <t>05B08</t>
  </si>
  <si>
    <t>Routing control of outgoing access</t>
  </si>
  <si>
    <t>05B08-01</t>
  </si>
  <si>
    <t>Do all outgoing accesses require the use of an identifier recognized by the system?</t>
  </si>
  <si>
    <t>05B08-02</t>
  </si>
  <si>
    <t>05B06-06</t>
  </si>
  <si>
    <t xml:space="preserve">Does this identifier correspond to a unique and directly or indirectly identifiable physical person? </t>
  </si>
  <si>
    <t>05B08-03</t>
  </si>
  <si>
    <r>
      <t xml:space="preserve">Is the identifier used in outgoing access control systematically subject to authentication?
</t>
    </r>
    <r>
      <rPr>
        <i/>
        <sz val="8"/>
        <rFont val="Arial"/>
        <family val="2"/>
      </rPr>
      <t>Systematic authentication requires that there is a process in place for all access paths and all outgoing ports.</t>
    </r>
  </si>
  <si>
    <t>05B08-04</t>
  </si>
  <si>
    <t>05B08-05</t>
  </si>
  <si>
    <t>Is there an assurance in this case that secondary equipment (power supply, air-conditioning, etc. ) does not introduce any additional risk and does not eliminate redundancy envisaged for the systems architecture or equipment?</t>
  </si>
  <si>
    <t>07D01-06</t>
  </si>
  <si>
    <r>
      <t xml:space="preserve">Are the processes of definition and management of outgoing access filtering rules under strict control?
</t>
    </r>
    <r>
      <rPr>
        <i/>
        <sz val="8"/>
        <rFont val="Arial"/>
        <family val="2"/>
      </rPr>
      <t>A strict control requires that the list of persons allowed to change the filtering security parameters be extremely limited, and that there be a reinforced access control in order to be able to effect such modification and that any modification be logged and audited.</t>
    </r>
  </si>
  <si>
    <t>05B08-08</t>
  </si>
  <si>
    <t>Are there regular penetration tests of the network carried out and regular specialized technical audits effected?</t>
  </si>
  <si>
    <t>05B09</t>
  </si>
  <si>
    <r>
      <t xml:space="preserve">Encryption of exchanges on the local area network
</t>
    </r>
    <r>
      <rPr>
        <i/>
        <sz val="8"/>
        <rFont val="Arial"/>
        <family val="2"/>
      </rPr>
      <t>Encryption can be effected at layer 3 (IPSEC VPN) or at level 4-5 (SSL) or directly effected by the application (level 6-7, for example encryption before or during transmission), case really treated by domain 09.
It could be systematic on the "pipeline" (physical or logical) or limited only to certain data flows (as a function of address or type, etc.) it can also be performed on intermediate systems (VPN boxes) or end systems (stations, server) or both.</t>
    </r>
  </si>
  <si>
    <t>05C01-01</t>
  </si>
  <si>
    <t>Authentication of the external entity accessed for outgoing access to sensitive sites</t>
  </si>
  <si>
    <t>05B09-01</t>
  </si>
  <si>
    <t>Is there a possibility to declare sites or remote access points as sensitive and, as such, requiring an authentication of the entity accessed?</t>
  </si>
  <si>
    <t>05B09-02</t>
  </si>
  <si>
    <t>Is there a mechanism of authentication of the entity called before access to sensitive sites from the internal network?</t>
  </si>
  <si>
    <t>05B09-03</t>
  </si>
  <si>
    <t>Is there a one to one correspondence between an identifier and a real physical person?</t>
  </si>
  <si>
    <t>05B07-03</t>
  </si>
  <si>
    <t>Do all access to the local area network require the use of an identifier recognized by the system?</t>
  </si>
  <si>
    <t>05B07-02</t>
  </si>
  <si>
    <t>Is there an automatic invalidation of the user identifier in the absence of traffic after a defined delay, which requires user re-identification and re-authentication?</t>
  </si>
  <si>
    <t>05B07-08</t>
  </si>
  <si>
    <t>For connections requiring it, is there an identification for the calling equipment (MAC address, IP address, etc.) as per the access control rules?</t>
  </si>
  <si>
    <t>11.4.3</t>
  </si>
  <si>
    <t>Do the procedures and mechanisms for storage, distribution and exchange of keys and more generally the management of keys offer a sufficient level of confidence and have they been approved by the Information Security Officer?</t>
  </si>
  <si>
    <t>05C01-04</t>
  </si>
  <si>
    <r>
      <t xml:space="preserve">Are the encryption mechanisms embodied in electronic components which are strictly protected at a physical level against intrusion or change? 
</t>
    </r>
    <r>
      <rPr>
        <i/>
        <sz val="8"/>
        <rFont val="Arial"/>
        <family val="2"/>
      </rPr>
      <t>Encryption mechanisms should be contained within protected enclosures to which it should be impossible to gain access, i.e. within a microprocessor or smart cards and protected physically and logically.</t>
    </r>
  </si>
  <si>
    <t>05C01-05</t>
  </si>
  <si>
    <t>05C01-06</t>
  </si>
  <si>
    <t>05C01-07</t>
  </si>
  <si>
    <t>05C02</t>
  </si>
  <si>
    <t>Integrity control of exchanges on the local area network</t>
  </si>
  <si>
    <t>05C02-01</t>
  </si>
  <si>
    <t>Have the permanent links and data exchanges which must be protected by sealing solutions been defined and  implemented on the local area network?</t>
  </si>
  <si>
    <t>05C02-02</t>
  </si>
  <si>
    <t>05C02-03</t>
  </si>
  <si>
    <t>Is there, before authorizing any outgoing access, a control of the rules defined in the security policy?</t>
  </si>
  <si>
    <t>05B08-06</t>
  </si>
  <si>
    <t>05B09-07</t>
  </si>
  <si>
    <t>Is there an automatic process of invalidation of the user account and/or workstation in the case of multiple incorrect attempts so as to require the intervention of an administrator to reinstate the station or the user?</t>
  </si>
  <si>
    <t>05B06-08</t>
  </si>
  <si>
    <t>05B06-09</t>
  </si>
  <si>
    <t>05B06-10</t>
  </si>
  <si>
    <t>Is there an automatic invalidation of the user identifier in the absence of traffic after a defined delay which requires user re-identification and re-authentication?</t>
  </si>
  <si>
    <t>05B08-07</t>
  </si>
  <si>
    <t>Is there within operational personnel a team available 24 hrs a day or group capable of reacting in the case of a monitoring alert on the network?</t>
  </si>
  <si>
    <t>05D01-06</t>
  </si>
  <si>
    <t>05D01-07</t>
  </si>
  <si>
    <t>Are the parameters defining alarms strictly protected (restricted access rights and strict authentication) against illicit modification?</t>
  </si>
  <si>
    <t>05D01-08</t>
  </si>
  <si>
    <t>Are the monitoring procedures of the local area network, the detection of the anomalies and the availability of the surveillance team subject to regular audit?</t>
  </si>
  <si>
    <t>05D02</t>
  </si>
  <si>
    <r>
      <t xml:space="preserve">Are the sealing mechanisms embodied in electronic components which are in turn strictly protected at a physical level against intrusion or change? 
</t>
    </r>
    <r>
      <rPr>
        <i/>
        <sz val="8"/>
        <rFont val="Arial"/>
        <family val="2"/>
      </rPr>
      <t>Sealing mechanisms should be contained within protected appliances to which it should be impossible to gain access, i.e. within a microprocessor or smart card, and protected physically and logically.</t>
    </r>
  </si>
  <si>
    <t>05C02-05</t>
  </si>
  <si>
    <t>05C02-06</t>
  </si>
  <si>
    <t>05C02-07</t>
  </si>
  <si>
    <t>Have all generic or by-default accounts and passwords been changed or deleted?</t>
  </si>
  <si>
    <t>05B07-04</t>
  </si>
  <si>
    <t>Have encryption solutions been defined and implemented for exchanges with users connecting from outside (mobile staff, authorized service providers etc.) ?</t>
  </si>
  <si>
    <t>05C03-02</t>
  </si>
  <si>
    <t>05C03-03</t>
  </si>
  <si>
    <r>
      <t xml:space="preserve">Does the authentication mechanism of the accessed entity provide a recognized "strong" level of security?
</t>
    </r>
    <r>
      <rPr>
        <i/>
        <sz val="8"/>
        <rFont val="Arial"/>
        <family val="2"/>
      </rPr>
      <t>Notably the usage of a simple password will always be a weakness. The only methods recognized as "strong", that is observable without divulging information, are those based on cryptographic algorithms.</t>
    </r>
  </si>
  <si>
    <t>05B09-04</t>
  </si>
  <si>
    <t>Is there a systematic control of the profile and the context of the connection of the requestor and the appropriateness of that profile and context with the access requested?</t>
  </si>
  <si>
    <t>05B07-07</t>
  </si>
  <si>
    <t>In addition to access control for the normal exits, is there a specific control for non authorized exits (windows accessible from outside, emergency exits, potential access via false panels, flooring and ceilings, etc)?</t>
  </si>
  <si>
    <t>08C03-05</t>
  </si>
  <si>
    <t>Are the automatic access control systems under 24 hr surveillance enabling to detect in real time the failure or deactivation of the system or the usage of emergency exits?</t>
  </si>
  <si>
    <t>08C03-06</t>
  </si>
  <si>
    <t xml:space="preserve"> Management of storage media for data and programs</t>
  </si>
  <si>
    <t>08C01</t>
  </si>
  <si>
    <t>Management of storage media</t>
  </si>
  <si>
    <t>08C01-01</t>
  </si>
  <si>
    <t>08B01-02</t>
  </si>
  <si>
    <t xml:space="preserve">Does this document require that all generic or by default accounts be deleted and their list established? </t>
  </si>
  <si>
    <t>08B01-03</t>
  </si>
  <si>
    <t>10.7.4; 12.6.1</t>
  </si>
  <si>
    <t>08B01-04</t>
  </si>
  <si>
    <t>08B01-05</t>
  </si>
  <si>
    <t xml:space="preserve">Are all movements of storage media into or out of the library strictly controlled with respect to production systems planning? </t>
  </si>
  <si>
    <t>08C01-08</t>
  </si>
  <si>
    <t xml:space="preserve">Have solutions for sealing or  integrity control of exchanges with users connecting from the outside (mobile staff, authorized service providers etc.) been defined and implemented? </t>
  </si>
  <si>
    <t>05C04-02</t>
  </si>
  <si>
    <t>05C04-03</t>
  </si>
  <si>
    <t>Do the procedure and mechanisms of storage, distribution and exchange of keys and more generally the management of the keys offer solid guarantees which merit confidence and have they been approved by the Information Security Officer?</t>
  </si>
  <si>
    <t>05C02-04</t>
  </si>
  <si>
    <t>05B09-06</t>
  </si>
  <si>
    <t>Does the revoked keys management procedure guarantee that the control systems systematically test that the keys used have not been revoked?</t>
  </si>
  <si>
    <t>05B09-08</t>
  </si>
  <si>
    <r>
      <t xml:space="preserve">Are the processes that guarantee the authentication of the accessed entities under strict control? 
</t>
    </r>
    <r>
      <rPr>
        <i/>
        <sz val="8"/>
        <rFont val="Arial"/>
        <family val="2"/>
      </rPr>
      <t>A strict control requires that the software used has been validated and undergoes a regular test for integrity (seal) and that there is an audit at least once a year of the authentication procedures and processes.</t>
    </r>
  </si>
  <si>
    <t>05C</t>
  </si>
  <si>
    <t xml:space="preserve">Security of data exchange and communication on the local network </t>
  </si>
  <si>
    <t>05C01</t>
  </si>
  <si>
    <t xml:space="preserve">Control, detection and resolution of incidents on the local network </t>
  </si>
  <si>
    <t>05D01</t>
  </si>
  <si>
    <t xml:space="preserve">Real-time monitoring of the local area network </t>
  </si>
  <si>
    <t>05D01-01</t>
  </si>
  <si>
    <t>Is the energy supply system fitted with a control system which signals to the intervention team any partial or complete failure of equipment (disconnection of batteries, insufficient charge, uninterruptible supply system shutdown etc.)?</t>
  </si>
  <si>
    <t>03A01-05</t>
  </si>
  <si>
    <t>Are energy regulation systems checked frequently (battery capacities in particular) in comparison to system requirements (autonomy needed to ensure a proper shutdown)?</t>
  </si>
  <si>
    <t>03A01-06</t>
  </si>
  <si>
    <t>02D06-02</t>
  </si>
  <si>
    <t>02D06-03</t>
  </si>
  <si>
    <t>Are the corresponding documents kept in fireproof safes, themselves located in rooms with appropriate equipments for fire detection and extinguishing, flooding detection and water draining?</t>
  </si>
  <si>
    <t xml:space="preserve">Is the backup energy supply system equipped with an alarm which signals to the intervention team any partial unavailability or failure of equipment (failure of the backup system, low fuel, shutdown of detection or switching system etc.)? </t>
  </si>
  <si>
    <t>03A03</t>
  </si>
  <si>
    <t>02D07-03</t>
  </si>
  <si>
    <t>Is there a regular audit, at least once a year, of all systems of data integrity protection and of associated procedures?</t>
  </si>
  <si>
    <t>05C03</t>
  </si>
  <si>
    <t>Encryption of exchanges in the case of remote access to the local area network</t>
  </si>
  <si>
    <t>05C03-01</t>
  </si>
  <si>
    <t xml:space="preserve">Does the mail delivery round ensure that only the intended recipient department or person has access to its or their mail (locked post boxes, direct distribution and delivery direct to the intended person etc.)?  </t>
  </si>
  <si>
    <t>Do the procedure and mechanisms of storage, distribution and exchange of keys, and more generally the management of the keys, offer solid guarantees which merit confidence and are they approved by the Information Security Officer?</t>
  </si>
  <si>
    <t>05C03-04</t>
  </si>
  <si>
    <t>Have the permanent links and data exchanges which must be protected by encryption solutions been defined and such solutions been implemented on the local area network?</t>
  </si>
  <si>
    <t>05C01-02</t>
  </si>
  <si>
    <t>04D01-03</t>
  </si>
  <si>
    <t>Is it avoided, as far as possible, to modify software packages?</t>
  </si>
  <si>
    <t>Is it applied a strict control of changes when obligated to modify software packages?</t>
  </si>
  <si>
    <t xml:space="preserve">Is the attribution of profiles and tasks to application development personnel done on an individual and nominative basis? </t>
  </si>
  <si>
    <t>Are the application development, test and integration environments strictly separated?</t>
  </si>
  <si>
    <r>
      <t xml:space="preserve">Have strict and separated access rights been defined for these environments, based on profile and project?  
</t>
    </r>
    <r>
      <rPr>
        <i/>
        <sz val="8"/>
        <rFont val="Arial"/>
        <family val="2"/>
      </rPr>
      <t xml:space="preserve">A strict access control supposes that it is necessary to get the right profile in order to access to a given environment </t>
    </r>
  </si>
  <si>
    <t>Is the delivery of an archive registered and logged?</t>
  </si>
  <si>
    <t>02D07-13</t>
  </si>
  <si>
    <t>Do the procedures and mechanisms of storage, distribution and exchange of keys and more generally the management of keys offer solid guarantees which merit confidence and have they been approved by the Information Security Officer?</t>
  </si>
  <si>
    <t>05C04-04</t>
  </si>
  <si>
    <t>Are there backup batteries (supplying one or more uninterruptible power supplies) guaranteeing sufficient autonomy that equipment shuts down safely and properly?</t>
  </si>
  <si>
    <t>03A01-04</t>
  </si>
  <si>
    <t>Has a mode of information systems security piloting been defined: dashboards (contents and frequency), management structure, orientation and reporting?</t>
  </si>
  <si>
    <t>01A02-08</t>
  </si>
  <si>
    <r>
      <t xml:space="preserve">Are the sealing mechanisms embodied in electronic components which are in turn strictly protected at a physical level against intrusion or change? 
</t>
    </r>
    <r>
      <rPr>
        <i/>
        <sz val="8"/>
        <rFont val="Arial"/>
        <family val="2"/>
      </rPr>
      <t>Sealing mechanisms should be contained within protected enclosures to which it should be impossible  to gain access, i.e. within a microprocessor or smart card and protected physically and logically.</t>
    </r>
  </si>
  <si>
    <t>05C04-05</t>
  </si>
  <si>
    <t>Is access to the network from the outside impossible without using integrity control?</t>
  </si>
  <si>
    <t>05D</t>
  </si>
  <si>
    <t>Is the integrity of system configurations regularly tested against the configuration theoretically expected (at least weekly if not each time  systems are activated)?</t>
  </si>
  <si>
    <t>Are regular audits carried out of the list of security parameters specified?</t>
  </si>
  <si>
    <t>Are regular audits carried out of the exception or escalation procedures in case of difficulties?</t>
  </si>
  <si>
    <t xml:space="preserve">Are there automatic routines which systematically analyze the use of the telephone network for data transmission? </t>
  </si>
  <si>
    <t>02D07-04</t>
  </si>
  <si>
    <t xml:space="preserve">Are the rooms used for archives équipped with appropriate equipments for fire detection and extinguishing, flooding detection and water draining? </t>
  </si>
  <si>
    <t>02D07-05</t>
  </si>
  <si>
    <t>Are these rooms equipped with reinforced access control and intrusion detection systems?</t>
  </si>
  <si>
    <t>02D07-06</t>
  </si>
  <si>
    <t xml:space="preserve">Are the archive rooms under video-survey when they are not occupied? </t>
  </si>
  <si>
    <t>02D07-07</t>
  </si>
  <si>
    <t>Have access rights allowing to audit the quality of the work effected by subcontractors been agreed upon?</t>
  </si>
  <si>
    <t xml:space="preserve">Have pre-installation tests of new applications been anticipated in order to detect eventual malevolent code? </t>
  </si>
  <si>
    <r>
      <t xml:space="preserve">Does the encryption solution offer valid and solid guarantees and has it been approved by the Information Security Officer?  
</t>
    </r>
    <r>
      <rPr>
        <i/>
        <sz val="8"/>
        <rFont val="Arial"/>
        <family val="2"/>
      </rPr>
      <t>The sufficient length of the keys is one of among many parameters to take into consideration (as a function of the algorithm). The recommendation of an official organization can be a confidence factor.</t>
    </r>
  </si>
  <si>
    <t>Is there a hot-line charged with taking, recording and escalating all calls related to the local area network incidents?</t>
  </si>
  <si>
    <t>02D04-04</t>
  </si>
  <si>
    <t xml:space="preserve">Have security measures regarding code custody, including all accompanying documents, been taken in case of default by a third party? </t>
  </si>
  <si>
    <r>
      <t xml:space="preserve">Is there a guarantee that the competence and availability of the maintenance staff enable them to respond in a satisfactory manner to the maintenance requests of users ?
</t>
    </r>
    <r>
      <rPr>
        <i/>
        <sz val="8"/>
        <rFont val="Arial"/>
        <family val="2"/>
      </rPr>
      <t>This agreement should consider weekend and holiday periods as well.</t>
    </r>
  </si>
  <si>
    <t>Has a management policy for privileged access rights on the network equipment been established, based on a pre-analysis of the security requirements and business stakes?</t>
  </si>
  <si>
    <r>
      <t xml:space="preserve">Does the change management procedure impose non regression tests to be run?
</t>
    </r>
    <r>
      <rPr>
        <i/>
        <sz val="8"/>
        <rFont val="Arial"/>
        <family val="2"/>
      </rPr>
      <t>Non regression tests check that the modifications do not change the characteristics nor the performances of the other functions of the application.</t>
    </r>
  </si>
  <si>
    <t xml:space="preserve">Were requirements regarding the quality and the security level of the code formally integrated in the contracts? </t>
  </si>
  <si>
    <t>Has operational staff received specific formal training in risk analysis?</t>
  </si>
  <si>
    <t>Is the start of production of new equipment or software only possible following a defined validation and authorization process?</t>
  </si>
  <si>
    <t>Do the network operating  procedure result from the study of the overall cases to be covered by said procedure (normal operating cases and incidents)?</t>
  </si>
  <si>
    <t>Is it ensured regularly that the network security services allocated to suppliers or service providers are efficiently implemented and maintained by them?</t>
  </si>
  <si>
    <t>Is it ensured that the above suppliers have efficiently prepared the appropriate arrangements to ensure that the services are provided as agreed?</t>
  </si>
  <si>
    <t>Is the respect of the security provisions by the suppliers or service providers under control and regularly reviewed?</t>
  </si>
  <si>
    <t>Is it ensured that the suppliers report and document any security incident concerning information or networks?</t>
  </si>
  <si>
    <t>Is there an electricity regulation system which includes at least an uninterruptible power supply for the most sensitive equipment?</t>
  </si>
  <si>
    <t>03A01-03</t>
  </si>
  <si>
    <r>
      <t xml:space="preserve">Have service levels been identified for each network service?
</t>
    </r>
    <r>
      <rPr>
        <i/>
        <sz val="8"/>
        <rFont val="Arial"/>
        <family val="2"/>
      </rPr>
      <t xml:space="preserve">Service levels apply not only to the services rendered to users, but also the security features required and the commitments of each party involved. </t>
    </r>
  </si>
  <si>
    <t>Does this document or procedure impose a synchronization feature, based on a reliable time reference?</t>
  </si>
  <si>
    <r>
      <t xml:space="preserve">Does the transmission of reference data in support of authentication (e.g. passwords, calling address, etc.) between user equipment and security systems use mechanisms which guarantee impregnability and authenticity?
</t>
    </r>
    <r>
      <rPr>
        <i/>
        <sz val="8"/>
        <rFont val="Arial"/>
        <family val="2"/>
      </rPr>
      <t>Transmission of a password must be encrypted or use an algorithm which introduces a variable at each transmission. 
In the case of authentication using cryptographic procedures, the mechanism must provide solid guarantees validated by a recognized organization.</t>
    </r>
  </si>
  <si>
    <t>User or requestor authentication for access requests to the local area network from a WiFi sub-network</t>
  </si>
  <si>
    <t>Is there a method of authentication of all users connecting to the local area network from a WiFi sub-network?</t>
  </si>
  <si>
    <t>Are any changes in the contract relationship (e.g. Mandatory duties, service levels) analyzed for impact on resulting potential risks?</t>
  </si>
  <si>
    <t>Is there a procedure describing in detail the operations to execute before conducting maintenance thus avoiding their access to critical data (encryption keys, network protection, equipment security configuration, etc.)?</t>
  </si>
  <si>
    <r>
      <t xml:space="preserve">Does the encryption solution offer valid and solid guarantees and has it been approved by the Information Security Officer?  
</t>
    </r>
    <r>
      <rPr>
        <i/>
        <sz val="8"/>
        <rFont val="Arial"/>
        <family val="2"/>
      </rPr>
      <t>The sufficient length of the keys is one of among many parameters to take into consideration (as a function of the algorithm) . The recommendation of an official organization can be a confidence factor.</t>
    </r>
  </si>
  <si>
    <r>
      <t xml:space="preserve">Does the sealing solution offer valid and solid guarantees and has it been approved by the Information Security Officer?  
</t>
    </r>
    <r>
      <rPr>
        <i/>
        <sz val="8"/>
        <rFont val="Arial"/>
        <family val="2"/>
      </rPr>
      <t>The sufficient length of the keys is one of among many parameters to take into consideration (as a function of the algorithm). The recommendation of an official organization can be a confidence factor.</t>
    </r>
  </si>
  <si>
    <t>May the authentication process be renewed during an open session for those transactions considered to be sensitive?</t>
  </si>
  <si>
    <t>07A04-06</t>
  </si>
  <si>
    <t>11.5.5</t>
  </si>
  <si>
    <t>07A04-07</t>
  </si>
  <si>
    <t>Security in the relationship with operational personnel (employees, suppliers or service providers)</t>
  </si>
  <si>
    <r>
      <t xml:space="preserve">Are the possible modifications resulting from technological or regulatory evolutions, that may modify the content or the containers of the archives,  taken into account, documented and accepted by the management? 
</t>
    </r>
    <r>
      <rPr>
        <i/>
        <sz val="8"/>
        <rFont val="Arial"/>
        <family val="2"/>
      </rPr>
      <t>These evolutions cannot be avoided on the long term and all the external regulations must be respected in order to guarantee the conformity of the data to the original ones.</t>
    </r>
  </si>
  <si>
    <t xml:space="preserve">Is each access recorded in a secure manner?
</t>
  </si>
  <si>
    <t xml:space="preserve">Are the archive storage locations equipped with suitable fire detection and extinction systems and water leakage detection and evacuation? </t>
  </si>
  <si>
    <r>
      <t xml:space="preserve">Do these clauses make clear, if necessary and legally possible, that the obligation to respect the security policy applies without limitation in time? 
</t>
    </r>
    <r>
      <rPr>
        <i/>
        <sz val="8"/>
        <rFont val="Arial"/>
        <family val="2"/>
      </rPr>
      <t>This applies, in particular, to the clauses concerning confidentiality, they may (and often must) continue after the end of the contract linking (directly or indirectly) the employee or  service provider or partner to the company</t>
    </r>
  </si>
  <si>
    <r>
      <t xml:space="preserve">Does the signature of these clauses represent a formal commitment?
</t>
    </r>
    <r>
      <rPr>
        <i/>
        <sz val="8"/>
        <rFont val="Arial"/>
        <family val="2"/>
      </rPr>
      <t>In order to achieve a formal commitment, the personnel should explicitly state that his/her signature implies having understood and accepted the security policy</t>
    </r>
  </si>
  <si>
    <t>Disclosure of documents, due to an error or accidental loss</t>
  </si>
  <si>
    <t>Disclosure of listings or printouts, due to an error or accidental loss</t>
  </si>
  <si>
    <t xml:space="preserve">Locking of accounts necessary for operation </t>
  </si>
  <si>
    <t>Theft of post mail</t>
  </si>
  <si>
    <t>Intentional disclosure of faxes</t>
  </si>
  <si>
    <t>13B04-01</t>
  </si>
  <si>
    <t>Is the implementation of the Communication of financial data policy audited regularly?</t>
  </si>
  <si>
    <t>13B04-02</t>
  </si>
  <si>
    <t>13B04-03</t>
  </si>
  <si>
    <t>13C</t>
  </si>
  <si>
    <t>Does the policy concerning Communication of financial data encompass all the legal requirements in that matter?</t>
  </si>
  <si>
    <t>13B01-06</t>
  </si>
  <si>
    <r>
      <t xml:space="preserve">Is there a guarantee that the credentials, used for authentication, will remain inviolable and authentic while kept or presented by the user or by the user agent? 
</t>
    </r>
    <r>
      <rPr>
        <i/>
        <sz val="8"/>
        <rFont val="Arial"/>
        <family val="2"/>
      </rPr>
      <t>Passwords must be stored encrypted and a preliminary access control must be made before usage. 
In the case of authentication using cryptographic processing, the mechanism must provide solid guarantees validated by a reference organization.</t>
    </r>
  </si>
  <si>
    <t>Is there a possibility to declare servers as sensitive and, as such, requiring an authentication of the server accessed?</t>
  </si>
  <si>
    <t>07A05-02</t>
  </si>
  <si>
    <r>
      <t xml:space="preserve">Is there a guarantee that the credentials, used for authentication, will remain inviolable and authentic while transmitted between the user and the target systems? 
</t>
    </r>
    <r>
      <rPr>
        <i/>
        <sz val="8"/>
        <rFont val="Arial"/>
        <family val="2"/>
      </rPr>
      <t>Transmission of a password must be encrypted or use an algorithm which introduces a variable at each transmission. 
In the case of authentication using cryptographic processing, the mechanism must provide solid guarantees validated by a reference organization.</t>
    </r>
  </si>
  <si>
    <t>Has a detailed analysis been carried out for each type of system to identify residual data files, their storage areas and access paths to such files and storage areas?</t>
  </si>
  <si>
    <t>07B01-02</t>
  </si>
  <si>
    <t xml:space="preserve">Have storage systems (and medias) been identified which once stored sensitive information and which have been re-affected to other usages? </t>
  </si>
  <si>
    <t>07B01-03</t>
  </si>
  <si>
    <t xml:space="preserve">Does the system use an access rights control mechanism which prohibits user access to the contents of resources which have been freed up by another process (areas of memory, temporary resources )?  </t>
  </si>
  <si>
    <t>07B01-04</t>
  </si>
  <si>
    <t xml:space="preserve">Are these procedures implemented systematically and automatically by the relevant systems each time a logical resource is freed? </t>
  </si>
  <si>
    <t>07B01-07</t>
  </si>
  <si>
    <r>
      <t xml:space="preserve">Are constraints related to the migration of systems and applications respected ?  
</t>
    </r>
    <r>
      <rPr>
        <i/>
        <sz val="8"/>
        <rFont val="ErasItcT"/>
      </rPr>
      <t>In the case of migrations, the company must be able to supply either copies of the history of each data file or the tools and processes used for converting existing data files towards the new system. It is not therefore necessary to retain a working version of the old system.</t>
    </r>
  </si>
  <si>
    <t>13C02</t>
  </si>
  <si>
    <t>Documentation of accounting data, procedures and treatments</t>
  </si>
  <si>
    <t>13C02-01</t>
  </si>
  <si>
    <t>CPrek synchronization</t>
  </si>
  <si>
    <t>01B01</t>
  </si>
  <si>
    <t>When changes are made to the operating systems, is there a review and test of their impact on the applications?</t>
  </si>
  <si>
    <t>12.5.2</t>
  </si>
  <si>
    <t>10A02-06</t>
  </si>
  <si>
    <t>10B01-08</t>
  </si>
  <si>
    <t>Does the organization improve knowledge about best security practices and maintain contacts with interest groups, associations, conferences, etc?</t>
  </si>
  <si>
    <t>6.1.7</t>
  </si>
  <si>
    <t>01A02-12</t>
  </si>
  <si>
    <r>
      <t xml:space="preserve">Is a complete documentation maintained which lists all IT accounting systems required?
</t>
    </r>
    <r>
      <rPr>
        <i/>
        <sz val="8"/>
        <rFont val="ErasItcT"/>
      </rPr>
      <t>The documentation must contain evidence elements such as: an analysis of the information systems organization, an inventory and description of hardware used, the overall architectural concept, functional specifications, computerized applications and treatments (description of processing chains, of data and transactions, of source code used), maintenance, configuration, user documentation, operation documentation, internal control procedures, archiving plans.</t>
    </r>
  </si>
  <si>
    <t>13C02-03</t>
  </si>
  <si>
    <t>Is the level of resource necessary for the application of Communication of financial data audited regularly?</t>
  </si>
  <si>
    <t>13B04</t>
  </si>
  <si>
    <t>Is this documentation updated using a precise system of follow up of documents version numbers?</t>
  </si>
  <si>
    <t>13C02-05</t>
  </si>
  <si>
    <t>Monitoring the implementation of the Communication of financial data policy</t>
  </si>
  <si>
    <t>Is there a control procedure  related to VCA elements covering backup plan, operations technical documents, data, processing, version of the saved elements, etc. ?</t>
  </si>
  <si>
    <t>13C03</t>
  </si>
  <si>
    <t>13C03-01</t>
  </si>
  <si>
    <t>Have the rules, specifying which accesses to log and retain, been approved by the information owners or the Information Security Officer?</t>
  </si>
  <si>
    <t>07C01-05</t>
  </si>
  <si>
    <t xml:space="preserve">Management and saving of logs </t>
  </si>
  <si>
    <t>07C01</t>
  </si>
  <si>
    <t xml:space="preserve">Are regular tests made to demonstrate that security equipment is able to guarantee minimum performance levels required in the case of an incident or failure? </t>
  </si>
  <si>
    <t>07D02</t>
  </si>
  <si>
    <t>Isolation of Sensitive Systems</t>
  </si>
  <si>
    <t>07D02-01</t>
  </si>
  <si>
    <t xml:space="preserve">Are several generations of files systematically kept in order to guard against any losses or illegibility by organizing, for example, the rotation of backup storage media? </t>
  </si>
  <si>
    <t>08D05-14</t>
  </si>
  <si>
    <t>Is there a mechanism of authentication of the server called before access to a sensitive server from the internal network?</t>
  </si>
  <si>
    <t>07A05-03</t>
  </si>
  <si>
    <t>07B</t>
  </si>
  <si>
    <t xml:space="preserve">Containment of environments </t>
  </si>
  <si>
    <t>07B01</t>
  </si>
  <si>
    <t>Control of access to residual data</t>
  </si>
  <si>
    <t>07B01-01</t>
  </si>
  <si>
    <t>Does this program include training or awareness of the consequences of not respecting the legal  provisions relating to VCA?</t>
  </si>
  <si>
    <t>13C03-07</t>
  </si>
  <si>
    <t>Are all accounting applications and applications which feed the accounting system, via intermediate or interface files, kept?</t>
  </si>
  <si>
    <t>Applicability of the VCA policy</t>
  </si>
  <si>
    <t>13C04-01</t>
  </si>
  <si>
    <t>Is there a committee related to the governing bodies that is charged with developing the Communication of financial data policy and with periodically studying any related problems?</t>
  </si>
  <si>
    <t>13B01-15</t>
  </si>
  <si>
    <t>Is the Communication of financial data policy revised regularly?</t>
  </si>
  <si>
    <t>13B02</t>
  </si>
  <si>
    <t>13B02-01</t>
  </si>
  <si>
    <t>Do the software maintenance contracts anticipate the regular release of new versions taking into account all applicable fixes to the product?</t>
  </si>
  <si>
    <t>08D02-04</t>
  </si>
  <si>
    <t>10A01-04</t>
  </si>
  <si>
    <t xml:space="preserve">Is this program available to the staff who process information covered by the legal provisions related to Communication of financial data?
</t>
  </si>
  <si>
    <t>13B02-04</t>
  </si>
  <si>
    <t>13B02-05</t>
  </si>
  <si>
    <t xml:space="preserve">Is there a regular audit of the user configuration reference document and is the configuration control procedure regularly executed? </t>
  </si>
  <si>
    <t>06C</t>
  </si>
  <si>
    <t xml:space="preserve">Control of administrative rights </t>
  </si>
  <si>
    <t>06C01</t>
  </si>
  <si>
    <t xml:space="preserve">Control of special access rights to network equipment </t>
  </si>
  <si>
    <t>06C01-01</t>
  </si>
  <si>
    <t>06C01-02</t>
  </si>
  <si>
    <t>Do application development procedures require that a person never have sole responsibility for a task?</t>
  </si>
  <si>
    <t>10B01-09</t>
  </si>
  <si>
    <t>When the software development is subcontracted, have the issues regarding license agreement and intellectual property of the code developed been handled?</t>
  </si>
  <si>
    <t>12.5.5</t>
  </si>
  <si>
    <t>10A03-02</t>
  </si>
  <si>
    <t>12.5.2; 14.1.5</t>
  </si>
  <si>
    <t>10A03</t>
  </si>
  <si>
    <t>Externalization of software development</t>
  </si>
  <si>
    <t>10A03-01</t>
  </si>
  <si>
    <t>10A03-03</t>
  </si>
  <si>
    <t>Have the security requirements specific to on-line trades been analyzed and thus defined  the necessary protections?</t>
  </si>
  <si>
    <t>10.9.2</t>
  </si>
  <si>
    <t>09H01-03</t>
  </si>
  <si>
    <t>10A03-04</t>
  </si>
  <si>
    <r>
      <t xml:space="preserve">Do IT contracts with third parties contain a specific legal clause taking into account VCA regulations such as the availability of source code, documentation and technical assistance in the case of a VCA audit?
</t>
    </r>
    <r>
      <rPr>
        <i/>
        <sz val="8"/>
        <rFont val="Arial"/>
        <family val="2"/>
      </rPr>
      <t>Such third parties include outsourcing, software editors, suppliers, etc.</t>
    </r>
  </si>
  <si>
    <t>13C02-09</t>
  </si>
  <si>
    <t>Does the documentation, issued from application developments and updates, comply to VCA regulation (for all applications within the scope of VCA regulations)?</t>
  </si>
  <si>
    <t>13C02-10</t>
  </si>
  <si>
    <t>For each possible incident during operation, have an acceptable resolution delay and an escalation procedure been determined in the case of failure or lateness of the anticipated corrective actions?</t>
  </si>
  <si>
    <t>08D03-05</t>
  </si>
  <si>
    <t>08D05-09</t>
  </si>
  <si>
    <t>In the case of company acquisitions is there a clause which guarantees the respect of obligations related to VCA?</t>
  </si>
  <si>
    <t>13C02-11</t>
  </si>
  <si>
    <t xml:space="preserve">Does this program take into account VCA issues  relating to the use of IT and telecommunications systems?
</t>
  </si>
  <si>
    <t>13C03-06</t>
  </si>
  <si>
    <t>Does the process of attribution of administrative rights effected uniquely in relation to the profile of the holder?</t>
  </si>
  <si>
    <t>06C01-07</t>
  </si>
  <si>
    <t>Are there regular checks concerning the update of the corresponding documentation?</t>
  </si>
  <si>
    <t>10A04</t>
  </si>
  <si>
    <t xml:space="preserve">Organization of application maintenance </t>
  </si>
  <si>
    <t>10A04-01</t>
  </si>
  <si>
    <t xml:space="preserve">Does application maintenance have at its disposal a technical software support center which guarantees rapid, competent assistance in case of difficulty or bug? </t>
  </si>
  <si>
    <t>10A04-02</t>
  </si>
  <si>
    <t>10A04-05</t>
  </si>
  <si>
    <t>Is the respect of the maintenance service agreement subject to regular audit?</t>
  </si>
  <si>
    <t>10A05</t>
  </si>
  <si>
    <t>Does the plan also cover system and middleware configuration parameters to save?</t>
  </si>
  <si>
    <t>08D04-03</t>
  </si>
  <si>
    <t>Does the plan also cover application parameters to save?</t>
  </si>
  <si>
    <t>08D04-04</t>
  </si>
  <si>
    <t>Is the plan implemented by automatic production routines?</t>
  </si>
  <si>
    <t>08D04-05</t>
  </si>
  <si>
    <t xml:space="preserve">Organization of software maintenance (systems, middleware and applications) </t>
  </si>
  <si>
    <t>08D02-01</t>
  </si>
  <si>
    <t xml:space="preserve">Are there maintenance contracts for all acquired software products (systems software, middleware and applications)?  </t>
  </si>
  <si>
    <t>08D02-02</t>
  </si>
  <si>
    <t>Ensuring security in the development and maintenance processes</t>
  </si>
  <si>
    <t>10B01</t>
  </si>
  <si>
    <t xml:space="preserve">Ensuring security in the organization of application developments </t>
  </si>
  <si>
    <t>10B01-01</t>
  </si>
  <si>
    <t xml:space="preserve">Is this document regularly updated in line with the latest information and in cooperation with expert authorities (specialized audits, subscription to a service center, regular consultation with CERTs, etc.)?   </t>
  </si>
  <si>
    <t>06B02-03</t>
  </si>
  <si>
    <t xml:space="preserve">Is this reference document protected against all undue or illicit modification by strong security methods (electronic sealing )?  </t>
  </si>
  <si>
    <t>Is an inventory of applications and documentation likely to be checked as parts of a VCA audit kept up-to-date?</t>
  </si>
  <si>
    <t>13C02-02</t>
  </si>
  <si>
    <t>Is this program approved by the manager responsible or in charge of the Communication of financial data?</t>
  </si>
  <si>
    <t>13B02-03</t>
  </si>
  <si>
    <t>Is the configuration of network equipment of user workstations checked systematically for compliance against this reference document?</t>
  </si>
  <si>
    <t>06B02-05</t>
  </si>
  <si>
    <t>Has the possibility of information leaks through hidden canals been considered within risk studies and have adapted controls been implemented?</t>
  </si>
  <si>
    <t>12.5.4</t>
  </si>
  <si>
    <r>
      <t xml:space="preserve">Are the production routines which ensure backups protected, against illicit or undue modification, by secure mechanisms? 
</t>
    </r>
    <r>
      <rPr>
        <i/>
        <sz val="8"/>
        <rFont val="Arial"/>
        <family val="2"/>
      </rPr>
      <t>Such mechanisms might be electronic seal or any equivalent modification detection system.</t>
    </r>
  </si>
  <si>
    <t>08D04-07</t>
  </si>
  <si>
    <t>10A02</t>
  </si>
  <si>
    <t>Change management</t>
  </si>
  <si>
    <t xml:space="preserve">Given that users do not have access to the archives, does the archival department always keep the original version? </t>
  </si>
  <si>
    <t>08H02-07</t>
  </si>
  <si>
    <t>06A08-03</t>
  </si>
  <si>
    <t>Is this policy documented, regularly reviewed, and approved by the affected managers?</t>
  </si>
  <si>
    <t>06C01-03</t>
  </si>
  <si>
    <t xml:space="preserve">Have profiles been defined, as part of network operations, corresponding to each type of activity (equipment administration, the administration of security equipment, network management, management of backup medias and contents etc.)?  </t>
  </si>
  <si>
    <t xml:space="preserve">For each profile have the necessary administrative rights been defined? </t>
  </si>
  <si>
    <t>10.1.3; 10.6.1</t>
  </si>
  <si>
    <t>06C01-05</t>
  </si>
  <si>
    <r>
      <t xml:space="preserve">Are automatic operational backup routines protected by a high level of security against illicit or unintentional modification? 
</t>
    </r>
    <r>
      <rPr>
        <i/>
        <sz val="8"/>
        <rFont val="Arial"/>
        <family val="2"/>
      </rPr>
      <t>Such a mechanism may be a digital seal or any equivalent modification detection system.</t>
    </r>
  </si>
  <si>
    <t>05A05-05</t>
  </si>
  <si>
    <t>05A01-06</t>
  </si>
  <si>
    <t>Is each domain isolated from the others domains, by using specific security means (filtering router, firewall, etc)?</t>
  </si>
  <si>
    <t>11.4.5; 11.4.6</t>
  </si>
  <si>
    <t>05A01-07</t>
  </si>
  <si>
    <t>Is there an application capable of analyzing these records as well as performance measures, of establishing statistics, a dashboard and anomaly diagnostics for examination by a competent team of specialists?</t>
  </si>
  <si>
    <t>04D02-04</t>
  </si>
  <si>
    <t>Has the expected response from the surveillance team been defined for each case of alert and are its availability and staffing level sufficient to meet these expectations?</t>
  </si>
  <si>
    <t>04D02-06</t>
  </si>
  <si>
    <t>Are the parameters defining the elements to record and the analyses to effect strictly protected against unauthorized change (limited rights and strong authentication)?</t>
  </si>
  <si>
    <t>04D02-07</t>
  </si>
  <si>
    <t>Is any inhibition of the recording and processing system immediately signaled to the surveillance team?</t>
  </si>
  <si>
    <t>04D02-08</t>
  </si>
  <si>
    <t>Are any addition to the authorized connection list for a domain and any modification of its parameters logged and audited?</t>
  </si>
  <si>
    <t>Is the security proper to this filtering equipment subject to active maintenance and follow-up by an appropriate expert?</t>
  </si>
  <si>
    <t>05A01-08</t>
  </si>
  <si>
    <t>05A01-09</t>
  </si>
  <si>
    <t>05A03-07</t>
  </si>
  <si>
    <t>05A03-08</t>
  </si>
  <si>
    <t>05A04</t>
  </si>
  <si>
    <t>05A04-01</t>
  </si>
  <si>
    <t>05A01-12</t>
  </si>
  <si>
    <t>Is there a regular review of all authorized connections (standard and non-standard) and of their pertinence?</t>
  </si>
  <si>
    <t>05A02</t>
  </si>
  <si>
    <t>Security of the functioning of the local area network architecture</t>
  </si>
  <si>
    <t>05A02-01</t>
  </si>
  <si>
    <t>Is the backup solution usable for an unlimited duration and if not, has a follow on solution been established?</t>
  </si>
  <si>
    <t>05A06-10</t>
  </si>
  <si>
    <t>05A07</t>
  </si>
  <si>
    <t>05A07-01</t>
  </si>
  <si>
    <t>Has a control of the average and peak load been carried out for each element of the network and of the compatibility of the network and associated equipment at this load level and is this control regularly repeated?</t>
  </si>
  <si>
    <t>05A02-04</t>
  </si>
  <si>
    <t>Does this system incorporate a categorization of incidents including statistics and dashboards generation destined for use by the Information Security Officer?</t>
  </si>
  <si>
    <t>04D03-07</t>
  </si>
  <si>
    <r>
      <t>Is the incident management system strictly controlled with regard to unauthorized or illicit modification?
A</t>
    </r>
    <r>
      <rPr>
        <i/>
        <sz val="8"/>
        <rFont val="Arial"/>
        <family val="2"/>
      </rPr>
      <t xml:space="preserve"> strict control requires a reinforced protection in order to modify records and an audit trail or protection by electronic seal of all modifications of records.</t>
    </r>
  </si>
  <si>
    <t>04D03-08</t>
  </si>
  <si>
    <t>Is each major incident on the network subject to a specific follow-up (nature and description, priority, technical solution, progress analysis, expected resolution lead time etc.)?</t>
  </si>
  <si>
    <t>13.2.1</t>
  </si>
  <si>
    <t>05A02-07</t>
  </si>
  <si>
    <t>Have these profiles and the access rights attributed to the different profiles, as a function of context, been approved by the information owners and the Information Security Officer?</t>
  </si>
  <si>
    <t>05B01-07</t>
  </si>
  <si>
    <t>05A04-04</t>
  </si>
  <si>
    <t>05A04-05</t>
  </si>
  <si>
    <t>Has this analysis been complemented by a study of network capacity to ensure reliability of communications even in the case of failure of a single link or piece of equipment?</t>
  </si>
  <si>
    <t>05A02-05</t>
  </si>
  <si>
    <t>Is there a dynamic measurement of network load and of the load balancing tools?</t>
  </si>
  <si>
    <t>05A02-06</t>
  </si>
  <si>
    <t>Are overload detection and load balancing appliances and devices accessible only by administrators and is their access protected by strengthened access control?</t>
  </si>
  <si>
    <t>05A02-09</t>
  </si>
  <si>
    <t>Have alternate options to the basic solution been considered for the case where the latter might encounter unforeseen difficulties?</t>
  </si>
  <si>
    <t>05A07-05</t>
  </si>
  <si>
    <t>Are all configuration and file backups, necessary for the restoration of the local area network production environment, also saved at a location off premises (recourse backup)?</t>
  </si>
  <si>
    <t>05A05-06</t>
  </si>
  <si>
    <t>05A02-10</t>
  </si>
  <si>
    <t>Are regular performance tests of detection and reconfiguration mechanisms carried out?</t>
  </si>
  <si>
    <t>05A02-11</t>
  </si>
  <si>
    <t>Are regular audits of the parameterization of detection and reconfiguration systems carried out?</t>
  </si>
  <si>
    <t>05A02-12</t>
  </si>
  <si>
    <t>Is there a complete description of the links and communication equipment in place?</t>
  </si>
  <si>
    <t>Has a management policy for access rights to the local network been established according to an analysis of the security requirements as per the  business stakes?</t>
  </si>
  <si>
    <t>05B01-02</t>
  </si>
  <si>
    <t>Is this policy documented, regularly revised and approved by the concerned managers in charge?</t>
  </si>
  <si>
    <t>11.2.2</t>
  </si>
  <si>
    <t>05B01-03</t>
  </si>
  <si>
    <t>Are regular audits carried out of procedures associated with the detection and reconfiguration systems?</t>
  </si>
  <si>
    <t>05A03</t>
  </si>
  <si>
    <t>05A03-01</t>
  </si>
  <si>
    <t>Are all local area network equipments covered by a maintenance contract?</t>
  </si>
  <si>
    <t>05A03-02</t>
  </si>
  <si>
    <t>Has a list of conditions been established and updated by each owner of data requiring to be archived concerning the archiving rules?</t>
  </si>
  <si>
    <t>08H01-04</t>
  </si>
  <si>
    <t>Are the storage conditions for archives and the associated safety systems audited regularly?</t>
  </si>
  <si>
    <t>Audit Questionnaire: Application Security</t>
  </si>
  <si>
    <t>07A03-06</t>
  </si>
  <si>
    <t>07A03-07</t>
  </si>
  <si>
    <t xml:space="preserve">Has a list been established of incidents which could affect the proper functioning of the local area network and, for each of them, the seriousness level? </t>
  </si>
  <si>
    <t>05A04-02</t>
  </si>
  <si>
    <t>05A03-05</t>
  </si>
  <si>
    <t>05A03-06</t>
  </si>
  <si>
    <t>Has it been established, for each serious incident, the solutions to implement and the actions to execute by operational personnel?</t>
  </si>
  <si>
    <t>05A04-03</t>
  </si>
  <si>
    <t>Have the number and proximity of specialists been detailed and do they guarantee a sufficiently good level of maintenance within an acceptable delay?</t>
  </si>
  <si>
    <t xml:space="preserve">Management of application data access profiles </t>
  </si>
  <si>
    <t>09A01-01</t>
  </si>
  <si>
    <t>If the recovery solutions include delivery of hardware components, which cannot be triggered during tests, is there a contractual engagement within the recovery plan for the delivery of hardware within fixed and anticipated time limits, guaranteed by the manufacturer or other third party (leaser, broker, other)?</t>
  </si>
  <si>
    <t>05A06-07</t>
  </si>
  <si>
    <t>If the recovery equipment and/or solution are pooled, is the number of other subscribers known and limited?</t>
  </si>
  <si>
    <t>05A06-08</t>
  </si>
  <si>
    <t>Has the unavailability or failure of the recovery facility been considered and has a second level backup been organized?</t>
  </si>
  <si>
    <t>05A06-09</t>
  </si>
  <si>
    <r>
      <t xml:space="preserve">Are authentication parameters under strict control?
</t>
    </r>
    <r>
      <rPr>
        <i/>
        <sz val="8"/>
        <rFont val="Arial"/>
        <family val="2"/>
      </rPr>
      <t>A strict control requires that the list of people allowed to change the definition rules of credentials, the credentials themselves, the rules of surveillance of connection attempts etc., be strictly limited and that there exists a reinforced access control to effect these modifications, that these modifications be logged and audited and that there exists a regular general audit at least once a year of all authentication parameters.</t>
    </r>
  </si>
  <si>
    <t xml:space="preserve">Is there a system enabling the detection of any modification of recording parameters and to immediately trigger an alarm to a manager? </t>
  </si>
  <si>
    <t>08F03-06</t>
  </si>
  <si>
    <t xml:space="preserve">Does any inhibition of the recording and processing of the logged events system trigger an alarm to a manager? </t>
  </si>
  <si>
    <t>07A03-11</t>
  </si>
  <si>
    <t>Do network monitoring and reconfiguration tools allow real time corrective action compatible with the requirements of the users?</t>
  </si>
  <si>
    <t>Does the architecture of network equipment allow easy adaptation to changes of load levels (clusters, load balancing etc.)?</t>
  </si>
  <si>
    <t>05A02-08</t>
  </si>
  <si>
    <t>Has the backup of programs (source and executables, documentation and parameters) been regularly tested in order to be able to reconstitute the production environment at any time?</t>
  </si>
  <si>
    <t>05A05-04</t>
  </si>
  <si>
    <t>11.5.2</t>
  </si>
  <si>
    <t>07A04-02</t>
  </si>
  <si>
    <t>Are all these records archived (on disk, cassettes, optical disk, etc.) and conserved for a long period in such a way as to be un-falsifiable?</t>
  </si>
  <si>
    <t>10.10.3; 10.10.1</t>
  </si>
  <si>
    <t>07C02-08</t>
  </si>
  <si>
    <t>Is there a regular review of critical points and of the corrective solutions envisaged?</t>
  </si>
  <si>
    <t>05B</t>
  </si>
  <si>
    <t>Access control to the local area network</t>
  </si>
  <si>
    <t>05B01</t>
  </si>
  <si>
    <t xml:space="preserve">Management of access profiles on the local area network </t>
  </si>
  <si>
    <t>05B01-01</t>
  </si>
  <si>
    <r>
      <t xml:space="preserve">Is there a direct or indirect correspondence between any identifier and a real physical person?
</t>
    </r>
    <r>
      <rPr>
        <i/>
        <sz val="8"/>
        <rFont val="Arial"/>
        <family val="2"/>
      </rPr>
      <t>In the case where an application calls another or executes a system call, it may be that the application does not transfer to the target system the identifier which originally made the request. The link between the call, the identifier and the user himself must remain traceable after the fact.</t>
    </r>
  </si>
  <si>
    <t>07A04-03</t>
  </si>
  <si>
    <t>Have all generic or by-default accounts been deleted?</t>
  </si>
  <si>
    <t>07A04-04</t>
  </si>
  <si>
    <t>Are the archive storage locations equipped with an access control system backed up with intruder detectors?</t>
  </si>
  <si>
    <t>08H03-03</t>
  </si>
  <si>
    <t xml:space="preserve">Are the archive storage locations under video surveillance when not occupied?
</t>
  </si>
  <si>
    <t>08H03-04</t>
  </si>
  <si>
    <t xml:space="preserve">Are the archive storage locations under permanent video surveillance?
</t>
  </si>
  <si>
    <t>08H03-05</t>
  </si>
  <si>
    <t>Service continuity of the architecture and of its components</t>
  </si>
  <si>
    <t>07D01-01</t>
  </si>
  <si>
    <t>09A03-02</t>
  </si>
  <si>
    <t>11.2.2; 11.6.1</t>
  </si>
  <si>
    <t>09A01-03</t>
  </si>
  <si>
    <t>09A01-04</t>
  </si>
  <si>
    <t>09A01-05</t>
  </si>
  <si>
    <t>Have these profiles and the access rights attributed to the different profiles been approved by the information owners and/or the Information Security Officer?</t>
  </si>
  <si>
    <t>09A01-06</t>
  </si>
  <si>
    <t xml:space="preserve">Is access to the archives by archival personnel subject to strong authentication? </t>
  </si>
  <si>
    <t>08H02-08</t>
  </si>
  <si>
    <t>08H02-09</t>
  </si>
  <si>
    <t xml:space="preserve">Is transfer of an archive or of a copy to the requester carried out in a secure manner? </t>
  </si>
  <si>
    <t>08H02-10</t>
  </si>
  <si>
    <t>Are the conditions of access to the archives and the associated security systems audited regularly</t>
  </si>
  <si>
    <t>08H03</t>
  </si>
  <si>
    <t>Management of IT archive safety</t>
  </si>
  <si>
    <t>In the case of multiple incorrect authentication attempts, is there an automatic process which temporarily invalidates the identifier used or, possibly, the user workstation itself, or which slows down the authentication process so as to inhibit any automatic routine from connecting?</t>
  </si>
  <si>
    <t>07A03-08</t>
  </si>
  <si>
    <t>07A03-09</t>
  </si>
  <si>
    <t>07A03-10</t>
  </si>
  <si>
    <t>08H01-09</t>
  </si>
  <si>
    <t>08H01-10</t>
  </si>
  <si>
    <t>Has a management policy for access rights to data and information been established, built from an analysis of the security requirements based on the business stakes?</t>
  </si>
  <si>
    <t>09A01-02</t>
  </si>
  <si>
    <r>
      <t xml:space="preserve">Is access to applications and associated data defined in terms of job profiles which regroup roles or functions within the organization (a profile defines access rights available  to holders of the profile)?
</t>
    </r>
    <r>
      <rPr>
        <i/>
        <sz val="8"/>
        <rFont val="Arial"/>
        <family val="2"/>
      </rPr>
      <t>Note: in certain circumstances the notion of "profile" may be replaced by the notion of "group".</t>
    </r>
  </si>
  <si>
    <t>08H01-06</t>
  </si>
  <si>
    <t>08H01-07</t>
  </si>
  <si>
    <t>Are there regular readability tests of the archives?</t>
  </si>
  <si>
    <t>08H01-08</t>
  </si>
  <si>
    <t>08H01-11</t>
  </si>
  <si>
    <t xml:space="preserve">Are all the procedures concerning the archiving policy audited regularly? </t>
  </si>
  <si>
    <t>08H02</t>
  </si>
  <si>
    <t>IT Archives access management</t>
  </si>
  <si>
    <t>08H02-01</t>
  </si>
  <si>
    <t>09A01-07</t>
  </si>
  <si>
    <t>Is it possible to review at any time the list of profiles and the rights attributed to each profile?</t>
  </si>
  <si>
    <t>09A01-08</t>
  </si>
  <si>
    <r>
      <t xml:space="preserve">Does the process of using a credential guarantee its impregnability?
</t>
    </r>
    <r>
      <rPr>
        <i/>
        <sz val="8"/>
        <rFont val="Arial"/>
        <family val="2"/>
      </rPr>
      <t>The usage of a password will always be a weak point. the only process which does not divulge observable information consists either of introducing an object containing a secret (smart card), or using a code which changes at every moment (token card type SecureId) or using a means which contains some biometric characteristic.</t>
    </r>
  </si>
  <si>
    <t>05B05-04</t>
  </si>
  <si>
    <t>05B05-05</t>
  </si>
  <si>
    <t>Is use made of a tool or control application which is able to record privileged system calls (tools which require special access rights, access to security files, administration of security parameters etc.)?</t>
  </si>
  <si>
    <t>07C02-03</t>
  </si>
  <si>
    <t>Is the invalidation of such procedures alerted to an operational IT manager?</t>
  </si>
  <si>
    <t>07B01-08</t>
  </si>
  <si>
    <t>Is there a procedure which guarantees that sensitive information contained on discarded media will be protected until the destruction of the supporting media?</t>
  </si>
  <si>
    <t>10.7.2</t>
  </si>
  <si>
    <r>
      <t xml:space="preserve">Are the processes that ensure authentication under strict control? 
</t>
    </r>
    <r>
      <rPr>
        <i/>
        <sz val="8"/>
        <rFont val="Arial"/>
        <family val="2"/>
      </rPr>
      <t>A strict control requires that the software used has been validated and undergoes a regular test for integrity (close with a seal) and that there be an audit at least once a year of authentication procedures and processes (including the processes which aim to detect intrusion attempts and the processes which respond to these intrusion attempts).</t>
    </r>
  </si>
  <si>
    <t>07A04</t>
  </si>
  <si>
    <t xml:space="preserve">Access filtering and management of associations </t>
  </si>
  <si>
    <t>07A04-01</t>
  </si>
  <si>
    <t>Does any access to a system require the use of an identifier recognized by the system?</t>
  </si>
  <si>
    <r>
      <t xml:space="preserve">Are the parameters for definition and management of the  rules for recording privileged system calls under strict control?
</t>
    </r>
    <r>
      <rPr>
        <i/>
        <sz val="8"/>
        <rFont val="Arial"/>
        <family val="2"/>
      </rPr>
      <t>A strict control requires that the list of persons allowed to change the recording parameters be strictly limited and that there exists a reinforced access control to effect these modifications and that these modifications be logged and audited.</t>
    </r>
  </si>
  <si>
    <t>07C02-09</t>
  </si>
  <si>
    <t>07A05-06</t>
  </si>
  <si>
    <t>07A05-07</t>
  </si>
  <si>
    <t>07A05-08</t>
  </si>
  <si>
    <t>Security of the architecture</t>
  </si>
  <si>
    <t>07D01</t>
  </si>
  <si>
    <t>Is the enforcement of this program subject to a periodic audit?</t>
  </si>
  <si>
    <t>Verification of computerized accounting data training and awareness program</t>
  </si>
  <si>
    <t>Intellectual property rights training and awareness program</t>
  </si>
  <si>
    <t>Protection of computerized systems training and awareness program</t>
  </si>
  <si>
    <t>Use of encryption training and awareness program</t>
  </si>
  <si>
    <r>
      <t xml:space="preserve">Audit questionnaire : Information Security management
</t>
    </r>
    <r>
      <rPr>
        <sz val="9"/>
        <rFont val="Arial"/>
        <family val="2"/>
      </rPr>
      <t>This questionnaire controls whether the organisation realises effectively a continuous process of management and reduction of the risks also called ISMS .
It is recommanded to integrate this questionnaire into MEHARI  complete process of risk treatment, preferrably associated together   with domain 01 (Organisation), which corresponds to the management responsibility and audits parts of the standard.</t>
    </r>
  </si>
  <si>
    <t>08H03-01</t>
  </si>
  <si>
    <t>08H03-02</t>
  </si>
  <si>
    <t>09A02-06</t>
  </si>
  <si>
    <t>Are archive media labeled without reference to the content?</t>
  </si>
  <si>
    <t>08H03-06</t>
  </si>
  <si>
    <t xml:space="preserve"> Are the index tables used to associate content to an archive media number  inaccessible to the staff managing the archive media?</t>
  </si>
  <si>
    <t>08H03-07</t>
  </si>
  <si>
    <t>Are these index tables backed up?</t>
  </si>
  <si>
    <t>08H03-08</t>
  </si>
  <si>
    <t>Does stopping or interrupting the safety systems (fire, water, access control, intrusion detection) cause an alarm at a monitoring center for rapid intervention?</t>
  </si>
  <si>
    <t>08H03-09</t>
  </si>
  <si>
    <t>09A02-08</t>
  </si>
  <si>
    <t>Quest. Nr</t>
  </si>
  <si>
    <t>09A</t>
  </si>
  <si>
    <t xml:space="preserve">Application access control </t>
  </si>
  <si>
    <t>09A01</t>
  </si>
  <si>
    <r>
      <t xml:space="preserve">Are the processes which ensure the recording of privileged system calls under strict control?
</t>
    </r>
    <r>
      <rPr>
        <i/>
        <sz val="8"/>
        <rFont val="Arial"/>
        <family val="2"/>
      </rPr>
      <t>A strict control requires that the software used for recording has been validated and undergoes a regular test for integrity (closed with seal) and that there be an audit at least once a year of recording procedures and processes (including the processes which aim to detect modification attempts and the processes which respond to these modification attempts).</t>
    </r>
  </si>
  <si>
    <t>07D</t>
  </si>
  <si>
    <t>07C01-09</t>
  </si>
  <si>
    <r>
      <t xml:space="preserve">Do the maintenance contracts anticipate the complete replacement of equipment in the case of important damage which might not be taken into consideration by reparative maintenance? 
</t>
    </r>
    <r>
      <rPr>
        <i/>
        <sz val="8"/>
        <rFont val="Arial"/>
        <family val="2"/>
      </rPr>
      <t xml:space="preserve">A special attention should be born on the confidentiality of data stored on the disk of the replaced equipments </t>
    </r>
  </si>
  <si>
    <t xml:space="preserve">Backup of software configurations (system, services and configuration parameters) </t>
  </si>
  <si>
    <r>
      <t xml:space="preserve">Are there regular tests that the backup copies of configurations enable the effective restoration of the production environment at any time?
</t>
    </r>
    <r>
      <rPr>
        <i/>
        <sz val="8"/>
        <rFont val="Arial"/>
        <family val="2"/>
      </rPr>
      <t>These tests should consider all the backups (including documentation and parameters files) of legitimate elements.</t>
    </r>
  </si>
  <si>
    <r>
      <t xml:space="preserve">Does the method provide precise metrics allowing a rational and reproducible risk assessment?
</t>
    </r>
    <r>
      <rPr>
        <i/>
        <sz val="8"/>
        <rFont val="Arial"/>
        <family val="2"/>
      </rPr>
      <t>The seriousness of each risk being classified within a previously defined scale.</t>
    </r>
  </si>
  <si>
    <t>Are the existence, the pertinence and the updates of the services Recovery Plans regularly controlled?</t>
  </si>
  <si>
    <r>
      <t xml:space="preserve">Has a list of the telecommunication software authorized on the users' stations been established? 
</t>
    </r>
    <r>
      <rPr>
        <i/>
        <sz val="8"/>
        <rFont val="Arial"/>
        <family val="2"/>
      </rPr>
      <t xml:space="preserve">This list should indicate the reference versions authorized and possibly the parameterization options </t>
    </r>
  </si>
  <si>
    <t>Is there a regular audit of the security parameters attached to protecting profiles and rights?</t>
  </si>
  <si>
    <t>Has the adequacy of the directives with respect to all the relevant laws and regulations been verified by independent audit?</t>
  </si>
  <si>
    <t>07B01-09</t>
  </si>
  <si>
    <t>Are all security procedures and parameters protecting access to residual data subject to regular audit?</t>
  </si>
  <si>
    <t>07C</t>
  </si>
  <si>
    <r>
      <t xml:space="preserve">Do the rules specifying the accesses to privileged system calls to be logged include the relevant elements needed for subsequent investigation in the case of anomaly? 
</t>
    </r>
    <r>
      <rPr>
        <i/>
        <sz val="8"/>
        <rFont val="Arial"/>
        <family val="2"/>
      </rPr>
      <t>The rules must specify for each type of system call (create, read, update or delete) the basic elements to record, for example, the nature of the event, the user identifier, the systems services required, date and time etc.</t>
    </r>
  </si>
  <si>
    <t>07C02-06</t>
  </si>
  <si>
    <t>07C02-07</t>
  </si>
  <si>
    <t>PPI training and awareness program</t>
  </si>
  <si>
    <r>
      <t xml:space="preserve">For each scenario, and in agreement with the users, have a list and schedule of service resume been defined?
</t>
    </r>
    <r>
      <rPr>
        <i/>
        <sz val="8"/>
        <rFont val="Arial"/>
        <family val="2"/>
      </rPr>
      <t xml:space="preserve">Loss of information, means to reconstruct them and temporary operational procedures must be considered.
</t>
    </r>
  </si>
  <si>
    <t>Are the technical, organizational and human resources educated to address the organization's requirements for continuity?
This implies to train appropriately all concerned staff.</t>
  </si>
  <si>
    <r>
      <t xml:space="preserve">Audit questionnaire: Telecommunications operations
</t>
    </r>
    <r>
      <rPr>
        <i/>
        <sz val="8"/>
        <rFont val="Arial"/>
        <family val="2"/>
      </rPr>
      <t xml:space="preserve">The architecture and operations concerning « voice » are often effected by a different entity than « data » networks </t>
    </r>
  </si>
  <si>
    <r>
      <t xml:space="preserve">Does the signature of these clauses represent a formal commitment? 
</t>
    </r>
    <r>
      <rPr>
        <i/>
        <sz val="8"/>
        <rFont val="Arial"/>
        <family val="2"/>
      </rPr>
      <t>In order to achieve a formal commitment, the personnel should explicitly state that his/her signature implies having understood and accepted the security policy</t>
    </r>
  </si>
  <si>
    <t xml:space="preserve">Does the PPI policy (or the management framework) clearly define the responsibilities of the various stakeholders: the PPI manager, Digital Information Security Manager, internal control, etc.? </t>
  </si>
  <si>
    <t>If such a committee exists, is it composed of the PPI manager and representatives from senior management, security, audit, IT, legal, document management, and users?</t>
  </si>
  <si>
    <r>
      <t xml:space="preserve">Communication of financial data
</t>
    </r>
    <r>
      <rPr>
        <i/>
        <sz val="8"/>
        <rFont val="Arial"/>
        <family val="2"/>
      </rPr>
      <t>For example, the Financial Security Law (loi Mer) in France and the Sarbanes Oxley Act in the United States</t>
    </r>
  </si>
  <si>
    <t>Communication of financial data training and awareness program</t>
  </si>
  <si>
    <r>
      <t>Is there a document (or a set of documents ) or an operational procedure which describes all security parameters for the equipments and systems?</t>
    </r>
    <r>
      <rPr>
        <i/>
        <sz val="8"/>
        <rFont val="Arial"/>
        <family val="2"/>
      </rPr>
      <t xml:space="preserve">   
Such a document should be derived from the security policy and describe all the filtering rules decided. It should also mention the reference to the system versions so as to check the status of the updates.</t>
    </r>
  </si>
  <si>
    <t>Organization of operational equipment maintenance</t>
  </si>
  <si>
    <t>Is the shutdown of the access control system detected dynamically at the time of connection to the enterprise network?</t>
  </si>
  <si>
    <r>
      <t xml:space="preserve">Are the decisions to change or update equipment and systems significantly subject to a control procedure (registration, planning, formal approval, communication to all concerned individuals, etc.)?
</t>
    </r>
    <r>
      <rPr>
        <i/>
        <sz val="8"/>
        <rFont val="Arial"/>
        <family val="2"/>
      </rPr>
      <t xml:space="preserve">The possible separation (physical or logical, using VLAN) of data and voice flows shall be analyzed when moving to ToIP and revised based on the observed load changes, the same applies to interconnection capabilities between the two networks </t>
    </r>
  </si>
  <si>
    <r>
      <t xml:space="preserve">Have telecommunication  operations staff received formal appropriate training in risk analysis?
</t>
    </r>
    <r>
      <rPr>
        <i/>
        <sz val="8"/>
        <rFont val="Arial"/>
        <family val="2"/>
      </rPr>
      <t>This should include service continuity as well as confidentiality and integrity of the data and the transmissions</t>
    </r>
  </si>
  <si>
    <t>Is it ensured that the suppliers and providers report and document any security incident concerning information or networks?</t>
  </si>
  <si>
    <r>
      <t xml:space="preserve">Is an exact inventory of the equipments kept up to date by the concerned responsible persons? 
</t>
    </r>
    <r>
      <rPr>
        <i/>
        <sz val="8"/>
        <rFont val="Arial"/>
        <family val="2"/>
      </rPr>
      <t xml:space="preserve">Of key importance with ToIP for the move of terminal equipments and their configuration (including configured emergency call numbers) </t>
    </r>
  </si>
  <si>
    <t xml:space="preserve">Have actions to be taken by users' support team in case of an attack by malevolent code (alert, confinement measures, triggering of a crisis management process, etc.) been defined?
</t>
  </si>
  <si>
    <t>Recovery Plans for the users' workstations</t>
  </si>
  <si>
    <t>Have all the scenarios which may impact the users' workstation base been considered and, for each scenario, the consequences in terms of service unavailability for users?</t>
  </si>
  <si>
    <r>
      <t xml:space="preserve">Has it been defined,  to resolve each scenario identified above,  a sequence of minimal services recovery in accordance with user requirements?
</t>
    </r>
    <r>
      <rPr>
        <i/>
        <sz val="8"/>
        <rFont val="Arial"/>
        <family val="2"/>
      </rPr>
      <t>The user services need to be considered qualitatively and quantitatively (percentage of the base to be reinstalled)</t>
    </r>
  </si>
  <si>
    <r>
      <t xml:space="preserve">Are the technical, organizational and human resources sufficient to address the organization's requirements?
</t>
    </r>
    <r>
      <rPr>
        <i/>
        <sz val="8"/>
        <rFont val="Arial"/>
        <family val="2"/>
      </rPr>
      <t>This means being able to correct personnel deficiencies</t>
    </r>
  </si>
  <si>
    <t>Are user workstations equipped with a means to protect from viruses and malware?</t>
  </si>
  <si>
    <r>
      <t xml:space="preserve">Is the anti virus product regularly updated?
</t>
    </r>
    <r>
      <rPr>
        <i/>
        <sz val="8"/>
        <rFont val="Arial"/>
        <family val="2"/>
      </rPr>
      <t>With internet, new threats are instantaneous thus forcing to control at least every day of the existence of a corrective update</t>
    </r>
  </si>
  <si>
    <r>
      <t xml:space="preserve">In the particular case of passwords, can the imposed rules be considered as very strict?
</t>
    </r>
    <r>
      <rPr>
        <i/>
        <sz val="8"/>
        <rFont val="Arial"/>
        <family val="2"/>
      </rPr>
      <t xml:space="preserve">Very strict rules impose the use of tested non-trivial passwords, using a mixture of different types of characters and of a reasonable length (ten characters or more). It is desirable that these rules have been approved by the Information Security Officer. </t>
    </r>
  </si>
  <si>
    <t>Are the technical, organizational and human resources educated to address the organization's requirements?
This implies to train appropriately all concerned staff.</t>
  </si>
  <si>
    <t>Is a trace kept of all operations effected and commands launched during any real time maintenance in order to be able to investigate afterwards, or even to cancel them, if the sequence of operations finished improperly?</t>
  </si>
  <si>
    <t>Audit questionnaire: Protection of users' work equipment</t>
  </si>
  <si>
    <t>If the recovery solutions include delivery of hardware components (which cannot be triggered during tests), is there a contractual commitment by the manufacturer or any relevant third party (distributor) to deliver the replacement hardware within fixed and anticipated time limits as stated in the recovery plan?</t>
  </si>
  <si>
    <t>Are the existence, the pertinence and the updates of the users' workstations Recovery Plans regularly controlled?</t>
  </si>
  <si>
    <t xml:space="preserve">Is there a regular audit of the procedures of  the security parameters attached to protecting profiles and rights? </t>
  </si>
  <si>
    <r>
      <t xml:space="preserve">Has a list of authorized software for the user equipment been established?
</t>
    </r>
    <r>
      <rPr>
        <i/>
        <sz val="8"/>
        <rFont val="Arial"/>
        <family val="2"/>
      </rPr>
      <t xml:space="preserve">This list should state the reference versions authorized and the possible parameterization options accepted. </t>
    </r>
  </si>
  <si>
    <t xml:space="preserve">Management of service suppliers and providers relating to the operation and  handling of the user workstations base </t>
  </si>
  <si>
    <t>Do these rules detail controls to effect on the network equipment configurations?</t>
  </si>
  <si>
    <t>Do these rules detail controls to effect on the configurations of users stations?</t>
  </si>
  <si>
    <t>Do these rules define the required management methods to cover anomalies and incidents?</t>
  </si>
  <si>
    <t>Is there a control procedure enabling the detection of irregularities in the access control procedure (audit of procedures and parameters of access control systems, audit of exceptions and of interventions etc.)?</t>
  </si>
  <si>
    <t>02A04</t>
  </si>
  <si>
    <t>04B02-02</t>
  </si>
  <si>
    <r>
      <t xml:space="preserve">Does the authentication mechanism provide a recognized "strong" level of security?
</t>
    </r>
    <r>
      <rPr>
        <i/>
        <sz val="8"/>
        <rFont val="Arial"/>
        <family val="2"/>
      </rPr>
      <t>Notably the usage of a simple password will always be a weakness. The only methods recognized as "strong", that is to say observable without divulging information, are those based on cryptographic algorithms.</t>
    </r>
  </si>
  <si>
    <t>04B02-03</t>
  </si>
  <si>
    <t>Do the procedure and mechanisms of storage, distribution and exchange of keys and more generally the management of the keys offer solid guarantees which merit confidence and are they approved by the Information Security Officer?</t>
  </si>
  <si>
    <t>12.3.2</t>
  </si>
  <si>
    <t>04C01-04</t>
  </si>
  <si>
    <t>Are these plans tested at least once a year?</t>
  </si>
  <si>
    <t>01E03-04</t>
  </si>
  <si>
    <t>Is there a procedure enabling the subsequent detection of irregularities in the management of access authorizations (badge or card not returned, usage of a lost badge, false badge etc.)?</t>
  </si>
  <si>
    <t>02A03</t>
  </si>
  <si>
    <t>01E02-12</t>
  </si>
  <si>
    <t>01E03-01</t>
  </si>
  <si>
    <t>At least once year, is there a management review of the ISMS, covering all aspects of ISMS steering (results of risk analysis, dashboards, audit results, etc.), enabling management to make decisions about the ISMS implementation policy (evolution of the Information Security Policy, ISMS scope, audit program, requirements to be taken into account, resources assigned, etc.)?</t>
  </si>
  <si>
    <r>
      <t>Are nonconformities in the application of the ISMS identified regularly</t>
    </r>
    <r>
      <rPr>
        <i/>
        <sz val="8"/>
        <rFont val="Arial"/>
        <family val="2"/>
      </rPr>
      <t xml:space="preserve">?
Concerning  the security policies, the processes and procedures 
</t>
    </r>
  </si>
  <si>
    <t>Have the results of the implemented preventative actions been recorded in a log?</t>
  </si>
  <si>
    <r>
      <t xml:space="preserve">Are permanent or semi permanent (for a specific length of time) access rights to each site or building (or to a number of floors) based on typical profiles (staff on permanent or limited contracts, temporary staff, students, service providers etc.) and to functional roles in the organization?
</t>
    </r>
    <r>
      <rPr>
        <i/>
        <sz val="8"/>
        <rFont val="Arial"/>
        <family val="2"/>
      </rPr>
      <t>Access rights should be granted to activity profiles and not to named individuals.</t>
    </r>
  </si>
  <si>
    <t>02A01-02</t>
  </si>
  <si>
    <t>04B03-04</t>
  </si>
  <si>
    <t>Is there a regular review of these incidents or malfunctions with the concerned suppliers?</t>
  </si>
  <si>
    <t>06A06-06</t>
  </si>
  <si>
    <r>
      <t xml:space="preserve">Is there a direct or indirect correspondence between any identifier and a real physical person?
</t>
    </r>
    <r>
      <rPr>
        <i/>
        <sz val="8"/>
        <rFont val="Arial"/>
        <family val="2"/>
      </rPr>
      <t>In the case where an application calls another one or calls a system, it may be that the application does not transfer to the target system the identifier which originally made the request. However, the link between that call and the original user identifier must remain traceable after the fact.</t>
    </r>
  </si>
  <si>
    <t>09A04-03</t>
  </si>
  <si>
    <t>09A04-04</t>
  </si>
  <si>
    <r>
      <t xml:space="preserve">Does the process of creation or modification of a user credentials respect a set of rules which ensures its intrinsic validity? 
</t>
    </r>
    <r>
      <rPr>
        <i/>
        <sz val="8"/>
        <rFont val="Arial"/>
        <family val="2"/>
      </rPr>
      <t>In the case of passwords: sufficient length (8 characters or more), obligatory mixture of types of characters, frequent change (less than once a month), impossibility of reusing an old password, non-trivial word test using a dictionary, banning of "standard systems", first names, anagrams of username, dates etc.
In the case of certificates or use made of cryptographic mechanisms for authentication: a generation process evaluated or publicly recognized, encryption keys of a sufficient length etc.</t>
    </r>
  </si>
  <si>
    <t>09A03-03</t>
  </si>
  <si>
    <t>Do the rules establishing the connection criteria to the extended network define the physical security measures required to protect the network equipment and cabling?</t>
  </si>
  <si>
    <t>Do these rules establishing the connection criteria to the extended network define the logical security measures required to protect the network equipment and cabling?</t>
  </si>
  <si>
    <r>
      <t xml:space="preserve">Has an analysis been carried out of the various shared equipment and systems (apart from the architecture of the applications but including general peripheral systems such as backup systems and robots, print servers and centralized printing equipment) in order to highlight the needs of service continuity?
</t>
    </r>
    <r>
      <rPr>
        <i/>
        <sz val="8"/>
        <rFont val="Arial"/>
        <family val="2"/>
      </rPr>
      <t>An in depth analysis assumes that a list of failure scenarios has been established and that the consequences of such events have been analyzed.</t>
    </r>
  </si>
  <si>
    <t>07D01-02</t>
  </si>
  <si>
    <t>Has this analysis allowed to detail the minimum performance levels that must be maintained for each system and have these performance levels been accepted by users or information owners?</t>
  </si>
  <si>
    <t>07D01-03</t>
  </si>
  <si>
    <r>
      <t xml:space="preserve">Does the process of definition or modification of user credential for access control from a WiFi sub network respect a set of rules which ensures its intrinsic validity?
</t>
    </r>
    <r>
      <rPr>
        <i/>
        <sz val="8"/>
        <rFont val="Arial"/>
        <family val="2"/>
      </rPr>
      <t>In the case of passwords: sufficient length (8 characters or more), obligatory mixture of types of characters, frequent change (less than once a month), impossibility of reusing an old password, non-trivial word test using a dictionary, banning of "standard systems", first names, anagrams of username, dates etc. 
In the case of certificates or authentication based on cryptographic mechanisms, the generation process must be evaluated or publicly recognized, encryption keys  of a sufficient length etc.
In the case of simple access identifiers (e.g. calling phone number), a call back procedure is recommended.</t>
    </r>
  </si>
  <si>
    <t>05B06-04</t>
  </si>
  <si>
    <t>Does the authentication system guarantee the impregnability of the user's credential?</t>
  </si>
  <si>
    <t>05B06-05</t>
  </si>
  <si>
    <t>05B06-07</t>
  </si>
  <si>
    <t>Is there a rapid and systematic process for revoking access authorizations (revocation of the badge to the automatic access control equipments) and return of the corresponding badge or card at the time of departure of internal or external personnel, change of site attachment (when the authorization is site dependent) or at the end of mission?</t>
  </si>
  <si>
    <t>02A02-08</t>
  </si>
  <si>
    <t xml:space="preserve">Does any shutdown or inhibition of redundant equipment or system devoted to detecting the need for human intervention or for automatic reconfiguration trigger an alarm to an operational manager? </t>
  </si>
  <si>
    <t>07D01-07</t>
  </si>
  <si>
    <r>
      <t xml:space="preserve">Has the systems' sensitivity been analyzed (based on the applications and data processed) including peripheral systems or robots used for storage or archiving, print servers or central printing equipment, etc.) to highlight their security requirements?
</t>
    </r>
    <r>
      <rPr>
        <i/>
        <sz val="8"/>
        <rFont val="Arial"/>
        <family val="2"/>
      </rPr>
      <t>A thorough analysis implies the establishment of a list of incident scenarios (A, I, C), for which all foreseeable consequences were analyzed.</t>
    </r>
  </si>
  <si>
    <t>11.6.2</t>
  </si>
  <si>
    <t>07D02-02</t>
  </si>
  <si>
    <t>Did this analysis allow to formalize minimum requirements for each system and were these minimum requirements accepted by the users (information owner)?</t>
  </si>
  <si>
    <t>07D02-03</t>
  </si>
  <si>
    <r>
      <t xml:space="preserve">Are authentication parameters for the access from a WiFi sub-network under strict control?
</t>
    </r>
    <r>
      <rPr>
        <i/>
        <sz val="8"/>
        <rFont val="Arial"/>
        <family val="2"/>
      </rPr>
      <t>A strict control requires that people able to change the definition rules of identifiers, the identifiers themselves, rules of monitoring  connection attempts etc., be strictly limited and that there exist a reinforced access control to effect these modifications, that these modifications be logged and audited and that there exists a regular general audit at least once a year of all authentication parameters.</t>
    </r>
  </si>
  <si>
    <t>05B06-11</t>
  </si>
  <si>
    <r>
      <t xml:space="preserve">Are the processes that guarantee authentication from a WiFi sub network under strict control? 
</t>
    </r>
    <r>
      <rPr>
        <i/>
        <sz val="8"/>
        <rFont val="Arial"/>
        <family val="2"/>
      </rPr>
      <t>A strict control requires that the software used has been validated and undergoes a regular test for integrity (seal) and that there is an audit, audit, at least once a year, of authentication procedures and processes.</t>
    </r>
  </si>
  <si>
    <t>05B07</t>
  </si>
  <si>
    <t>General filtering of access to the local area network</t>
  </si>
  <si>
    <t>05B07-01</t>
  </si>
  <si>
    <t>Do these clauses make clear that the obligation to respect that security policy applies to information at large (whichever the support : paper, magnetic, optical, etc.)?</t>
  </si>
  <si>
    <t>08A01-04</t>
  </si>
  <si>
    <t>08A01-05</t>
  </si>
  <si>
    <t>08A01-06</t>
  </si>
  <si>
    <t>08A01-07</t>
  </si>
  <si>
    <r>
      <t xml:space="preserve">Is a service in charge of collection and  treatment of undesirable messages?
</t>
    </r>
    <r>
      <rPr>
        <i/>
        <sz val="8"/>
        <rFont val="Arial"/>
        <family val="2"/>
      </rPr>
      <t>Undesirable messages (spams, virus, false virus alerts, etc...) must be immediately sent to this service, which will estimate the threat and put in place counter measures: specific filtering, internal warning, etc...</t>
    </r>
  </si>
  <si>
    <t>Anti virus (malware, unauthorized executable code, etc.) protection for user workstations.</t>
  </si>
  <si>
    <t>Does the revoked keys management procedure guarantee that the control systems take into consideration in real time any revocation of keys?</t>
  </si>
  <si>
    <t xml:space="preserve">Is access to the network from the outside impossible without using encryption </t>
  </si>
  <si>
    <t>05C04</t>
  </si>
  <si>
    <t>Protection of the integrity of exchanges in the case of remote access to the local area network</t>
  </si>
  <si>
    <t>05C04-01</t>
  </si>
  <si>
    <t>Is there a systematic updating process for the partitioning rules of the office zones?</t>
  </si>
  <si>
    <t>Is the attribution of profiles and tasks to maintenance personnel done on an individual and named basis?</t>
  </si>
  <si>
    <t>Are the application maintenance, test and integration environments strictly separated?</t>
  </si>
  <si>
    <t>Is there a procedure which obliges users to use this service for all documents usable as proof, documentary evidence or important originals?</t>
  </si>
  <si>
    <t>Is there a procedure which obliges users to use this archiving service for all documents to be kept for a long range?</t>
  </si>
  <si>
    <t>Are the decisions to change or update users' software versions subject to a control procedure (registration, planning, formal approval, communication to all concerned individuals, etc.)?</t>
  </si>
  <si>
    <t>Are security parameters and configuration rules of user equipment listed in detail and regularly updated?</t>
  </si>
  <si>
    <t>Has the eventual impact of the user equipment configuration changes regarding the continuity plans been considered?</t>
  </si>
  <si>
    <r>
      <t xml:space="preserve">Do the mechanisms used for the transmission of the credentials between the user and target equipments guarantee inviolability and authenticity of these credentials?
</t>
    </r>
    <r>
      <rPr>
        <i/>
        <sz val="8"/>
        <rFont val="Arial"/>
        <family val="2"/>
      </rPr>
      <t>Transmission of a password must be encrypted or use an algorithm which introduces a variable at each transmission.
In the case of authentication using cryptographic procedures, the mechanism must propose solid guarantees validated by a recognized organization.</t>
    </r>
  </si>
  <si>
    <r>
      <t>Control of access to sensitive locations</t>
    </r>
    <r>
      <rPr>
        <b/>
        <sz val="10"/>
        <rFont val="Arial"/>
      </rPr>
      <t xml:space="preserve"> (other than office zones)</t>
    </r>
  </si>
  <si>
    <t>Is use made of a specialized company, which offers contractual guarantees of security, for the storage of archives outside the production site?</t>
  </si>
  <si>
    <t>08C04-02</t>
  </si>
  <si>
    <t>Does any stoppage of the alarm system, linked to the local area network, trigger an alarm towards the surveillance team?</t>
  </si>
  <si>
    <t>05D01-09</t>
  </si>
  <si>
    <t>Does the procedure of granting permanent or temporary access authorizations require the formal authorization of line management or of the unit managing external contractors (at a sufficiently senior level)?</t>
  </si>
  <si>
    <t>Are the storage conditions and associated security systems subject to regular audit?</t>
  </si>
  <si>
    <t>02D07</t>
  </si>
  <si>
    <t>Management of archived documents</t>
  </si>
  <si>
    <t>02D07-01</t>
  </si>
  <si>
    <t>Is there a department specifically responsible for archiving documents to be kept for a long range?</t>
  </si>
  <si>
    <t>02D07-02</t>
  </si>
  <si>
    <t>Is the structure, empowered to analyze these summaries (or incidents logs) and security related events, required to do so within a fixed and determined period and does it have sufficient availability?</t>
  </si>
  <si>
    <t>05D02-05</t>
  </si>
  <si>
    <t>Is any inhibition of this recording and processing system immediately signaled to the surveillance team?</t>
  </si>
  <si>
    <t>05D02-08</t>
  </si>
  <si>
    <t>05D02-09</t>
  </si>
  <si>
    <t>05D02-10</t>
  </si>
  <si>
    <t>E</t>
  </si>
  <si>
    <t>C01</t>
  </si>
  <si>
    <t>C02</t>
  </si>
  <si>
    <t>C03</t>
  </si>
  <si>
    <t>C04</t>
  </si>
  <si>
    <t>C05</t>
  </si>
  <si>
    <t>C06</t>
  </si>
  <si>
    <t>Does the access control system guarantee that all personnel entering the location are verified (double door limiting the number of people entering to one-at-a-time, process which prohibits the usage of a badge by more than one person etc.)?</t>
  </si>
  <si>
    <t>02D03</t>
  </si>
  <si>
    <t>02D03-01</t>
  </si>
  <si>
    <t>02D06-04</t>
  </si>
  <si>
    <t>Is each major incident on the network subject to a specific follow-up (nature and description, priority, technical solution, analysis in progress, expected resolution lead time etc.)?</t>
  </si>
  <si>
    <r>
      <t xml:space="preserve">Are the processes which ensure the management of storage media marking under strict control?  
</t>
    </r>
    <r>
      <rPr>
        <i/>
        <sz val="8"/>
        <rFont val="Arial"/>
        <family val="2"/>
      </rPr>
      <t>A strict control requires that the software used has been validated and undergoes a regular test for integrity (seal) and that there is an audit at least once a year of support media marking procedures and processes (including a management of anomalies detected in the course of support media marking).
This presupposes that there be a document which details all of the requirements of support media marking.</t>
    </r>
  </si>
  <si>
    <t>08C03</t>
  </si>
  <si>
    <t>08C04-07</t>
  </si>
  <si>
    <t xml:space="preserve">Are there specific maintenance contracts for all hardware which require a high availability and for which the replacement must be made within limited delays? </t>
  </si>
  <si>
    <t>08D01-03</t>
  </si>
  <si>
    <t>08C05-01</t>
  </si>
  <si>
    <t>Management of access authorizations granted to the site or the building</t>
  </si>
  <si>
    <t xml:space="preserve">Protection of written information </t>
  </si>
  <si>
    <t>Does the shutdown of these security systems (fire, water damage, access control, intrusion detection) trigger an alarm with a surveillance center able to intervene rapidly?</t>
  </si>
  <si>
    <t>Is operational network personnel required to sign contract clauses of adherence to that security policy (no matter their status: permanent or temporary staff, students, etc.)?</t>
  </si>
  <si>
    <t>06A01-03</t>
  </si>
  <si>
    <t>Have events or successions of events been analyzed which might reveal abnormal behavior or illicit action on the local area network and as a consequence have specific monitoring indicators or control points been identified?</t>
  </si>
  <si>
    <t>05D01-02</t>
  </si>
  <si>
    <t>05D01-03</t>
  </si>
  <si>
    <t>Is access to storage bays subject to strong authentication, for authorized elements (servers and administration stations)?</t>
  </si>
  <si>
    <t>08C06-04</t>
  </si>
  <si>
    <t>Do the data storage protocols contain a protection against replay?</t>
  </si>
  <si>
    <t xml:space="preserve">Is each equipment covered by a maintenance contract tailored to the requirements of the expected service? 
</t>
  </si>
  <si>
    <t>Is there a procedure or automatic routine which triggers the immediate intervention of specialized personnel in the case of an alarm (of the access control system or the incident detection system)?</t>
  </si>
  <si>
    <t>08C04</t>
  </si>
  <si>
    <t>08C04-01</t>
  </si>
  <si>
    <t>Is there an operational intrusion detection system for the storage locations, linked to a 24 hr monitoring center?</t>
  </si>
  <si>
    <t>08C03-08</t>
  </si>
  <si>
    <t>Are the on site locations for production storage media placed under 24 hours surveillance (video surveillance of the location itself)?</t>
  </si>
  <si>
    <t>08C03-09</t>
  </si>
  <si>
    <t xml:space="preserve">Is the transfer of production media, between the production and on site storage locations, under strict control (specific moving procedures, secured containers etc.)?  </t>
  </si>
  <si>
    <t>08C03-10</t>
  </si>
  <si>
    <t xml:space="preserve">Is the storage location of production storage media protected against accidental risk (fire detection and extinguisher equipment, protection from water damage, etc.)?  </t>
  </si>
  <si>
    <t>08C03-11</t>
  </si>
  <si>
    <t>Are the elements enabling the detection of an anomaly or incident archived (on disk, cassette or optical disk etc.)?</t>
  </si>
  <si>
    <t>05D01-10</t>
  </si>
  <si>
    <t xml:space="preserve">Offline analysis of traces, log files and event journals on the local area network </t>
  </si>
  <si>
    <t>05D02-01</t>
  </si>
  <si>
    <t>Has detailed analysis been carried out of the events or succession of events on the local area network which may have an impact on security (refused connections, re-routings, reconfigurations, changes in performance, access to sensitive data or tools etc.)?</t>
  </si>
  <si>
    <t>05D02-02</t>
  </si>
  <si>
    <t>05D02-03</t>
  </si>
  <si>
    <t>05D02-04</t>
  </si>
  <si>
    <t xml:space="preserve">Does the contract signed with the outside media storage company ensure a high level of security (strong access authentication, control of access points and emergency exits, intrusion detection, video surveillance, protection against natural risk, intervention team, etc.)?  </t>
  </si>
  <si>
    <t>08C04-03</t>
  </si>
  <si>
    <t xml:space="preserve">Is there a regular audit of the contractual clauses specifying relations with the company ensuring the external storage of archives and backups?  </t>
  </si>
  <si>
    <t>08C05</t>
  </si>
  <si>
    <t xml:space="preserve">Verification and turnover of archive storage media </t>
  </si>
  <si>
    <r>
      <t xml:space="preserve">Do the solutions, protecting access to data stored on the storage network, offer valid and solid guarantees?   
</t>
    </r>
    <r>
      <rPr>
        <i/>
        <sz val="8"/>
        <rFont val="Arial"/>
        <family val="2"/>
      </rPr>
      <t>A cryptographic solution with keys of sufficient length is one of among many parameters to take into consideration (as a function of the algorithm) . 
The recommendation of an official organization can be a confidence factor. At least the solution should have been approved b the CISO.</t>
    </r>
  </si>
  <si>
    <t>08C06-07</t>
  </si>
  <si>
    <t xml:space="preserve">Are the security mechanisms for access to data protected against infraction or alteration? </t>
  </si>
  <si>
    <t>08C06-08</t>
  </si>
  <si>
    <t>Is the switching off or bypass of security mechanisms immediately detected and signaled to a responsible team?</t>
  </si>
  <si>
    <t>08C06-09</t>
  </si>
  <si>
    <t>08C06-10</t>
  </si>
  <si>
    <t>Is there a procedure detailing the actions to carry out in the case of error or alert?</t>
  </si>
  <si>
    <t>08C07</t>
  </si>
  <si>
    <t>Are the storage media which retain data for long periods (archives) regularly verified (as a function of the frequency of updates and the classification of the information)?</t>
  </si>
  <si>
    <t>08C05-02</t>
  </si>
  <si>
    <t>08C05-03</t>
  </si>
  <si>
    <t>Audit Questionnaire: Network Operations</t>
  </si>
  <si>
    <t>06A</t>
  </si>
  <si>
    <t xml:space="preserve">Security of operations procedures </t>
  </si>
  <si>
    <t>06A01</t>
  </si>
  <si>
    <t>06A01-01</t>
  </si>
  <si>
    <t>Is there a regular verification of the technical compatibility between the storage media and the operational solution used to effect restoration of data?</t>
  </si>
  <si>
    <t>Are the media transfers regularly audited?</t>
  </si>
  <si>
    <t>08D</t>
  </si>
  <si>
    <t xml:space="preserve">Service continuity </t>
  </si>
  <si>
    <t>08D01</t>
  </si>
  <si>
    <t xml:space="preserve">Are the diagnostic means, needed by system operation personnel, protected against any possible inhibition or unauthorized modification? </t>
  </si>
  <si>
    <t>08D03-06</t>
  </si>
  <si>
    <t>08D01-04</t>
  </si>
  <si>
    <t>08C05-04</t>
  </si>
  <si>
    <t xml:space="preserve">Are regular tests carried out of archived media readability? </t>
  </si>
  <si>
    <t>08C05-05</t>
  </si>
  <si>
    <t>Is use made of an intrusion detection system or capable of detecting anomalies on the local area network?</t>
  </si>
  <si>
    <t>05D01-04</t>
  </si>
  <si>
    <t>Are there one or more applications capable of analyzing the individual anomaly diagnostic data on the local area network and of triggering an alert to operational personnel?</t>
  </si>
  <si>
    <t>05D01-05</t>
  </si>
  <si>
    <r>
      <t xml:space="preserve">Encryption of exchanges on the extended network
</t>
    </r>
    <r>
      <rPr>
        <i/>
        <sz val="8"/>
        <rFont val="Arial"/>
        <family val="2"/>
      </rPr>
      <t>Encryption can be effected at layer 2 (encrypting modem ), 3 (IPSEC VPN) or at level 4-5 (SSL) or directly effected by the application (level 6-7, for example encryption before or during transmission), case really treated by domain 09 
It could be systematically on the "pipeline" (physical or logical) or limited only to certain data flows (as a function of address or type, etc.) it can also be performed on intermediate systems (VPN boxes) or end systems (stations, server) or both.</t>
    </r>
  </si>
  <si>
    <t>04C01-01</t>
  </si>
  <si>
    <t>Are all the control procedures for remote maintenance regularly audited?</t>
  </si>
  <si>
    <t>06A05</t>
  </si>
  <si>
    <t>Management of Operating Procedures for Network Operation</t>
  </si>
  <si>
    <t>06A05-01</t>
  </si>
  <si>
    <t>10.1.1</t>
  </si>
  <si>
    <t>06A05-02</t>
  </si>
  <si>
    <t>Are the storage networks protected by a firewall which only allows data and administrative flows related to storage?</t>
  </si>
  <si>
    <t>08C06-03</t>
  </si>
  <si>
    <t>Are there specific maintenance contracts for software products (systems, middleware and applications) which require corrective delays that standard maintenance cannot cover?</t>
  </si>
  <si>
    <t>08D02-05</t>
  </si>
  <si>
    <t>08C06-05</t>
  </si>
  <si>
    <t xml:space="preserve">Is data stored using a storage network encrypted before transmission to the network? </t>
  </si>
  <si>
    <t>08C06-06</t>
  </si>
  <si>
    <t>Are security parameters and configuration rules (removal of all generic accounts, changing of generic passwords, closure of all ports not specifically requested and authorized, access control and authentication parameters, control of routing tables etc.) detailed and kept up to date and are they reviewed before any start of production of a new version?</t>
  </si>
  <si>
    <t>11.4.4; 10.3.2</t>
  </si>
  <si>
    <t>06A02-10</t>
  </si>
  <si>
    <t>06A06-05</t>
  </si>
  <si>
    <r>
      <t xml:space="preserve">Are the files accompanying the marking system (files which make the link between the label of the media and its contents) under strict control?
</t>
    </r>
    <r>
      <rPr>
        <i/>
        <sz val="8"/>
        <rFont val="Arial"/>
        <family val="2"/>
      </rPr>
      <t>A strict control requires that people authorized to access the files be registered and in limited number, that there be a reinforced access control to be able to modify them and that any modification be logged and audited.</t>
    </r>
  </si>
  <si>
    <t>08C02-03</t>
  </si>
  <si>
    <t>Is there a regular audit, at least once a year, of all data exchange, encryption systems and associated procedures?</t>
  </si>
  <si>
    <t>04C02</t>
  </si>
  <si>
    <t>Integrity control of exchanges on the extended network</t>
  </si>
  <si>
    <t>04C02-01</t>
  </si>
  <si>
    <t>Does the procedure used for the transfer of sensitive media to the external storage location require a high level of security (like secure containers and transporters accredited by the company)?</t>
  </si>
  <si>
    <t>10.8.3</t>
  </si>
  <si>
    <t>08C04-04</t>
  </si>
  <si>
    <t xml:space="preserve">Are there contractual clauses or annex clauses, which stipulate the conditions of restitution of storage media, guaranteeing that the person to whom to the media is returned has the correct authorization even in the case of an emergency procedure? </t>
  </si>
  <si>
    <t>08C04-05</t>
  </si>
  <si>
    <t>08C04-06</t>
  </si>
  <si>
    <t>08D01-01</t>
  </si>
  <si>
    <t>08D01-02</t>
  </si>
  <si>
    <t>04C02-04</t>
  </si>
  <si>
    <t>10.2.3</t>
  </si>
  <si>
    <t>06A07</t>
  </si>
  <si>
    <t>Taking into account the confidentiality during maintenance operations on network equipment.</t>
  </si>
  <si>
    <t>06A07-01</t>
  </si>
  <si>
    <t>Is there a control procedure for change decisions, equipment and system evolutions (registration, planning, formal approbation, communication to all concerned individuals, etc.)?</t>
  </si>
  <si>
    <t>10.1.2</t>
  </si>
  <si>
    <t>06A02-02</t>
  </si>
  <si>
    <t>Do the reread tests contain controls of the authenticity of the information stored?</t>
  </si>
  <si>
    <t>08C05-06</t>
  </si>
  <si>
    <t>Is there an audit procedure enabling later to uncover irregularities in the access control procedures (audit of procedures and parameters of access control systems, audit of exceptions and of interventions etc.)?</t>
  </si>
  <si>
    <t>08C03-07</t>
  </si>
  <si>
    <t>Is there an operational system (automatic or by security guard) for controlling pedestrian and vehicular access to the site?</t>
  </si>
  <si>
    <t>02A03-03</t>
  </si>
  <si>
    <t>Are the automatic access control systems under 24 hr surveillance enabling the detection of a failure, a system deactivation or the usage of emergency exits in real time?</t>
  </si>
  <si>
    <t>02A03-07</t>
  </si>
  <si>
    <t>Are all entries into protected zones recorded?</t>
  </si>
  <si>
    <t>02C03-09</t>
  </si>
  <si>
    <t>Are also all leavings from protected zones recorded?</t>
  </si>
  <si>
    <t>02C03-10</t>
  </si>
  <si>
    <t>Are the operating procedures documented and kept up to date?</t>
  </si>
  <si>
    <t>06A05-03</t>
  </si>
  <si>
    <t>Are these operating procedures readily available upon request by any accredited individual?</t>
  </si>
  <si>
    <t>06A05-04</t>
  </si>
  <si>
    <t>Does the Management approve changes to procedures ?</t>
  </si>
  <si>
    <t>06A05-05</t>
  </si>
  <si>
    <t>Are these procedures protected from unauthorized alterations?</t>
  </si>
  <si>
    <t>06A05-06</t>
  </si>
  <si>
    <t>Do the profiles also allow definition of working time limits (daily hours and periods in the working calendar, weekends, holidays etc.)?</t>
  </si>
  <si>
    <t>02A01-05</t>
  </si>
  <si>
    <t>02A01-06</t>
  </si>
  <si>
    <t>Is the start of production of new equipment or software only possible by operational staff?</t>
  </si>
  <si>
    <t>12.4.1; 6.1.4</t>
  </si>
  <si>
    <t>06A02-14</t>
  </si>
  <si>
    <t>06A06-04</t>
  </si>
  <si>
    <t>04C01-03</t>
  </si>
  <si>
    <t>04D01-04</t>
  </si>
  <si>
    <t>Are there one or more applications capable of analyzing the individual anomaly diagnostic data on the extended network and of triggering an alert to operational personnel?</t>
  </si>
  <si>
    <t>04D01-05</t>
  </si>
  <si>
    <t>04B03-02</t>
  </si>
  <si>
    <t>Are any dispensations from the prior risk analysis and control of security parameters subject to strict procedures requiring the signature of a senior manager?</t>
  </si>
  <si>
    <t>06A02-13</t>
  </si>
  <si>
    <t>02A04-08</t>
  </si>
  <si>
    <t>Is use made of a system capable of detecting intrusion and anomalies on the extended network?</t>
  </si>
  <si>
    <t>Online detection and treatment of IT related abnormal events and incidents</t>
  </si>
  <si>
    <t>Is there a hot-line charged with taking and recording calls and to log and escalate all incidents?</t>
  </si>
  <si>
    <r>
      <t xml:space="preserve">In the case of inhibition or bypass of the encryption solution or the activation of an unprotected fail-over link of the network, is there a procedure to immediately alert all users?
</t>
    </r>
    <r>
      <rPr>
        <i/>
        <sz val="8"/>
        <rFont val="Arial"/>
        <family val="2"/>
      </rPr>
      <t>For example by a warning requiring the user to acknowledge its receipt.</t>
    </r>
  </si>
  <si>
    <t>04C01-07</t>
  </si>
  <si>
    <t>Does the process of attributing special rights require the formal authorization of management (or the manager responsible for external service providers) at a sufficiently high level?</t>
  </si>
  <si>
    <t>12A01-03</t>
  </si>
  <si>
    <t>12A01-04</t>
  </si>
  <si>
    <t>during capture or typing</t>
  </si>
  <si>
    <t>Within the office spaces, is any mail, either outgoing or incoming, kept aside so as not to be read by an unintended third party?</t>
  </si>
  <si>
    <t>02D04-05</t>
  </si>
  <si>
    <t>Have the respective roles of security managers, operational managers and managers of functional domains (information owners) been clearly defined with regard to final decision making and arbitration?</t>
  </si>
  <si>
    <t>6.1.3</t>
  </si>
  <si>
    <t>01A02-07</t>
  </si>
  <si>
    <t>02D07-15</t>
  </si>
  <si>
    <t>Do the procedure and mechanisms for storage, distribution and exchange of keys and more generally the management of keys offer a sufficient level of confidence and have they been approved by the Information Security Officer?</t>
  </si>
  <si>
    <t>03A04-04</t>
  </si>
  <si>
    <t>Are high and low voltage circuits properly separated?</t>
  </si>
  <si>
    <t>03A04-05</t>
  </si>
  <si>
    <t>Is cabling quality and protection checked regularly?</t>
  </si>
  <si>
    <t>03A04-06</t>
  </si>
  <si>
    <t>Are the change decisions based on an analysis of the capacity of the new equipment and systems in ensuring the required load taking into account the evolution of foreseeable requests?</t>
  </si>
  <si>
    <t>10.3.1</t>
  </si>
  <si>
    <t>06A02-03</t>
  </si>
  <si>
    <t>10.6.2</t>
  </si>
  <si>
    <t>06A08-02</t>
  </si>
  <si>
    <t>Have these service levels been included in a contractual agreement  (whatever the services are ensured internally or by an external provider)?</t>
  </si>
  <si>
    <t>Does such a system, if dependent on a badge, guarantee that the same badge cannot be used by a second person (by, for example, memorizing all entries and not allowing a further entry without an intervening exit)?</t>
  </si>
  <si>
    <t>02A03-05</t>
  </si>
  <si>
    <t>Backup of software configurations (system, applications and configuration parameters)</t>
  </si>
  <si>
    <t>In the case where presentation of a badge or card is required to gain access to a site, is there the possibility to immediately validate the authenticity and validity of the card or badge?</t>
  </si>
  <si>
    <t>02A03-06</t>
  </si>
  <si>
    <r>
      <t xml:space="preserve">Are there regular tests that the backup copies of programs (source code and/or executables) enable the effective restoration of the production environment at any time?
</t>
    </r>
    <r>
      <rPr>
        <i/>
        <sz val="8"/>
        <rFont val="Arial"/>
        <family val="2"/>
      </rPr>
      <t>These tests should consider all the backups (including documentation and parameters files) of legitimate elements.</t>
    </r>
  </si>
  <si>
    <t>Is the update of the cabling map regularly audited?</t>
  </si>
  <si>
    <t>03A05</t>
  </si>
  <si>
    <t>Lightning protection</t>
  </si>
  <si>
    <t>03A05-01</t>
  </si>
  <si>
    <t>Is the building protected by a lightning conductor?</t>
  </si>
  <si>
    <t>General Maintenance</t>
  </si>
  <si>
    <t>03A01</t>
  </si>
  <si>
    <t>Quality of energy supply</t>
  </si>
  <si>
    <t>03A01-01</t>
  </si>
  <si>
    <t>Does the energy supply conform to the maximum load levels specified by installed equipment suppliers and with a sufficient margin?</t>
  </si>
  <si>
    <t>9.2.2</t>
  </si>
  <si>
    <t>03A01-02</t>
  </si>
  <si>
    <t>In the case of an alarm, does the surveillance team have the possibility of sending out an intervention team without delay to verify the cause of the alarm and to take appropriate action?</t>
  </si>
  <si>
    <t>02C02-12</t>
  </si>
  <si>
    <t xml:space="preserve">Is the case of failure or non-availability of a crisis solution envisaged, and for each case is there a secondary backup plan? </t>
  </si>
  <si>
    <t>01E03-05</t>
  </si>
  <si>
    <t>02B01-01</t>
  </si>
  <si>
    <t>Are there specific measures allowing to isolate the moves of external public and the access from the rest of the building?</t>
  </si>
  <si>
    <t>02B</t>
  </si>
  <si>
    <t>02B01-03</t>
  </si>
  <si>
    <t>Are the technical, organizational and human resources educated to address the organization's requirements for IT continuity?
This implies to train appropriately all concerned staff.</t>
  </si>
  <si>
    <t>Is there a procedure enabling the subsequent detection of irregularities in the management or the use of access rights (badge or card not returned, usage of a lost badge, false badge etc.)?</t>
  </si>
  <si>
    <t>02C04</t>
  </si>
  <si>
    <t>02C02</t>
  </si>
  <si>
    <t>02C01-05</t>
  </si>
  <si>
    <t>Is the surveillance team dedicated to its task, having only security responsibilities and are any alarms immediately detected and treated as the highest priority?</t>
  </si>
  <si>
    <t>02A04-05</t>
  </si>
  <si>
    <t>Are access authorizations granted to named individuals as a function of their profile?</t>
  </si>
  <si>
    <t xml:space="preserve">Is there a regular audit of the management procedures related to storage media (transport and return )?  </t>
  </si>
  <si>
    <t>Are the storage media which retain data for long periods (archives) periodically copied to new storage media with the maintenance of an inventory and redundancy of media?</t>
  </si>
  <si>
    <t>Is this team available 24 hrs a day and capable of intervening immediately?</t>
  </si>
  <si>
    <t>If the recovery solutions include delivery of hardware components (which cannot be triggered during tests), is there a contractual commitment by the manufacturer or any relevant third party (leaser, broker, distributor) to deliver the replacement hardware within fixed and anticipated time limits as stated in the recovery plan?</t>
  </si>
  <si>
    <t>Are the existence, the pertinence and the updates of the IT services Recovery Plans regularly controlled?</t>
  </si>
  <si>
    <t>Have the measures to be taken by the IT staff been defined so as to prevent, detect and correct any attacks by malevolent code (virus, spyware, other)?</t>
  </si>
  <si>
    <t xml:space="preserve">Are production servers (including office and mail servers) protected by anti virus or malevolent code software? </t>
  </si>
  <si>
    <t>Have the consequences of the disappearance of a supplier been analyzed (in the case of failure, a bug or change requirement) and has a list of critical systems been established? 
This is valid for hardware, software or service providers</t>
  </si>
  <si>
    <t xml:space="preserve">Off site emergency (recourse) backups </t>
  </si>
  <si>
    <t>Has it been defined with the users the maximum acceptable delay for reinstating their rights  following the  accidental or deliberate blocking of their accounts (application, system, or network?</t>
  </si>
  <si>
    <t xml:space="preserve">Is the possibility of simultaneous blockage of many accounts allowed for? </t>
  </si>
  <si>
    <t xml:space="preserve">Are user account preservation procedures audited regularly? 
</t>
  </si>
  <si>
    <t>Are there regular tests concerning the efficiency of the procedures and facilities which survey and diagnose the applications' operation?</t>
  </si>
  <si>
    <t xml:space="preserve">Are regular tests made of the effective capacity to restore data and  restart the application after an incident during operation? </t>
  </si>
  <si>
    <t>Management of service suppliers and providers relating to IT operations</t>
  </si>
  <si>
    <t>Is it ensured that the suppliers and providers report and document any security incident concerning information or systems?</t>
  </si>
  <si>
    <t>Are any changes in the contract relationship (obligations, service levels, etc.) analyzed for resulting potential risks?</t>
  </si>
  <si>
    <r>
      <t xml:space="preserve">Has an analysis been carried out with the users in order to define for each file the maximum acceptable time between two backups? 
</t>
    </r>
    <r>
      <rPr>
        <i/>
        <sz val="8"/>
        <rFont val="Arial"/>
        <family val="2"/>
      </rPr>
      <t xml:space="preserve">These studies are to be based on the capacity to rebuild lost information and permit to define the required backup cycle </t>
    </r>
  </si>
  <si>
    <t>Does the backup plan integrate a control plan pointing out the various control points (size of files, duration, reread, etc.) and their frequency?</t>
  </si>
  <si>
    <r>
      <t xml:space="preserve">Is the backup plan updated each time the operation's environment is changed?
</t>
    </r>
    <r>
      <rPr>
        <i/>
        <sz val="8"/>
        <rFont val="Arial"/>
        <family val="2"/>
      </rPr>
      <t>Updates should occur in particular at the time of addition or modification of applications</t>
    </r>
  </si>
  <si>
    <t>Disaster Recovery Planning for IT operations</t>
  </si>
  <si>
    <t>Have all the scenarios which may impact the IT infrastructure and services been considered and, for each scenario, the consequences in terms of service unavailability for users?</t>
  </si>
  <si>
    <r>
      <t xml:space="preserve">For each scenario, and in agreement with the users, have a list and schedule of IT service resume been defined?
</t>
    </r>
    <r>
      <rPr>
        <i/>
        <sz val="8"/>
        <rFont val="Arial"/>
        <family val="2"/>
      </rPr>
      <t xml:space="preserve">Loss of information, means to reconstruct them and temporary operational procedures must be considered.
</t>
    </r>
  </si>
  <si>
    <r>
      <t xml:space="preserve">Are the technical, organizational and human resources sufficient to address the organization's requirements for IT continuity?
</t>
    </r>
    <r>
      <rPr>
        <i/>
        <sz val="8"/>
        <rFont val="Arial"/>
        <family val="2"/>
      </rPr>
      <t>This means being able to correct personnel deficiencies</t>
    </r>
  </si>
  <si>
    <t>Does authentication, for access control to the storage rooms of production media, employ user related data that cannot be falsified (smart cards or biometric data for example)?</t>
  </si>
  <si>
    <t>Physical security of storage media (kept in an external site)</t>
  </si>
  <si>
    <t>Is there a regular audit of the security measures used by the company ensuring the external storage of archives and backups?</t>
  </si>
  <si>
    <t xml:space="preserve">Can the tools or sensitive utilities only be used by the holders of the corresponding profiles following a secure and individual authentication (authentication token, smart card etc.)?  </t>
  </si>
  <si>
    <r>
      <t>Are the possible actions of the auditors well delimited?</t>
    </r>
    <r>
      <rPr>
        <i/>
        <sz val="8"/>
        <rFont val="Arial"/>
        <family val="2"/>
      </rPr>
      <t xml:space="preserve"> 
Such limitations are recommended in the case of external auditors.</t>
    </r>
  </si>
  <si>
    <r>
      <t xml:space="preserve">Is the use of audit tools and results strictly limited?
</t>
    </r>
    <r>
      <rPr>
        <i/>
        <sz val="8"/>
        <rFont val="Arial"/>
        <family val="2"/>
      </rPr>
      <t>Such limitations are recommended in the case of external auditors.</t>
    </r>
  </si>
  <si>
    <t>Organization of hardware maintenance (for operational equipment)</t>
  </si>
  <si>
    <t>Do the contracts stipulate maximum delays before intervention and compatible with the requirements of availability?</t>
  </si>
  <si>
    <t>Do these contracts detail specific maximum intervention delays, compatible with the availability requirements?</t>
  </si>
  <si>
    <r>
      <t xml:space="preserve">Do the contracts specify specific clauses when hardware downtime exceeds specific durations stipulated (penalties, replacement of hardware, etc.)?
</t>
    </r>
    <r>
      <rPr>
        <i/>
        <sz val="8"/>
        <rFont val="Arial"/>
        <family val="2"/>
      </rPr>
      <t>It is desirable that these clauses be general and apply to all cases no matter what the reasons (technical difficulty, staff strikes, etc.)</t>
    </r>
  </si>
  <si>
    <t>Application recovery procedures and plans following incidents during operation</t>
  </si>
  <si>
    <r>
      <t xml:space="preserve">Has a list been established, for all applications, of incidents which could occur during production and, for each of these, the seriousness of possible consequences? 
</t>
    </r>
    <r>
      <rPr>
        <i/>
        <sz val="8"/>
        <rFont val="Arial"/>
        <family val="2"/>
      </rPr>
      <t>Critical consequences may relate to data consistency and continuity of service</t>
    </r>
  </si>
  <si>
    <t>For each incident during operation have the corresponding diagnostic means been identified?</t>
  </si>
  <si>
    <t>For each incident during operation, has a solution been established as well as the operations to carry out by system operation personnel?</t>
  </si>
  <si>
    <t>Has the eventual impact of the systems' changes regarding the continuity plans been considered?</t>
  </si>
  <si>
    <t>Can the start of production of new systems and applications be only carried out by  operations personnel?</t>
  </si>
  <si>
    <t>Is the effective implementation of these controls regularly audited?</t>
  </si>
  <si>
    <t>Protection of sensitive printed documents and reports</t>
  </si>
  <si>
    <t xml:space="preserve">Are all users kept informed, at time of registration, of all the vested rights and of his/her duties regarding any adjudication of rights (vested at the time of registration or he/she could be granted afterwards)? </t>
  </si>
  <si>
    <t>01C06-06</t>
  </si>
  <si>
    <t>04B01-10</t>
  </si>
  <si>
    <t>Do these rules impose to send a report to a central authority for any anomaly and incident challenging the security of the extended network?</t>
  </si>
  <si>
    <t>04B01-11</t>
  </si>
  <si>
    <r>
      <t xml:space="preserve">Are these procedures controlled and are possible defects documented and corrected in real time?
</t>
    </r>
    <r>
      <rPr>
        <i/>
        <sz val="8"/>
        <rFont val="Arial"/>
        <family val="2"/>
      </rPr>
      <t>The responsiveness of the managerial chain must forbid exception procedures that may result from delays with (de)registration processes.</t>
    </r>
  </si>
  <si>
    <t>01D</t>
  </si>
  <si>
    <t>Insurance</t>
  </si>
  <si>
    <t>01D01</t>
  </si>
  <si>
    <t>04A05-04</t>
  </si>
  <si>
    <r>
      <t>Is there a document (or a set of documents ) or an operational procedure which describes all security parameters for the systems?</t>
    </r>
    <r>
      <rPr>
        <i/>
        <sz val="8"/>
        <rFont val="Arial"/>
        <family val="2"/>
      </rPr>
      <t xml:space="preserve">   
Such a document should be derived from the security policy and describe all the filtering rules decided. It should also mention the reference to the system versions so as to check the status of the updates.</t>
    </r>
  </si>
  <si>
    <r>
      <t xml:space="preserve">Are the system versions, fixes and parameters updated regularly in line with latest information?
</t>
    </r>
    <r>
      <rPr>
        <i/>
        <sz val="8"/>
        <rFont val="Arial"/>
        <family val="2"/>
      </rPr>
      <t xml:space="preserve">This should be done in cooperation with expert authorities (specialized audits, subscription to a service center, regular consultation with CERTs, etc.) </t>
    </r>
  </si>
  <si>
    <t>Does the resulting document or procedure impose a synchronization feature, based on a reliable time reference?</t>
  </si>
  <si>
    <t>Is the integrity of system configurations checked, regularly (at least weekly) if not at each system start-up, against the configuration theoretically expected?</t>
  </si>
  <si>
    <t>Are regular audits carried out of the  compliance to the specifications for security parameters?</t>
  </si>
  <si>
    <t>Are the development and test environments separated from the operational environments?</t>
  </si>
  <si>
    <t>Is there an exhaustive inventory of the sensitive networking tools or utilities (administration of rights, configuration management, backups, copies, hot system restarts etc.) allowed for each type of operational staff profile?</t>
  </si>
  <si>
    <r>
      <t xml:space="preserve">Do the security equipment that retain reference data (e.g. passwords, calling address, etc.) to support access authentication use mechanisms which guarantee impregnability and authenticity?
</t>
    </r>
    <r>
      <rPr>
        <i/>
        <sz val="8"/>
        <rFont val="Arial"/>
        <family val="2"/>
      </rPr>
      <t>Passwords must be stored encrypted and a preliminary control of the user must be made before usage.
In the case of authentication using cryptographic procedures, the mechanism must provide solid guarantees validated by a recognized organization.</t>
    </r>
  </si>
  <si>
    <r>
      <t xml:space="preserve">Does the transmission of reference data in support of authentication (e.g. passwords, calling address, etc.) between calling user equipment and authentication systems use mechanisms which guarantee impregnability and authenticity?
</t>
    </r>
    <r>
      <rPr>
        <i/>
        <sz val="8"/>
        <rFont val="Arial"/>
        <family val="2"/>
      </rPr>
      <t>Transmission of a password must be encrypted or use an algorithm which introduces a variable at each transmission. 
In the case of authentication using cryptographic procedures, the mechanism must provide solid guarantees validated by a recognized organization.</t>
    </r>
  </si>
  <si>
    <t xml:space="preserve">Have different profiles been defined for the systems operation staff (administration and management of configurations, administration of security equipment, monitoring, audit and investigation)? </t>
  </si>
  <si>
    <t>Is it forbidden to create or add sensitive tools or utilities without formal authorization?</t>
  </si>
  <si>
    <t>Are the decisions to change or update equipment and systems significantly subject to a control procedure (registration, planning, formal approval, communication to all concerned individuals, etc.)?</t>
  </si>
  <si>
    <t>Is such new functionality (or change in functionality), linked to a new system or new version of a system, formally and systematically reviewed in conjunction with the IT security function?</t>
  </si>
  <si>
    <t>Have system operations staff received formal appropriate training in risk analysis?</t>
  </si>
  <si>
    <t>Are security parameters and configuration rules (deletion of generic accounts, changing of any default passwords, blocking of unauthorized communications ports, setting of access rights and authentication parameters, etc.) listed in detail and regularly updated?</t>
  </si>
  <si>
    <t>01C03-04</t>
  </si>
  <si>
    <t>01C06-05</t>
  </si>
  <si>
    <t>Is it possible to adjust the access rights (that establish rights attributed to a given profile), variable parameters based on the connection context such as the origin of the request or network paths used, or depending on protection means used (protocol, encryption, etc) and on the classification of the resources accessed?</t>
  </si>
  <si>
    <t>Do the access profiles also allow definition of working time limits and periods in the working calendar (daily hours, weekends, holidays etc.)?</t>
  </si>
  <si>
    <t>Is there a systematic process of updating the table of access rights at the time of departure of personnel (internal or external personnel)?</t>
  </si>
  <si>
    <t>Is there a systematic process of updating the table of access rights at the time of change of function?</t>
  </si>
  <si>
    <t xml:space="preserve">Disclosure of information, due to an accidental loss, of media containing files </t>
  </si>
  <si>
    <t xml:space="preserve">Disclosure of information, due to a theft, of media containing files </t>
  </si>
  <si>
    <t xml:space="preserve">Disclosure of information, due to a theft, of portable equipment (e.g. PC) containing files  </t>
  </si>
  <si>
    <t xml:space="preserve">Disclosure of programs, due to a theft, of media containing program files </t>
  </si>
  <si>
    <t>Is there a regular audit of existing profiles having administrative rights?</t>
  </si>
  <si>
    <t>Is there a regular audit of the procedures for granting profiles and the security parameters protecting the profiles and the rights?</t>
  </si>
  <si>
    <t xml:space="preserve">Control of networking operational tools and utilities </t>
  </si>
  <si>
    <t>Is there a follow up carried out of the level of satisfaction and compliance of staff related to actions of raising awareness and training in information systems security?</t>
  </si>
  <si>
    <t>01C05</t>
  </si>
  <si>
    <t>Third Parties Management (partners, suppliers, clients, public, etc.)</t>
  </si>
  <si>
    <t>01C05-01</t>
  </si>
  <si>
    <t>Does the insurance policy cover the global losses incurred by the disaster?</t>
  </si>
  <si>
    <t>01D01-08</t>
  </si>
  <si>
    <t>10.8.1; 10.7.3</t>
  </si>
  <si>
    <t>01B02-04</t>
  </si>
  <si>
    <t>Are these rules established according to the concerned assets' classification level?</t>
  </si>
  <si>
    <t>10.7.3; 10.8.1; 7.2.2</t>
  </si>
  <si>
    <t>01B02-05</t>
  </si>
  <si>
    <t>Is there a document defining the rules applied to the usage of computing (networks, servers etc.) and communications resources?</t>
  </si>
  <si>
    <t>10.8.1; 11.4.1; 10.7.3</t>
  </si>
  <si>
    <t>01B02-06</t>
  </si>
  <si>
    <t>Does the insurance policy cover all additional operational costs (continuing expenses and fees, avoid or limit halting of work activity)?</t>
  </si>
  <si>
    <t>01D01-06</t>
  </si>
  <si>
    <t>Does the level of guarantee and deductibles allow the company to survive a disaster without major consequences?</t>
  </si>
  <si>
    <t>01D05</t>
  </si>
  <si>
    <t>01D05-01</t>
  </si>
  <si>
    <t>Is it certain that this corrective solution could be made operational to enable company activity to restart within a time delay sufficiently short to be acceptable to the users ?</t>
  </si>
  <si>
    <t>04A06-04</t>
  </si>
  <si>
    <t>04A06-05</t>
  </si>
  <si>
    <t>Is there a regular review of critical points and corrective solutions envisaged?</t>
  </si>
  <si>
    <t>04B</t>
  </si>
  <si>
    <t xml:space="preserve">Control of connections on the extended network </t>
  </si>
  <si>
    <t>04B01</t>
  </si>
  <si>
    <t>Security profiles for entities connected to the extended network</t>
  </si>
  <si>
    <t>04B01-01</t>
  </si>
  <si>
    <t xml:space="preserve">Has a set of rules been defined such that an entity can be connected to the extended network (which is considered to be a domain of confidence)? </t>
  </si>
  <si>
    <t>04B01-02</t>
  </si>
  <si>
    <t>Is there a relevant control and update procedure for the preceding measures?</t>
  </si>
  <si>
    <t>01C03</t>
  </si>
  <si>
    <t>Staff screening procedure</t>
  </si>
  <si>
    <t>01C03-01</t>
  </si>
  <si>
    <t>Is there a preliminary information procedure for the personnel (internal or contractual) regarding its duties and responsibilities, and security requirements before any assignment or hiring?</t>
  </si>
  <si>
    <t>8.1.1</t>
  </si>
  <si>
    <t>01C03-02</t>
  </si>
  <si>
    <t>Is screening information collected at time of recruitment of staff likely to be involved in sensitive tasks?</t>
  </si>
  <si>
    <t>8.1.2</t>
  </si>
  <si>
    <t>01C03-03</t>
  </si>
  <si>
    <t>Have external contractors, working on site on sensitive tasks, been checked for security clearance approval by an official organization?</t>
  </si>
  <si>
    <t>Has a specific analysis been carried out to determine which access requests and related parameters will be logged?</t>
  </si>
  <si>
    <t>07C01-02</t>
  </si>
  <si>
    <r>
      <t>Has an analysis been carried out of the criticality of applications in order to underscore the requirements of service continuity?</t>
    </r>
    <r>
      <rPr>
        <i/>
        <sz val="8"/>
        <rFont val="Arial"/>
        <family val="2"/>
      </rPr>
      <t xml:space="preserve"> 
An in-depth analysis supposes that a list of incidents or failure scenarios and all the foreseeable consequences is established</t>
    </r>
  </si>
  <si>
    <t>14.1.2</t>
  </si>
  <si>
    <t>01E01-02</t>
  </si>
  <si>
    <t>01C06-02</t>
  </si>
  <si>
    <t>Do these procedures involve personnel management and hierarchy?</t>
  </si>
  <si>
    <t>01C06-03</t>
  </si>
  <si>
    <r>
      <t xml:space="preserve">Are the rules, for instance in the case of passwords, considered to be very strict?
</t>
    </r>
    <r>
      <rPr>
        <i/>
        <sz val="8"/>
        <rFont val="Arial"/>
        <family val="2"/>
      </rPr>
      <t>Strict rules impose the use of tested non-trivial passwords, using a mixture of different types of characters and of a reasonable length (ten characters). It is desirable that these rules have been approved by the Information Security Officer</t>
    </r>
  </si>
  <si>
    <t xml:space="preserve">Is there a regular audit of the procedures of granting privileged rights and the security parameters attached to protecting profiles and rights?  </t>
  </si>
  <si>
    <r>
      <t xml:space="preserve">Are the audit tools protected to avoid any unauthorized or malevolent use?
</t>
    </r>
    <r>
      <rPr>
        <i/>
        <sz val="8"/>
        <rFont val="Arial"/>
        <family val="2"/>
      </rPr>
      <t>This applies particularly to intrusion testing and vulnerability assessments.</t>
    </r>
  </si>
  <si>
    <r>
      <t xml:space="preserve">Are the auditors' activities delimited?
</t>
    </r>
    <r>
      <rPr>
        <i/>
        <sz val="8"/>
        <rFont val="Arial"/>
        <family val="2"/>
      </rPr>
      <t>Such a delimitation is especially recommended regarding external auditors</t>
    </r>
  </si>
  <si>
    <r>
      <t xml:space="preserve">Are the requirements for external (legal and regulatory) and internal archiving defined and tackled by the entity owning the data and accepted by the top management at the highest level? 
</t>
    </r>
    <r>
      <rPr>
        <i/>
        <sz val="8"/>
        <rFont val="Arial"/>
        <family val="2"/>
      </rPr>
      <t>The consequences (legal, financial, image) of non compliance (partial or total) of the archiving requirements must be endorsed by the board of managers.</t>
    </r>
  </si>
  <si>
    <t>If the recovery solutions include delivery of hardware components which cannot be triggered during tests, is there a contractual engagement within the recovery plan for the delivery of the replacement hardware within fixed and anticipated time limits guaranteed by the manufacturer or other third party (leaser, broker, other)?</t>
  </si>
  <si>
    <t>Is the coverage of computer and information system (exclusions, guarantees) decided jointly with Information Technology management and updated regularly?</t>
  </si>
  <si>
    <t>01D01-09</t>
  </si>
  <si>
    <t>Does the level of guarantee and deductible cover the survival of the company in the case of a disaster?</t>
  </si>
  <si>
    <t>01D01-10</t>
  </si>
  <si>
    <t>Insurance of consequential losses (non-material damages)</t>
  </si>
  <si>
    <t>01D02-01</t>
  </si>
  <si>
    <t>Is there a document defining the general rules applied to software development and security considerations in project management?</t>
  </si>
  <si>
    <t>10.7.3</t>
  </si>
  <si>
    <t>01B02-07</t>
  </si>
  <si>
    <r>
      <t xml:space="preserve">Does the process of providing user credentials guarantee its inviolability?
</t>
    </r>
    <r>
      <rPr>
        <i/>
        <sz val="8"/>
        <rFont val="Arial"/>
        <family val="2"/>
      </rPr>
      <t>The usage of a typed password will always be a weak point. the only process which does not divulge observable information consists either of introducing an object containing a secret code (smart card), or using a code which changes at every moment (token card ) or using a means which contains some biometric characteristic.</t>
    </r>
  </si>
  <si>
    <t>05B03-04</t>
  </si>
  <si>
    <t>05B05-03</t>
  </si>
  <si>
    <t>Is the security of the air-conditioning system (detection of failure, shutdown, intervention procedures) subject to a regular audit?</t>
  </si>
  <si>
    <t>03A04</t>
  </si>
  <si>
    <t>07C02</t>
  </si>
  <si>
    <t xml:space="preserve">Recording privileged system calls </t>
  </si>
  <si>
    <t>07C02-01</t>
  </si>
  <si>
    <t>Has a specific analysis been carried out of privileged system calls to log and of parameters related to these calls which should be recorded?</t>
  </si>
  <si>
    <t>07C02-02</t>
  </si>
  <si>
    <t>Is there a systematic control, based upon definite access rules, of the profile of the requestor, of the association context and of the appropriateness of that profile and context for the access requested?</t>
  </si>
  <si>
    <t>07A04-08</t>
  </si>
  <si>
    <t xml:space="preserve">Recording access to sensitive resources </t>
  </si>
  <si>
    <t>07C01-01</t>
  </si>
  <si>
    <t>Intruder detection in sensitive locations</t>
  </si>
  <si>
    <t>03B04-01</t>
  </si>
  <si>
    <t>Is the location of sensible premises not displayed in telephone directories?</t>
  </si>
  <si>
    <t>03C</t>
  </si>
  <si>
    <t>Security against water damage</t>
  </si>
  <si>
    <t>03C01</t>
  </si>
  <si>
    <t>Prevention of risk of water damage</t>
  </si>
  <si>
    <t>03C01-01</t>
  </si>
  <si>
    <t xml:space="preserve">Is a tool or control application used which is able to log accesses to sensitive resources (applications, files, databases, etc.)?  </t>
  </si>
  <si>
    <t>07C01-03</t>
  </si>
  <si>
    <t>Are the rules, specifying which accesses to log and retain, formalized?</t>
  </si>
  <si>
    <t>07C01-04</t>
  </si>
  <si>
    <t>Are these plans tested in operational conditions at least once a year?</t>
  </si>
  <si>
    <t>Does the process of attribution of administrative rights require the formal authorization of management (or the manager responsible for external service providers) at a sufficiently high level?</t>
  </si>
  <si>
    <t xml:space="preserve">For the most critical services, is there system redundancy or a rapid replacement capability? </t>
  </si>
  <si>
    <t>03A06-04</t>
  </si>
  <si>
    <r>
      <t xml:space="preserve">Are keys or badges stored in a locked secure box or cupboard resistant to break in?
 </t>
    </r>
    <r>
      <rPr>
        <i/>
        <sz val="8"/>
        <rFont val="Arial"/>
        <family val="2"/>
      </rPr>
      <t>For example: certified safes</t>
    </r>
  </si>
  <si>
    <t>03B02-08</t>
  </si>
  <si>
    <t>Is it prohibited to enter the sensible premises with means of photo, video, or audio taping?</t>
  </si>
  <si>
    <t>9.1.5</t>
  </si>
  <si>
    <t>03B02-09</t>
  </si>
  <si>
    <t xml:space="preserve">Is there a regular audit, at least once a year, of all the badges attributed to all categories of staff and of the pertinence of the corresponding authorizations? </t>
  </si>
  <si>
    <t>03B02-10</t>
  </si>
  <si>
    <t>03B03</t>
  </si>
  <si>
    <t>Is the organization of annual information system audits subject to a regularly reviewed and followed-up dashboard?</t>
  </si>
  <si>
    <t>01A05</t>
  </si>
  <si>
    <t>Crisis management related to information security</t>
  </si>
  <si>
    <t>01A05-01</t>
  </si>
  <si>
    <t>Is an annual information systems security plan established which brings together all action plans, means to put in place, planning, budget?</t>
  </si>
  <si>
    <t>01A02-09</t>
  </si>
  <si>
    <t>Is the Company's  Management involved in the organization of the information security, particularly in the development and the approbation of the security policy, responsibilities definition, resource allocation, and the efficiency control of the actions taken?</t>
  </si>
  <si>
    <t>6.1.1</t>
  </si>
  <si>
    <t>01A02-10</t>
  </si>
  <si>
    <t>Is there a procedure or automatic alert enabling the immediate intervention of security personnel in the case of a shutdown alarm of the access control system (or usage of emergency exit)?</t>
  </si>
  <si>
    <t>03B03-07</t>
  </si>
  <si>
    <t xml:space="preserve">Is the dependability of service equipment (detection of breakdown or outage, intervention procedures, etc) audited regularly? </t>
  </si>
  <si>
    <t>03B</t>
  </si>
  <si>
    <t>03B01</t>
  </si>
  <si>
    <t>03B07-02</t>
  </si>
  <si>
    <t>Is there a mechanism of authentication of all users connecting to the local area network from the outside?</t>
  </si>
  <si>
    <t>05B05-02</t>
  </si>
  <si>
    <t>Is a regular audit carried out to ensure that the rules of membership to the extended network are applied by all the entities which are authorized to connect to it?</t>
  </si>
  <si>
    <t>05B05</t>
  </si>
  <si>
    <t>Have an inventory and a classification of all the types of sensitive locations been taken?</t>
  </si>
  <si>
    <t>Does this system detect the presence of personnel outside of normal working hours?</t>
  </si>
  <si>
    <t>03B04-04</t>
  </si>
  <si>
    <t>Is this system backed up by a video and audio control system which allows the security team to make a first analysis or dismiss uncertainty from a distance?</t>
  </si>
  <si>
    <t>03B04-05</t>
  </si>
  <si>
    <t>Are the obligations and responsibilities of personnel related to the usage and protection of assets and resources belonging to the company detailed in a memo or document available to management?</t>
  </si>
  <si>
    <t>Are the form and description of incidents recorded in a database enabling continuous improvement as well as easy selective access in order to be able to follow up the resolution of individual incidents?</t>
  </si>
  <si>
    <t>13.2.2</t>
  </si>
  <si>
    <t>01A03-06</t>
  </si>
  <si>
    <t xml:space="preserve">Is the collection of forensic proofs performed each time a legal action is considered? </t>
  </si>
  <si>
    <t>13.2.3</t>
  </si>
  <si>
    <t>01A03-07</t>
  </si>
  <si>
    <t>Can the list of access authorizations and corresponding profile be reviewed at any time?</t>
  </si>
  <si>
    <t>03B02-06</t>
  </si>
  <si>
    <t>Are access authorizations granted to named individuals as a function of profile and materialized by a badge or a card or a key?</t>
  </si>
  <si>
    <t>For sensitive locations, is there an additional, complete and coherent, video surveillance system which detects movement inside the sensitive location and able to detect abnormal behavior?</t>
  </si>
  <si>
    <t>Is circuit protection equipment checked regularly?</t>
  </si>
  <si>
    <t>03A06</t>
  </si>
  <si>
    <t xml:space="preserve">Dependability of service equipment </t>
  </si>
  <si>
    <t>03A06-01</t>
  </si>
  <si>
    <t>Are the different fire protection systems protected from shutdown and under continual monitoring?</t>
  </si>
  <si>
    <t>Is cabling protected from accident risk (protected conduit ends)?</t>
  </si>
  <si>
    <t>03B02-04</t>
  </si>
  <si>
    <t>Does the procedure for the replacement of a lost or mislaid user credential (e.g. password, token card) impose an effective control of the requestor's identity?</t>
  </si>
  <si>
    <t>05B03-09</t>
  </si>
  <si>
    <t>03B02-05</t>
  </si>
  <si>
    <t>Is there a complete and accurate list of all the service equipment required by the IT and communications systems (cold water, air, specific supplies, etc)?</t>
  </si>
  <si>
    <t>03A06-02</t>
  </si>
  <si>
    <t>03A06-03</t>
  </si>
  <si>
    <t>Is the CISO informed of summary audit results not specifically related to information systems security and does (s)he have access to corresponding detailed audit reports?</t>
  </si>
  <si>
    <t>01A04-06</t>
  </si>
  <si>
    <t xml:space="preserve">Has the annual audit program been presented to and approved by the management? </t>
  </si>
  <si>
    <t>01A04-07</t>
  </si>
  <si>
    <t>Is there a crisis plan in all buildings which details, as a function of various symptoms, the names and contact details of all persons to notify in order that they may effect an initial diagnosis and, as a function of this diagnosis, the members of the crisis team to convoke and the most urgent actions to carry out?</t>
  </si>
  <si>
    <t>01A05-02</t>
  </si>
  <si>
    <t>Is there an alert procedure, distributed to the entire organization, which enables directly or indirectly (via surveillance personnel) to contact the various persons likely to initiate a crisis plan?</t>
  </si>
  <si>
    <t>01A05-03</t>
  </si>
  <si>
    <t>Is a contact maintained with the concerned authorities regarding information security and crisis situation (Police, Reporting Services, Legal Administration, Firemen, Public Services, etc.) ?</t>
  </si>
  <si>
    <t>6.1.6</t>
  </si>
  <si>
    <t>01A02-11</t>
  </si>
  <si>
    <t>01B</t>
  </si>
  <si>
    <t>Security Reference Guide</t>
  </si>
  <si>
    <t>Are locations where it would be possible to place a parasitic device on a LAN or WAN under reinforced security (named personnel with badge access, biometric security)?</t>
  </si>
  <si>
    <t>03B07-04</t>
  </si>
  <si>
    <t>Access rights management to sensitive locations</t>
  </si>
  <si>
    <t>03B01-01</t>
  </si>
  <si>
    <t>03B01-05</t>
  </si>
  <si>
    <t>03B01-06</t>
  </si>
  <si>
    <t>Are these rights and profiles as defined above protected against  alteration or falsification during their storage or when transferred between decision makers and the personnel in charge of implementing the rights?</t>
  </si>
  <si>
    <t>03B01-07</t>
  </si>
  <si>
    <t>03B02</t>
  </si>
  <si>
    <t>Is there an operational on site intrusion detection system for sensitive locations linked to a 24 hr monitoring center?</t>
  </si>
  <si>
    <t>03B04-02</t>
  </si>
  <si>
    <t>Does this system detect all attempts to force open locked exits (windows and doors), all opening of emergency exits and all normal exits abnormally kept open?</t>
  </si>
  <si>
    <t>Do the personnel's duties and responsibilities specify how to react when the workstation is left vacant (logout, logoff, screen savers, lock-out, etc.) ?</t>
  </si>
  <si>
    <t>11.3.2</t>
  </si>
  <si>
    <t>01B01-04</t>
  </si>
  <si>
    <t>Are authorizations granted to named individuals and only as a function of their profile?</t>
  </si>
  <si>
    <t>09A02-03</t>
  </si>
  <si>
    <t>08H02-06</t>
  </si>
  <si>
    <t>Are the obligations and responsibilities of management in the domain of protection of information and of company resources detailed in a document distributed to all staff managers?</t>
  </si>
  <si>
    <t>01B01-09</t>
  </si>
  <si>
    <t>Are the Management's duties and responsibilities at the time of an employee's termination or change of functions (internal or contract) defined and specified by a procedure or a document disclosed to all the managers ?</t>
  </si>
  <si>
    <t>8.3.1</t>
  </si>
  <si>
    <t>01B01-10</t>
  </si>
  <si>
    <t>Is the implementation and updating of the incident management system followed-up using a dashboard and a regular review which are transformed into action plans?</t>
  </si>
  <si>
    <t>01A04</t>
  </si>
  <si>
    <t>01A04-01</t>
  </si>
  <si>
    <t>Are all documents or charters concerning staff obligations and responsibilities authenticated?</t>
  </si>
  <si>
    <t>01B01-12</t>
  </si>
  <si>
    <t>Are the Managers ensuring and held accountable for their colleagues' compliance to the policies and standards in force?</t>
  </si>
  <si>
    <t>15.2.1</t>
  </si>
  <si>
    <t>01B01-13</t>
  </si>
  <si>
    <t>Is there a regular review of such documents or charters relating to staff obligations and responsibilities?</t>
  </si>
  <si>
    <t>01B02</t>
  </si>
  <si>
    <t>Has the security function communicated to internal auditors (or the structure responsible for internal audits) a reference guide related to the information system security, describing in particular, the obligations of each category of personnel, the mandatory directives and the recommendations?</t>
  </si>
  <si>
    <t>01A04-02</t>
  </si>
  <si>
    <t>Is the procedure, allowing derogation from internal directives, written into the audit reference documentation and is the procedure auditable?</t>
  </si>
  <si>
    <t>01A04-03</t>
  </si>
  <si>
    <t>Is the CISO informed of the audit results which concern information systems security?</t>
  </si>
  <si>
    <t>01A04-05</t>
  </si>
  <si>
    <t>Is there a document defining the general rules to apply in order to protect the internal network from external threats, the conditions required to access the internal network from the outside and vice versa and the separation required between internal sub-networks?</t>
  </si>
  <si>
    <t>01B03-01</t>
  </si>
  <si>
    <t>Is there a hierarchy or system enabling the classification of information assets reflecting their protection as a function of the context of the organization and taking into account availability, integrity and confidentiality?</t>
  </si>
  <si>
    <t>01B03-02</t>
  </si>
  <si>
    <t>Have all necessary measures been taken consequently?</t>
  </si>
  <si>
    <t>Have information sources (documents, data, files, databases etc.) been classified as a function of the impact that a security breach might have on the organization?</t>
  </si>
  <si>
    <t>7.2.1</t>
  </si>
  <si>
    <t>01B03-04</t>
  </si>
  <si>
    <t>Are these classifications easily available when needed to the staff concerned?</t>
  </si>
  <si>
    <t>01B03-10</t>
  </si>
  <si>
    <t>Does the crisis plan describe in detail the major crisis situations linked to information systems and does it address issues specific to them?</t>
  </si>
  <si>
    <t>01A05-04</t>
  </si>
  <si>
    <t>Are there tools or procedures which enable the updating of the crisis plan and is this updating audited?</t>
  </si>
  <si>
    <t>Is there a document defining the general day-to-day rules applicable to the management of the working environment (documents, workstations, telephone, fax, off-site work)?</t>
  </si>
  <si>
    <t>10.8.1; 11.3.3; 10.7.3</t>
  </si>
  <si>
    <t>01B02-08</t>
  </si>
  <si>
    <t>Are the responsibilities and obligations of staff with regard to the usage, preservation, archiving and non disclosure of information detailed in a memo or document available to management?</t>
  </si>
  <si>
    <t>01B01-02</t>
  </si>
  <si>
    <t>Are the resources and solutions available to managers and users in line with above documents?</t>
  </si>
  <si>
    <t>01B02-12</t>
  </si>
  <si>
    <t>General reporting system and incident management system</t>
  </si>
  <si>
    <t>01A03-01</t>
  </si>
  <si>
    <t>Does this document specify the personnel's duties and responsibilities regarding the use and protection of the authentication means (passwords, keys, tokens, badges, etc.) at its disposal?</t>
  </si>
  <si>
    <t>11.3.1</t>
  </si>
  <si>
    <t>01B01-03</t>
  </si>
  <si>
    <t>03B04-03</t>
  </si>
  <si>
    <t>Does the procedure of granting access authorization to applications require the formal authorization of line management  (at a sufficiently senior level)?</t>
  </si>
  <si>
    <t>11.6.1</t>
  </si>
  <si>
    <t>09A02-02</t>
  </si>
  <si>
    <r>
      <t xml:space="preserve">Is there an operational system, linked to a 24 hr monitoring center, detecting the forcing of exits to the protected office zones?
This system must </t>
    </r>
    <r>
      <rPr>
        <i/>
        <sz val="8"/>
        <rFont val="Arial"/>
        <family val="2"/>
      </rPr>
      <t>monitor forced openings of exits (doors and windows), the usage of an emergency exit or their being kept open, etc.</t>
    </r>
    <r>
      <rPr>
        <sz val="8"/>
        <rFont val="Arial"/>
        <family val="2"/>
      </rPr>
      <t xml:space="preserve"> </t>
    </r>
  </si>
  <si>
    <t xml:space="preserve">Do security staff regularly check (effecting regular rounds) the application of document tidying rules and various support media situated in offices ?  </t>
  </si>
  <si>
    <t>02D02-09</t>
  </si>
  <si>
    <t>Does the previous procedure (or the equivalent document) cover the questioning and deletion of access rights to all relevant parts of the information system?</t>
  </si>
  <si>
    <t>8.3.3</t>
  </si>
  <si>
    <t>01B01-11</t>
  </si>
  <si>
    <t>Does this categorization scheme define the marking of different types of assets according to its classification?</t>
  </si>
  <si>
    <t>7.2.2</t>
  </si>
  <si>
    <t>01B03-03</t>
  </si>
  <si>
    <t xml:space="preserve">Has it been analyzed, for each verification process, reasons that could foil or weaken the capacity to provide conviction? </t>
  </si>
  <si>
    <t>01B05-04</t>
  </si>
  <si>
    <t>Are regular tests carried out to read backups and recourse backups?</t>
  </si>
  <si>
    <t>04A04-08</t>
  </si>
  <si>
    <t>Are all procedures and plans for backup of configuration files regularly audited?</t>
  </si>
  <si>
    <t>04A05</t>
  </si>
  <si>
    <t>General directives related to information protection</t>
  </si>
  <si>
    <t>01B02-01</t>
  </si>
  <si>
    <t>01B03-08</t>
  </si>
  <si>
    <t>Has this classification been effected for the criteria availability, integrity and confidentiality?</t>
  </si>
  <si>
    <t>01B03-09</t>
  </si>
  <si>
    <t>Is there a coordination structure or a procedure enabling information security managers to define the annual audit program or to participate in its definition?</t>
  </si>
  <si>
    <t>01A04-04</t>
  </si>
  <si>
    <t>Is there document defining the general rules for site protection from external threats, the required conditions for access to each site from outside and the protection of sensitive premises?</t>
  </si>
  <si>
    <t>11.4.2</t>
  </si>
  <si>
    <t>01B02-02</t>
  </si>
  <si>
    <t>Has it been identified, for each of these assets, the proclamations that it would allow to check and the associated checking process?</t>
  </si>
  <si>
    <t>01B05-03</t>
  </si>
  <si>
    <t>Classification of resources</t>
  </si>
  <si>
    <r>
      <t xml:space="preserve">Has a thorough and systematic analysis of all the conceivable environmental risks for the site been conducted?
</t>
    </r>
    <r>
      <rPr>
        <i/>
        <sz val="8"/>
        <rFont val="Arial"/>
        <family val="2"/>
      </rPr>
      <t>Potential risks are : Avalanche, hurricane, storm, flooding, forest fire, land slide, earthquake, Volcano,  broken dam or dike,  torrential flood,  falling rocks, collapse, gullies, drought</t>
    </r>
  </si>
  <si>
    <t>Has the classification been effected for each of the criteria availability, integrity and confidentiality?</t>
  </si>
  <si>
    <t>01B03-05</t>
  </si>
  <si>
    <t>Have sensitive resources been classified (information systems, telecom equipment, sites etc.) as a function of the impact that a security breach affecting these assets might have on the organization?</t>
  </si>
  <si>
    <t>01B03-06</t>
  </si>
  <si>
    <r>
      <t xml:space="preserve">Has it been ensured that the access control rules to assets are coherent with this partitioning into protected zones?
</t>
    </r>
    <r>
      <rPr>
        <i/>
        <sz val="8"/>
        <rFont val="Arial"/>
        <family val="2"/>
      </rPr>
      <t>Assets considered may be  data, documents and equipments installed within these zones or accessible from them.</t>
    </r>
  </si>
  <si>
    <t xml:space="preserve">Are there a procedure and calling means that people who do not have authorization can use to access the protected areas? </t>
  </si>
  <si>
    <t>Is there a procedure for regular review of the classifications and is this procedure controlled?</t>
  </si>
  <si>
    <t>01B04</t>
  </si>
  <si>
    <t>Asset management</t>
  </si>
  <si>
    <t>01B04-01</t>
  </si>
  <si>
    <t>11.4.2; 11.4.5</t>
  </si>
  <si>
    <t>01B02-03</t>
  </si>
  <si>
    <r>
      <t xml:space="preserve">Does the presentation of his credentials by the user guarantee their inviolability?
</t>
    </r>
    <r>
      <rPr>
        <i/>
        <sz val="8"/>
        <rFont val="Arial"/>
        <family val="2"/>
      </rPr>
      <t>Typing a password will always be a weak point. The only processes whose observation does not divulge information consist either of introducing an object containing a secret (smart card), or using a code which changes at every moment (token card) or using a means of which contains some biometric characteristic.</t>
    </r>
  </si>
  <si>
    <t xml:space="preserve">Management of access authorizations to application data (granting, delegation, revocation) </t>
  </si>
  <si>
    <t>09A02-01</t>
  </si>
  <si>
    <t>Is there a systematic process of removal of access rights to a protected office area at the time of departure ?</t>
  </si>
  <si>
    <t>Have the rules specifying the privileged system calls to be logged been approved by the information owners or the Information Security Officer?</t>
  </si>
  <si>
    <t>Organization of audits and audit program</t>
  </si>
  <si>
    <t>Management of strategic personnel, partners and providers</t>
  </si>
  <si>
    <t>Are these backup solutions regarding internal staff or providers ) able to guarantee the normal functioning of the organization without major disruption?</t>
  </si>
  <si>
    <r>
      <t>Are recourse backup copies stored in a secure location and protected against accidental risk or theft?
S</t>
    </r>
    <r>
      <rPr>
        <i/>
        <sz val="8"/>
        <rFont val="Arial"/>
        <family val="2"/>
      </rPr>
      <t>uch a location must be protected by strict access control as well as protected against fire or water damage risk.</t>
    </r>
  </si>
  <si>
    <t>04A04-07</t>
  </si>
  <si>
    <t>Is the level of guarantee for IT related assets  the result of a specific study made in conjunction with the IT department (on the basis of a risk analysis carried out recently -within less than three years)?</t>
  </si>
  <si>
    <t>Has there been an analysis of the transfer of risks depending to the various types of partners ?
E.g. service and product providers, hosting services, clients</t>
  </si>
  <si>
    <t>11.4.6</t>
  </si>
  <si>
    <t>04B01-06</t>
  </si>
  <si>
    <t>04B01-08</t>
  </si>
  <si>
    <t>04B01-09</t>
  </si>
  <si>
    <t>04B01-12</t>
  </si>
  <si>
    <t>Is there a structure empowered to audit the application of the rules and to remove specific rights which are no longer needed or when the conditions are no longer met?</t>
  </si>
  <si>
    <t>04B01-13</t>
  </si>
  <si>
    <t>Is there a regular audit of the required conditions and application of the rules in each entity authorized to be part of the extended network?</t>
  </si>
  <si>
    <t>04B01-14</t>
  </si>
  <si>
    <t>Are there rules regarding outside taking of asset (prior authorization, authorized individuals, log for returning or taking asset outside, deletion of unnecessary data, etc.)?</t>
  </si>
  <si>
    <t>9.2.7</t>
  </si>
  <si>
    <t>01B05</t>
  </si>
  <si>
    <t>Protection of assets having value of evidence</t>
  </si>
  <si>
    <t>01B05-01</t>
  </si>
  <si>
    <t>Have the assets that may be used as elements of evidence been identified and itemized?</t>
  </si>
  <si>
    <t>01B05-02</t>
  </si>
  <si>
    <r>
      <t xml:space="preserve">Are the business continuity plans updated regularly? 
</t>
    </r>
    <r>
      <rPr>
        <i/>
        <sz val="8"/>
        <rFont val="Arial"/>
        <family val="2"/>
      </rPr>
      <t xml:space="preserve">An update should be required to take account of changes in personnel concerned, technical changes, or the results of tests. </t>
    </r>
  </si>
  <si>
    <r>
      <t xml:space="preserve">Physical access control to the site and the building
</t>
    </r>
    <r>
      <rPr>
        <sz val="10"/>
        <rFont val="Arial"/>
      </rPr>
      <t>Here is considered control of access to the whole of the site or the building, or a certain number of floors, which represents the "site" in which are situated the sensitive locations</t>
    </r>
  </si>
  <si>
    <t xml:space="preserve">Access to the loading and unloading areas (goods receipt and consignment) or to areas open to public </t>
  </si>
  <si>
    <r>
      <t xml:space="preserve">Do the security equipment that retain credentials (e.g. passwords, calling number, etc.) use mechanisms which guarantee their impregnability and authenticity?
</t>
    </r>
    <r>
      <rPr>
        <i/>
        <sz val="8"/>
        <rFont val="Arial"/>
        <family val="2"/>
      </rPr>
      <t>Passwords must be stored encrypted and a preliminary control of the user must be made before usage.
In the case of authentication using cryptographic procedures, the mechanism must provide solid guarantees validated by a recognized organization.</t>
    </r>
  </si>
  <si>
    <r>
      <t>Has a thorough and systematic analysis of all the conceivable industrial risks for the site been conducted?
Potential risks are</t>
    </r>
    <r>
      <rPr>
        <i/>
        <sz val="8"/>
        <rFont val="Arial"/>
        <family val="2"/>
      </rPr>
      <t>: high risk site nearby (Seveso like), dangerous internal installations, gas station, transport of dangerous materials...</t>
    </r>
  </si>
  <si>
    <t>In addition to controlling access by the normal routes, is access by other routes  (such as windows accessible from outside, emergency exits, or through false floors or ceilings) monitored?</t>
  </si>
  <si>
    <t>Is there a regular audit, at least once a year, of the totality of rights attributed to each profile and the profile management procedures?</t>
  </si>
  <si>
    <t>09A02</t>
  </si>
  <si>
    <t xml:space="preserve">Is there an audit process to detect, after the event, any anomalies in the access control system  (audit of the procedures and configuration of the access control system, audit of exception procedures and intervention, etc)? </t>
  </si>
  <si>
    <t xml:space="preserve"> Is there a process for systematically updating access control policies? </t>
  </si>
  <si>
    <r>
      <t xml:space="preserve">Is the validity of these authorizations limited in time?
</t>
    </r>
    <r>
      <rPr>
        <i/>
        <sz val="8"/>
        <rFont val="Arial"/>
        <family val="2"/>
      </rPr>
      <t>The validity duration shall be defined accordingly to the profile of the person.</t>
    </r>
  </si>
  <si>
    <r>
      <t xml:space="preserve">Are the parameters for definition and management of recording connections (login) and called applications under strict control?
</t>
    </r>
    <r>
      <rPr>
        <i/>
        <sz val="8"/>
        <rFont val="Arial"/>
        <family val="2"/>
      </rPr>
      <t>A strict control requires that the list of persons allowed  to change the definition parameters and the management of the recording rules for the logins and called applications be strictly limited and that there exist a reinforced access control to effect these modifications and that these modifications be logged and audited.</t>
    </r>
  </si>
  <si>
    <r>
      <t xml:space="preserve">Are the processes which ensure the recording of connections and called applications under strict control?
</t>
    </r>
    <r>
      <rPr>
        <i/>
        <sz val="8"/>
        <rFont val="Arial"/>
        <family val="2"/>
      </rPr>
      <t>A strict control requires that the software used for recording has been validated and undergoes a regular test for integrity (closed with seal) and that there be an audit at least once a year of recording procedures and processes (including the processes which aim to detect modification attempts and the processes which respond to these modification attempts).</t>
    </r>
  </si>
  <si>
    <t xml:space="preserve">Control of access to systems </t>
  </si>
  <si>
    <r>
      <t xml:space="preserve">Is access to the various parts of the information system (applications, data bases, systems, equipments, etc) defined in terms of job profiles which regroup roles or functions within the organization (profiles define access rights which are available to holders of the profile)? 
</t>
    </r>
    <r>
      <rPr>
        <i/>
        <sz val="8"/>
        <rFont val="Arial"/>
        <family val="2"/>
      </rPr>
      <t>Note: in certain circumstances the notion of "profile" may be replaced by the notion of "group".</t>
    </r>
  </si>
  <si>
    <t xml:space="preserve">Have instructions and training been given to implied personnel for the operation of the continuity plans? </t>
  </si>
  <si>
    <t xml:space="preserve">Is there a crisis trigger plan associated with each of these plans?  </t>
  </si>
  <si>
    <t>Are reviews of the authorized connections (standard and non-standard) and of their relevance regularly conducted?</t>
  </si>
  <si>
    <t>11.4.7</t>
  </si>
  <si>
    <t>04B02</t>
  </si>
  <si>
    <r>
      <t xml:space="preserve">Does implementation of these plans result in an acceptable level (impact limited to 2) of all critical malfunctions? 
</t>
    </r>
    <r>
      <rPr>
        <i/>
        <sz val="8"/>
        <rFont val="Arial"/>
        <family val="2"/>
      </rPr>
      <t>This question is intended to insure that the effectiveness of this service is not overstated.</t>
    </r>
  </si>
  <si>
    <t>Is there an automatic invalidation of the user session in the absence of traffic after a defined duration, thus requiring user re-identification and re-authentication?</t>
  </si>
  <si>
    <t xml:space="preserve">Is confidential mail rendered neutral (double envelope with the degree of classification only being indicated on the internal envelope)?  </t>
  </si>
  <si>
    <t>02D04-06</t>
  </si>
  <si>
    <t>02D07-14</t>
  </si>
  <si>
    <t>Does this procedure guarantee that the requester has the appropriate rights?</t>
  </si>
  <si>
    <t>Audit Questionnaire: Security of Premises</t>
  </si>
  <si>
    <t>P</t>
  </si>
  <si>
    <t>03A</t>
  </si>
  <si>
    <t>A</t>
  </si>
  <si>
    <t>I</t>
  </si>
  <si>
    <t>C</t>
  </si>
  <si>
    <t>D01</t>
  </si>
  <si>
    <t>D02</t>
  </si>
  <si>
    <t>D03</t>
  </si>
  <si>
    <t>D04</t>
  </si>
  <si>
    <t>D05</t>
  </si>
  <si>
    <t>D07</t>
  </si>
  <si>
    <t>D08</t>
  </si>
  <si>
    <t>D09</t>
  </si>
  <si>
    <t>D10</t>
  </si>
  <si>
    <t>D11</t>
  </si>
  <si>
    <r>
      <t xml:space="preserve">Does the transmission of credentials (e.g. passwords, calling address, etc.) between calling user equipment and authentication systems use mechanisms which guarantee their impregnability and authenticity?
</t>
    </r>
    <r>
      <rPr>
        <i/>
        <sz val="8"/>
        <rFont val="Arial"/>
        <family val="2"/>
      </rPr>
      <t>Transmission of a password must be encrypted or use an algorithm which introduces a variable at each transmission. 
In the case of authentication using cryptographic procedures, the mechanism must provide solid guarantees validated by a recognized organization.</t>
    </r>
  </si>
  <si>
    <t>Is there a systematic process of updating the table of access authorizations at the time of departure of personnel (either internal or external)?</t>
  </si>
  <si>
    <t>Is there a systematic process of updating the table of access authorizations at the time of change of function?</t>
  </si>
  <si>
    <t>Authentication of the access requestor (user or entity)</t>
  </si>
  <si>
    <r>
      <t xml:space="preserve">Do the mechanisms for retention and usage of credentials by the user (or by the equipment representing the user) or by the target systems guarantee inviolability and authenticity of these credentials?
</t>
    </r>
    <r>
      <rPr>
        <i/>
        <sz val="8"/>
        <rFont val="Arial"/>
        <family val="2"/>
      </rPr>
      <t>Passwords must be stored encrypted and a preliminary access control must be made before being accessible to the user.
In the case of authentication using cryptographic procedures, the mechanism must propose solid guarantees validated by a recognized organization.</t>
    </r>
  </si>
  <si>
    <t>Does the procedure for the replacement of a lost or mislaid user credential (password, token card) allow the instant deactivation of the old credential?</t>
  </si>
  <si>
    <r>
      <t xml:space="preserve">Are permanent or semi permanent (for a specific length of time) access rights to sensitive locations defined in relation to standard profiles accounting for the function and status of staff?
</t>
    </r>
    <r>
      <rPr>
        <i/>
        <sz val="8"/>
        <rFont val="Arial"/>
        <family val="2"/>
      </rPr>
      <t>These profiles should consider technical, telecom, general maintenance or security staff, fire brigade, service providers, students or visitors, etc.</t>
    </r>
  </si>
  <si>
    <t>Is there a regular audit or inspection, at least once a year, of all rights given to the various categories of personnel and of the management processes for these rights as well?</t>
  </si>
  <si>
    <r>
      <t xml:space="preserve">Has it been deduced from them a security policy regarding the use of personal equipment for work purposes?
</t>
    </r>
    <r>
      <rPr>
        <i/>
        <sz val="8"/>
        <rFont val="Arial"/>
        <family val="2"/>
      </rPr>
      <t>The instructions should consider the introduction and use of personal equipment such as laptops, PDAs, external disks, optical supports, USB keys, etc</t>
    </r>
    <r>
      <rPr>
        <sz val="8"/>
        <rFont val="Arial"/>
        <family val="2"/>
      </rPr>
      <t>.</t>
    </r>
    <r>
      <rPr>
        <i/>
        <sz val="8"/>
        <rFont val="Arial"/>
        <family val="2"/>
      </rPr>
      <t xml:space="preserve"> </t>
    </r>
  </si>
  <si>
    <t>For each security manager, is there a clear definition of the job function detailing, in particular, its objectives, responsibilities and interfaces with other areas concerned with security?</t>
  </si>
  <si>
    <t>E2</t>
  </si>
  <si>
    <t>01A01-03</t>
  </si>
  <si>
    <t>Are security management actions represented on dashboards and regularly reviewed?</t>
  </si>
  <si>
    <t>01A01-04</t>
  </si>
  <si>
    <t>Is the start-up routine for the backup system tested regularly and its compatibility with the requirements of service continuity (tests include system run-down and eventual reconfiguration needed)?</t>
  </si>
  <si>
    <t>03A02-05</t>
  </si>
  <si>
    <t>Does the fax delivery round ensure that only the intended recipients department or person has access to its or their faxes (locked post boxes, direct distribution and delivery direct to the intended person)?</t>
  </si>
  <si>
    <t>02D05-05</t>
  </si>
  <si>
    <t>Have the possibilities and modes of remote fax retrieval with password been explained to personnel and relevant advice displayed near to fax machines?</t>
  </si>
  <si>
    <t>02D05-06</t>
  </si>
  <si>
    <t>Is the remote retrieval with password mode obligatory for the sending or receipt of a confidential fax?</t>
  </si>
  <si>
    <t>02D05-07</t>
  </si>
  <si>
    <t>Is the application of fax security advice and procedures regularly audited?</t>
  </si>
  <si>
    <t>02D06</t>
  </si>
  <si>
    <t>02D06-01</t>
  </si>
  <si>
    <t>Has the security team sufficient resources to cover the eventuality of multiple alarms set off intentionally?</t>
  </si>
  <si>
    <t>02C04-06</t>
  </si>
  <si>
    <t>02D01-06</t>
  </si>
  <si>
    <t>Is the application of the security rules relative to the printing and distribution of sensitive documents regularly audited?</t>
    <phoneticPr fontId="25" type="noConversion"/>
  </si>
  <si>
    <t>Is the existence of the hardware and software tools for the processing of the archives regularly controlled?</t>
    <phoneticPr fontId="25" type="noConversion"/>
  </si>
  <si>
    <t>Comments</t>
    <phoneticPr fontId="25" type="noConversion"/>
  </si>
  <si>
    <t>Possibility of alteration of data in transit or messages</t>
    <phoneticPr fontId="25" type="noConversion"/>
  </si>
  <si>
    <t>Possibility of alteration of files containing data</t>
    <phoneticPr fontId="25" type="noConversion"/>
  </si>
  <si>
    <r>
      <t xml:space="preserve">Is the site completely enclosed by a perimeter fence which is difficult to cross or to scale?
</t>
    </r>
    <r>
      <rPr>
        <i/>
        <sz val="8"/>
        <rFont val="Arial"/>
        <family val="2"/>
      </rPr>
      <t>For a building on the public highway to be considered secure, all windows on the ground floor must be locked shut and all access points must have been taken into consideration (garages or underground car parks, roof etc.)</t>
    </r>
  </si>
  <si>
    <t>9.1.1</t>
  </si>
  <si>
    <t>02A03-02</t>
  </si>
  <si>
    <t xml:space="preserve">Are the delivery and loading zones established in such a way that the delivery men cannot have access to inner parts of the building or the site? </t>
  </si>
  <si>
    <t>02A05-03</t>
  </si>
  <si>
    <t>Are there processes, regularly implemented, for risk analysis linked to information, possibly leading to a disruption of the company activities and thus a definition of the security requirements, responsibilities, procedures to apply and implement to allow the development of a business continuity plan?</t>
  </si>
  <si>
    <t>14.1.1</t>
  </si>
  <si>
    <t>01E02</t>
  </si>
  <si>
    <t>Business continuity Plans</t>
  </si>
  <si>
    <t>01E02-01</t>
  </si>
  <si>
    <t>Have Business Continuity Plans (BCP) been designed, from a criticality analysis, for each critical activity?</t>
  </si>
  <si>
    <t>14.1.3</t>
  </si>
  <si>
    <t xml:space="preserve">Are important mails sent systematically registered with acknowledgement of receipt? </t>
  </si>
  <si>
    <t>02D04-07</t>
  </si>
  <si>
    <t xml:space="preserve">Are the archives protected against any diversion during their transport between the archiving room and the requester? </t>
  </si>
  <si>
    <t>02D07-16</t>
  </si>
  <si>
    <r>
      <t xml:space="preserve">Does the procedure of granting permanent or semi permanent access authorization require the formal acceptance of line management or of the unit managing the external contractor (at a sufficiently senior level)?
</t>
    </r>
    <r>
      <rPr>
        <i/>
        <sz val="8"/>
        <rFont val="Arial"/>
        <family val="2"/>
      </rPr>
      <t>An access authorization is granted to a person, it may provide access rights based on the job profile he or she is linked to. It is usually materialized by a badge carried by the employee.</t>
    </r>
  </si>
  <si>
    <t>02A02-02</t>
  </si>
  <si>
    <t xml:space="preserve">Are these plans tested regularly (at least once a year)? </t>
  </si>
  <si>
    <t>01E02-10</t>
  </si>
  <si>
    <t xml:space="preserve">Are the test results analyzed by management and the relevant stakeholders? </t>
  </si>
  <si>
    <t>01E02-11</t>
  </si>
  <si>
    <t>Does the insurance policy cover additional running costs incurred by loss of key personnel?</t>
  </si>
  <si>
    <t>01D04-04</t>
  </si>
  <si>
    <t>01D04-05</t>
  </si>
  <si>
    <t>Does the insurance policy cover operational losses incurred by the disaster?</t>
  </si>
  <si>
    <t>01D04-06</t>
  </si>
  <si>
    <t>Is the choice of computer and information system cover (exclusions, deductibles) decided jointly with Information Technology management and updated regularly?</t>
  </si>
  <si>
    <t>01D04-07</t>
  </si>
  <si>
    <t xml:space="preserve">Are these storage conditions subject to regular audit? </t>
  </si>
  <si>
    <t>02D02</t>
  </si>
  <si>
    <t xml:space="preserve">Are the contents of all paper-bins subject to a system of secure destruction? </t>
  </si>
  <si>
    <t>02D03-02</t>
  </si>
  <si>
    <t>02D06-05</t>
  </si>
  <si>
    <t>Does the shutdown of security systems (fire, water damage, access control, intrusion detection) trigger an alarm with a surveillance center able to intervene rapidly?</t>
  </si>
  <si>
    <t>02D06-06</t>
  </si>
  <si>
    <t>Is the capacity to work on these documents ensured on a long range?</t>
  </si>
  <si>
    <t>02D06-07</t>
  </si>
  <si>
    <t>MinV3</t>
  </si>
  <si>
    <t>MinV4</t>
  </si>
  <si>
    <t>MaxV1</t>
  </si>
  <si>
    <t>MaxV2</t>
  </si>
  <si>
    <t>MaxV3</t>
  </si>
  <si>
    <t>MaxV4</t>
  </si>
  <si>
    <t>01A</t>
  </si>
  <si>
    <t>Roles and structures of security</t>
  </si>
  <si>
    <t>01A01</t>
  </si>
  <si>
    <t>Is the location of each fax machine kept locked when staff are not present?</t>
  </si>
  <si>
    <t>02D05-03</t>
  </si>
  <si>
    <t>Is the incoming and outgoing faxes office protected against risks of fire and water damage (automatic detection and triggering of an alarm with a surveillance center able to intervene rapidly?</t>
  </si>
  <si>
    <t>02D05-04</t>
  </si>
  <si>
    <t xml:space="preserve">Heavy unavailability </t>
  </si>
  <si>
    <t xml:space="preserve">Temporary unavailability, due to an accident, </t>
  </si>
  <si>
    <t xml:space="preserve">Malicious damaging of host systems </t>
  </si>
  <si>
    <t xml:space="preserve">Malicious destruction of host systems </t>
  </si>
  <si>
    <t xml:space="preserve">Malicious heavy destruction </t>
  </si>
  <si>
    <t xml:space="preserve">Malicious breakdown </t>
  </si>
  <si>
    <t>erasure</t>
  </si>
  <si>
    <r>
      <t xml:space="preserve">Does this system guarantee that all people entering are checked?
</t>
    </r>
    <r>
      <rPr>
        <i/>
        <sz val="8"/>
        <rFont val="Arial"/>
        <family val="2"/>
      </rPr>
      <t>An efficient control assumes a double or revolving door, or a security guard who allows only one person to pass at a time (for pedestrians) and for vehicles entering the site, controls all people present in the vehicle.</t>
    </r>
  </si>
  <si>
    <t>02A03-04</t>
  </si>
  <si>
    <t>01E02-02</t>
  </si>
  <si>
    <t>Are these rights and profiles as defined above protected against any possibility of alteration or falsification during their storage or when transferred between decision makers and the personnel in charge of implementing the rights?</t>
  </si>
  <si>
    <t xml:space="preserve">Are these controls also effected during opening hours, in the absence of the regular occupants of the offices? </t>
  </si>
  <si>
    <t>02D02-10</t>
  </si>
  <si>
    <t xml:space="preserve">Tampering of data individually sensitive due to an error </t>
  </si>
  <si>
    <t xml:space="preserve">Malicious handling </t>
  </si>
  <si>
    <t xml:space="preserve">Disclosure of files </t>
  </si>
  <si>
    <t xml:space="preserve">Disclosure of program files, due to an error </t>
  </si>
  <si>
    <t xml:space="preserve">Diversion of files </t>
  </si>
  <si>
    <t xml:space="preserve">Diversion of programs </t>
  </si>
  <si>
    <t xml:space="preserve">Disclosure of media containing files </t>
  </si>
  <si>
    <t xml:space="preserve">Accidental erasure of configuration (code, parameters, etc.) </t>
  </si>
  <si>
    <t xml:space="preserve">Accidental erasure of all configuration files (programs, codes, parameters, etc.) </t>
  </si>
  <si>
    <t xml:space="preserve">Malicious erasure of files and backups </t>
  </si>
  <si>
    <t xml:space="preserve">Malicious erasure of programs </t>
  </si>
  <si>
    <t xml:space="preserve">Malicious erasure de configuration (code, parameters, etc.) </t>
  </si>
  <si>
    <t xml:space="preserve">Disclosure of data after consultation </t>
  </si>
  <si>
    <t xml:space="preserve">Disclosure of data after tampering </t>
  </si>
  <si>
    <t>Does the level of guarantee and deductibles cover the survival of the company in the case of a disaster?</t>
  </si>
  <si>
    <t>01D04-08</t>
  </si>
  <si>
    <t xml:space="preserve">Disclosure of data </t>
  </si>
  <si>
    <t>01E03-06</t>
  </si>
  <si>
    <t>Are these access authorization badges or cards personalized i.e. with the name and picture of the owner?</t>
  </si>
  <si>
    <t>02A02-06</t>
  </si>
  <si>
    <t>02A02-07</t>
  </si>
  <si>
    <t>02A05-01</t>
  </si>
  <si>
    <t xml:space="preserve">Are these solutions described in detail in the Workplace Recovery Plans (WRP), including trigger rules, actions to take, priorities, people to mobilize and their contact details? </t>
  </si>
  <si>
    <t>01E03-03</t>
  </si>
  <si>
    <t>Organization and piloting of general security</t>
  </si>
  <si>
    <t>01A01-01</t>
  </si>
  <si>
    <t>R01</t>
  </si>
  <si>
    <t>R02</t>
  </si>
  <si>
    <t>S01</t>
  </si>
  <si>
    <t>S02</t>
  </si>
  <si>
    <t>S03</t>
  </si>
  <si>
    <t>S04</t>
  </si>
  <si>
    <t>S05</t>
  </si>
  <si>
    <t>G01</t>
  </si>
  <si>
    <t>G02</t>
  </si>
  <si>
    <t xml:space="preserve">Accidental erasure of files </t>
  </si>
  <si>
    <t xml:space="preserve">Malicious erasure of configurations and backups (code, parameters, etc.) </t>
  </si>
  <si>
    <t xml:space="preserve">Unavailability of the working environment, by accident, </t>
  </si>
  <si>
    <t xml:space="preserve">Stoppage of functioning or locking </t>
  </si>
  <si>
    <t xml:space="preserve">Stoppage of functioning </t>
  </si>
  <si>
    <t xml:space="preserve">Locking </t>
  </si>
  <si>
    <t xml:space="preserve">Disclosure of post mails or emails </t>
  </si>
  <si>
    <t xml:space="preserve">Accidental disclosure of emails, due to an addressing error </t>
  </si>
  <si>
    <t xml:space="preserve">Malicious pollution of files </t>
  </si>
  <si>
    <t xml:space="preserve">Malicious pollution of programs </t>
  </si>
  <si>
    <t xml:space="preserve">Loss, due to destruction, of media supporting files </t>
  </si>
  <si>
    <t>a user authorized illegitimately</t>
  </si>
  <si>
    <t>a user authorized legitimately</t>
  </si>
  <si>
    <t>a virus</t>
  </si>
  <si>
    <t>01E02-08</t>
  </si>
  <si>
    <t>a liquid (water) damage</t>
  </si>
  <si>
    <t xml:space="preserve">Disappearance of document </t>
  </si>
  <si>
    <t>Is there a list, kept up-to-date, of these profiles and the people responsible for granting access rights for each of them?</t>
  </si>
  <si>
    <t>02A01-03</t>
  </si>
  <si>
    <t>Are the rights and the validity conditions attributed to profiles reviewed by the site or general security manager?</t>
  </si>
  <si>
    <t>02A01-04</t>
  </si>
  <si>
    <t>Has, for each sensitive  location or type of location, a manager been named to maintain up-to-date security access rights attributed to each category of personnel and has each of the managers taken up their post?</t>
  </si>
  <si>
    <t>03B01-04</t>
  </si>
  <si>
    <t>Are the rooms used to store these documents equipped with reinforced access control and intrusion detection systems?</t>
  </si>
  <si>
    <t xml:space="preserve">Malicious (and undetected) tampering of configurations (code, parameters, etc.) </t>
  </si>
  <si>
    <t xml:space="preserve">Malicious (and undetected) swap of media containing files </t>
  </si>
  <si>
    <t xml:space="preserve">Malicious (and undetected) swap of media containing programs </t>
  </si>
  <si>
    <t xml:space="preserve">Tampering of data individually sensitive or during a transfer </t>
  </si>
  <si>
    <t xml:space="preserve">Loss of files due to erasure </t>
  </si>
  <si>
    <t xml:space="preserve">Accidental erasure of programs </t>
  </si>
  <si>
    <t xml:space="preserve">Accidental erasure of all programs </t>
  </si>
  <si>
    <t xml:space="preserve">Malicious erasure of all configurations (programs, code, parameters, etc.) </t>
  </si>
  <si>
    <t xml:space="preserve">Theft of documents </t>
  </si>
  <si>
    <t xml:space="preserve">Theft of listings or printouts </t>
  </si>
  <si>
    <t xml:space="preserve">Are there specific access control mechanisms from outside through delivery and loading zones in place? </t>
  </si>
  <si>
    <t>9.1.6</t>
  </si>
  <si>
    <t>02A05-02</t>
  </si>
  <si>
    <t>Are updates to plans audited regularly (at least once a year)?</t>
  </si>
  <si>
    <t>01E03</t>
  </si>
  <si>
    <t>Workplace Recovery Plans (WRP)</t>
  </si>
  <si>
    <t>Are there recovery solutions to reduce the impact if the work environment is not available (workplace unavailable, power outage, telephone outage, etc)?</t>
  </si>
  <si>
    <t>01E03-02</t>
  </si>
  <si>
    <t xml:space="preserve">Accidental disclosure of post mails, due to an addressing error </t>
  </si>
  <si>
    <t xml:space="preserve">Intentional disclosure of </t>
  </si>
  <si>
    <t xml:space="preserve">Non compliance </t>
  </si>
  <si>
    <t xml:space="preserve">Non compliance to laws or regulations concerning </t>
  </si>
  <si>
    <t xml:space="preserve">Accidental disclosure of faxes, due to an addressing error </t>
  </si>
  <si>
    <t xml:space="preserve">Malicious (and undetected) tampering of files </t>
  </si>
  <si>
    <t xml:space="preserve">Malicious (and undetected) tampering of programs </t>
  </si>
  <si>
    <t xml:space="preserve">Malicious (and undetected) tampering or inhibition of security functions </t>
  </si>
  <si>
    <t xml:space="preserve">Is the effectiveness of the program evaluated through an analysis of its results? </t>
  </si>
  <si>
    <t xml:space="preserve"> Do these procedures enable rapid identification of security failures and incidents?</t>
  </si>
  <si>
    <r>
      <t xml:space="preserve">Is the procedure for granting (or modification or retraction) of access authorization documented and strictly controlled? 
</t>
    </r>
    <r>
      <rPr>
        <i/>
        <sz val="8"/>
        <rFont val="Arial"/>
        <family val="2"/>
      </rPr>
      <t>A strict control requires a formal recognition of the signature (electronic or otherwise) of the requestor, that the implementation of the profile attributed to users is highly secure and that each operation is recorded (mentioning the date of issue of the badge and its length of validity) that there be a reinforced access control over the modification of such records and that any modification of records be logged and audited.</t>
    </r>
  </si>
  <si>
    <t>02A02-03</t>
  </si>
  <si>
    <t>02A02-04</t>
  </si>
  <si>
    <t xml:space="preserve">Are the access authorizations to the site materialized by a badge or a card? </t>
  </si>
  <si>
    <t>02A02-05</t>
  </si>
  <si>
    <t>Are the records and summary analyses kept for a long period?</t>
  </si>
  <si>
    <t>04D02-10</t>
  </si>
  <si>
    <t xml:space="preserve">Accidental disappearance or impossibility to use a document </t>
  </si>
  <si>
    <t>Does the contract cover all possible causes of loss of key personnel such as airplane or automobile accidents, illness, individual or group resignation?</t>
  </si>
  <si>
    <t>01D04-03</t>
  </si>
  <si>
    <t>Does the insurance policy cover all computer and telecommunications systems, cabling and computer rooms?</t>
  </si>
  <si>
    <t>01D01-03</t>
  </si>
  <si>
    <t>Does the insurance policy cover (real) costs of information system re-initialization incurred by a disaster (installation, restart and system test, data and media reconstruction)?</t>
  </si>
  <si>
    <t>01D01-05</t>
  </si>
  <si>
    <t>a stoppage of the air conditioning</t>
  </si>
  <si>
    <t>a production error</t>
  </si>
  <si>
    <t xml:space="preserve">Disclosure of e-mails, post mails or faxes, due to an error or accidental loss </t>
  </si>
  <si>
    <t xml:space="preserve">Theft of e-mails, post mails or faxes </t>
  </si>
  <si>
    <t xml:space="preserve">Disclosure of archived documents </t>
  </si>
  <si>
    <t>02A01</t>
  </si>
  <si>
    <t xml:space="preserve">Management of access rights to the site or building </t>
  </si>
  <si>
    <t xml:space="preserve">Disclosure of archived documents, due to an error or accidental loss </t>
  </si>
  <si>
    <t xml:space="preserve">General erasure, by error, of configurations (programs, code, parameters, etc.) </t>
  </si>
  <si>
    <t xml:space="preserve">Pollution, by accident, of files </t>
  </si>
  <si>
    <t xml:space="preserve">Pollution, by accident, of programs </t>
  </si>
  <si>
    <t xml:space="preserve">Theft or diversion of archived documents </t>
  </si>
  <si>
    <t xml:space="preserve">Unavailability of the working environment </t>
  </si>
  <si>
    <t>Is the choice of computer and information system cover (exclusions, guarantees) decided jointly with Information Technology management and reviewed regularly?</t>
  </si>
  <si>
    <t>01D02-10</t>
  </si>
  <si>
    <t>01D02-11</t>
  </si>
  <si>
    <t>01D03</t>
  </si>
  <si>
    <t>Personal Liability Insurance (PLI)</t>
  </si>
  <si>
    <t>01D03-01</t>
  </si>
  <si>
    <t>01D03-05</t>
  </si>
  <si>
    <t>01D03-06</t>
  </si>
  <si>
    <t>01D04</t>
  </si>
  <si>
    <t>Insurance against loss of Key Personnel</t>
  </si>
  <si>
    <t>01D04-01</t>
  </si>
  <si>
    <t xml:space="preserve">Loss, due to accidental destruction, of media supporting files </t>
  </si>
  <si>
    <t xml:space="preserve">Loss, due to destruction, of media supporting programs </t>
  </si>
  <si>
    <t xml:space="preserve">Loss, due to disappearance, of media supporting files </t>
  </si>
  <si>
    <t xml:space="preserve">Loss, due to accidental disappearance, of media supporting files </t>
  </si>
  <si>
    <t xml:space="preserve">Loss, due to accidental disappearance, of media supporting programs </t>
  </si>
  <si>
    <t xml:space="preserve">Theft of media supporting files </t>
  </si>
  <si>
    <t xml:space="preserve">Theft of media supporting programs </t>
  </si>
  <si>
    <t xml:space="preserve">Impossibility to use a media supporting files </t>
  </si>
  <si>
    <t xml:space="preserve">Unavailability, damaging or loss of system </t>
  </si>
  <si>
    <t xml:space="preserve">Loss of data or documents during a transfer </t>
  </si>
  <si>
    <t xml:space="preserve">Malicious destruction of documents during a transfer </t>
  </si>
  <si>
    <t xml:space="preserve">Loss of document </t>
  </si>
  <si>
    <t xml:space="preserve">Tampering of files (not detected) </t>
  </si>
  <si>
    <t xml:space="preserve">Tampering of programs by accident (not detected) </t>
  </si>
  <si>
    <t>Have the permanent links and data exchanges which must be protected by encryption solutions been defined and such solutions been implemented on the extended network?</t>
  </si>
  <si>
    <t>12.3.1</t>
  </si>
  <si>
    <t>04C01-02</t>
  </si>
  <si>
    <t>Are these rules and general measures easily accessible to staff in case of need (intranet for example) and has communication been done on this matter?</t>
  </si>
  <si>
    <t>01C04-06</t>
  </si>
  <si>
    <t xml:space="preserve">Do these regulations specify reporting processes for the incidents and faults observed, and how to react? </t>
  </si>
  <si>
    <t>13.1.2</t>
  </si>
  <si>
    <t>01C04-07</t>
  </si>
  <si>
    <t>Do people with responsibility for security issues receive regular relevant training?</t>
  </si>
  <si>
    <t>01C04-08</t>
  </si>
  <si>
    <t>Is there a dashboard detailing the effective implementation of actions related to security awareness and training?</t>
  </si>
  <si>
    <t>01C04-09</t>
  </si>
  <si>
    <t>Aem</t>
  </si>
  <si>
    <t>Aerl</t>
  </si>
  <si>
    <t>Ain</t>
  </si>
  <si>
    <t>01D05-03</t>
  </si>
  <si>
    <t>Amdertm</t>
  </si>
  <si>
    <t>Amderuf</t>
  </si>
  <si>
    <t>Amer</t>
  </si>
  <si>
    <t>Apc</t>
  </si>
  <si>
    <t>Aru</t>
  </si>
  <si>
    <t>Asan</t>
  </si>
  <si>
    <t>Atm</t>
  </si>
  <si>
    <t xml:space="preserve">Has a program of training and awareness raising been implemented for the various security staff within the organization? </t>
  </si>
  <si>
    <t xml:space="preserve">Is this program based on an analysis of the security skills and competences required by the various actors of the organization? </t>
  </si>
  <si>
    <t xml:space="preserve">Disclosure of e-mails, post mails or faxes </t>
  </si>
  <si>
    <t>Does the insurance policy cover additional costs incurred by the organization to re-establish its image with clients or partners?</t>
  </si>
  <si>
    <t>01D02-08</t>
  </si>
  <si>
    <t>Does the policy cover  overall loss of turnover incurred due to the disaster?</t>
  </si>
  <si>
    <t>01D02-09</t>
  </si>
  <si>
    <t>Are all accesses by a third party to the information system or on the premises containing sensitive information authorized uniquely after a formal Agreement restating these clauses?</t>
  </si>
  <si>
    <t xml:space="preserve"> 6.2.3; 15.1.5</t>
  </si>
  <si>
    <t>01C06</t>
  </si>
  <si>
    <t>People Registration</t>
  </si>
  <si>
    <t>01C06-01</t>
  </si>
  <si>
    <t>Are there formal registration and revocation procedures for the individuals?</t>
  </si>
  <si>
    <t>11.2.1</t>
  </si>
  <si>
    <r>
      <t xml:space="preserve">In the case of inhibition or bypass of the sealing solution or the activation of an unprotected fail-over link, is there a procedure to immediately alert all users?
</t>
    </r>
    <r>
      <rPr>
        <i/>
        <sz val="8"/>
        <rFont val="Arial"/>
        <family val="2"/>
      </rPr>
      <t>For example by a warning requiring the user to actively validate its receipt.</t>
    </r>
  </si>
  <si>
    <t>04C02-07</t>
  </si>
  <si>
    <t>Is there a regular audit, at least once a year, of all systems of sealing of the data exchanged and associated procedures?</t>
  </si>
  <si>
    <t>04D</t>
  </si>
  <si>
    <t xml:space="preserve">Control, Detection and Handling of incidents on the extended network </t>
  </si>
  <si>
    <t>04D01</t>
  </si>
  <si>
    <t xml:space="preserve">Malevolent disappearance, theft or destruction of document </t>
  </si>
  <si>
    <t>14.1.5</t>
  </si>
  <si>
    <t xml:space="preserve">Do the business continuity plans include procedures for returning to normal activity? </t>
  </si>
  <si>
    <t>01E02-06</t>
  </si>
  <si>
    <t>01E02-07</t>
  </si>
  <si>
    <t>01E02-09</t>
  </si>
  <si>
    <t>Is the organization covered by insurance covering exposure to loss of key personnel?</t>
  </si>
  <si>
    <t>01D04-02</t>
  </si>
  <si>
    <t>Do these rules and general measures cover all relevant domains (documents, computer equipment, premises, systems and application access, telephone, fax, behavior in meetings and out of office etc.)?</t>
  </si>
  <si>
    <t>01C04-05</t>
  </si>
  <si>
    <t>Does the insurance policy cover all usual causes of disaster: accident (fire, water damage, lightning etc.), human error, sabotage, vandalism (including by company personnel or third party engaged in operations, maintenance or upkeep)?</t>
  </si>
  <si>
    <t>01D01-04</t>
  </si>
  <si>
    <t>Auie</t>
  </si>
  <si>
    <t>Auis</t>
  </si>
  <si>
    <t>F19-MA1</t>
  </si>
  <si>
    <r>
      <t xml:space="preserve">Does the organization have at its disposal the elements allowing to select the most efficient security measures required?
</t>
    </r>
    <r>
      <rPr>
        <i/>
        <sz val="8"/>
        <rFont val="Arial"/>
        <family val="2"/>
      </rPr>
      <t xml:space="preserve">The method used must permit to propose improvement directions for each risk situation and to optimize the selection based on the objectives and constraints of the organization. </t>
    </r>
  </si>
  <si>
    <t xml:space="preserve">Formulation of a risk treatment  plan </t>
  </si>
  <si>
    <t xml:space="preserve">Does this plan identify the actions to be taken including the appropriate resources, responsibilities, deadlines, and priorities? </t>
  </si>
  <si>
    <t>Implementation of the risk treatment plan</t>
  </si>
  <si>
    <t>Taking into account the need for business continuity</t>
  </si>
  <si>
    <t>01E01-01</t>
  </si>
  <si>
    <t xml:space="preserve">Are the recovery solutions usable for an unlimited period of time, and if not, has a second solution been identified to replace the initial solution after a predetermined time period? </t>
  </si>
  <si>
    <t>Is there a regular check (at least once per year) of the insurance contracts by the insurance manager, in consultation with the relevant sector managers, with an adjustment of the cover with the broker or insurance agent if required?</t>
  </si>
  <si>
    <t>01D05-04</t>
  </si>
  <si>
    <t>01D05-05</t>
  </si>
  <si>
    <t>Do the relevant sector managers participate in the study of the coverage limits (exclusions, deductible, ceiling, etc) defined in the contracts?</t>
  </si>
  <si>
    <t>01D05-06</t>
  </si>
  <si>
    <t>02A01-01</t>
  </si>
  <si>
    <t>Does this document detail the course of action in case of excess or abuse?</t>
  </si>
  <si>
    <t>01B01-07</t>
  </si>
  <si>
    <t>Is there a formal disciplinary process to cover a breach to security rules or infringement of procedure?</t>
  </si>
  <si>
    <t>8.2.3</t>
  </si>
  <si>
    <t>01B01-08</t>
  </si>
  <si>
    <t>04A05-05</t>
  </si>
  <si>
    <t xml:space="preserve">Is the existence, relevance, and activation of the WRP audited regularly? 
</t>
  </si>
  <si>
    <t>Audit Questionnaire: Sites Security</t>
  </si>
  <si>
    <t>02A</t>
  </si>
  <si>
    <t>F19-MA3</t>
  </si>
  <si>
    <t>Col</t>
  </si>
  <si>
    <t>Crc</t>
  </si>
  <si>
    <t>F07-MA3</t>
  </si>
  <si>
    <t>Is the organization covered by personal liability insurance including the consequences of computer disasters (Professional Liability, Product Personal Liability)?</t>
  </si>
  <si>
    <t>01D03-02</t>
  </si>
  <si>
    <t>01D03-03</t>
  </si>
  <si>
    <t>01D03-04</t>
  </si>
  <si>
    <t>Is there a manager responsible for the creation, monitoring, and testing of these plans?</t>
  </si>
  <si>
    <t>01E02-03</t>
  </si>
  <si>
    <t>Do these plans cover all organizational aspects related to the "manual" continuity solution  (personnel, logistics, coaching, etc.)?</t>
  </si>
  <si>
    <t>01E02-04</t>
  </si>
  <si>
    <t>01E02-05</t>
  </si>
  <si>
    <t>Does the contract cover the usual causes of this type of damages: accident (breakage, bugs etc.), human error (data entry errors, programming errors etc.), malicious entry (frauds, intrusions, service denial, including company personnel or third party responsible for its operation or maintenance)?</t>
  </si>
  <si>
    <t>01D02-04</t>
  </si>
  <si>
    <t>Does this contract cover all (real) costs of investigation and research of the causes and consequences of the disaster?</t>
  </si>
  <si>
    <t>01D02-05</t>
  </si>
  <si>
    <t>Does the insurance contract cover (real) costs of re-initialization of information systems affected by the disaster (restart costs and cost of tests following restart, costs of data reconstruction)?</t>
  </si>
  <si>
    <t>01D02-06</t>
  </si>
  <si>
    <t>Is there a document defining the general rules applied to the access protection of computing resources (storage and networking elements, systems, applications, data, media, etc.) and the conditions required for the granting, the management and control of access rights?</t>
  </si>
  <si>
    <t>Does the insurance policy cover costs incurred by the company in order to re-establish its image with clients or partners?</t>
  </si>
  <si>
    <t>01D01-07</t>
  </si>
  <si>
    <t>Are the rights granted to the users as they register (shared services, messaging, etc.) approved by the owners of the concerned assets?</t>
  </si>
  <si>
    <t>01E</t>
  </si>
  <si>
    <t>Business continuity</t>
  </si>
  <si>
    <t>01E01</t>
  </si>
  <si>
    <t>01D05-02</t>
  </si>
  <si>
    <t xml:space="preserve">Disclosure of documents, listings or printouts </t>
  </si>
  <si>
    <t>Does the crisis plan include the implementation of corresponding logistical means (equipped war room, communications etc.)?</t>
  </si>
  <si>
    <t>01A05-05</t>
  </si>
  <si>
    <t>01C02-02</t>
  </si>
  <si>
    <t>Are backup solutions available in the absence of strategic skills?</t>
  </si>
  <si>
    <t>01C05-04</t>
  </si>
  <si>
    <t>01C02-03</t>
  </si>
  <si>
    <t>01C02-04</t>
  </si>
  <si>
    <t>Is there a document defining additional security procedures to apply regarding mobile computing and teleworking?</t>
  </si>
  <si>
    <t>10.8.1; 11.7.1</t>
  </si>
  <si>
    <t>01B02-09</t>
  </si>
  <si>
    <t>Is there a document setting out the requirements, responsibilities and procedures to apply to protect archives that are important for the company?</t>
  </si>
  <si>
    <t>15.1.3</t>
  </si>
  <si>
    <t>01B02-10</t>
  </si>
  <si>
    <t>Are the rules concerning information and resource protection easily accessible to all staff (for example via intranet)?</t>
  </si>
  <si>
    <t>01B02-13</t>
  </si>
  <si>
    <t>Is there a procedure to control or audit the relevance and authenticity of the rules, pertaining to information protection and information system resources, distributed to all staff?</t>
  </si>
  <si>
    <t>01B03</t>
  </si>
  <si>
    <t>01B01-05</t>
  </si>
  <si>
    <t>Does this document detail what is tolerated and the limits that cannot be disregarded (personal use of company possessions for example)?</t>
  </si>
  <si>
    <t>15.1.5</t>
  </si>
  <si>
    <t>01B01-06</t>
  </si>
  <si>
    <r>
      <t xml:space="preserve">Have the overall security clauses been defined, that should be included in each Agreement signed with a third party involving an access to the information system or to the premises containing information?
</t>
    </r>
    <r>
      <rPr>
        <i/>
        <sz val="8"/>
        <rFont val="Arial"/>
        <family val="2"/>
      </rPr>
      <t>The information system, including any data support or means of processing, carrying or communicating information.</t>
    </r>
  </si>
  <si>
    <t>6.2.3</t>
  </si>
  <si>
    <t>01C05-05</t>
  </si>
  <si>
    <t xml:space="preserve">Is a unique identifier (ID) assigned to each user (employee, external, etc.) who could have access to the information system? </t>
  </si>
  <si>
    <t>01C06-04</t>
  </si>
  <si>
    <t>Does this contract cover all additional operating costs (cover of costs and expenses liabilities, costs incurred to limit operational shutdown)?</t>
  </si>
  <si>
    <t>01D02-07</t>
  </si>
  <si>
    <r>
      <t xml:space="preserve">Is the process of authentication of network administrators or holders of administrative rights considered to be secure?
</t>
    </r>
    <r>
      <rPr>
        <i/>
        <sz val="8"/>
        <rFont val="Arial"/>
        <family val="2"/>
      </rPr>
      <t>An authentication protocol is considered secure if it is not susceptible to being broken by a listening device on the network or rendered inoperable by specialists tools (in particular password crack tools ). Such security usually uses cryptographic methods.</t>
    </r>
  </si>
  <si>
    <r>
      <t xml:space="preserve">Are the rules, for instance in the case of passwords, considered to be very strict?
</t>
    </r>
    <r>
      <rPr>
        <i/>
        <sz val="8"/>
        <rFont val="Arial"/>
        <family val="2"/>
      </rPr>
      <t>Strict rules impose the use of tested non-trivial passwords and the use of a mixture of different types of character of a reasonable length (ten or more characters). It is desirable that such rules be decided or agreed upon by the CISO.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</si>
</sst>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96" formatCode="\ #,##0.00\ [$€]\ ;\-#,##0.00\ [$€]\ ;&quot; -&quot;#\ [$€]\ ;@\ "/>
    <numFmt numFmtId="197" formatCode="0.0"/>
    <numFmt numFmtId="198" formatCode="#,##0&quot; F&quot;;[Red]\-#,##0&quot; F&quot;"/>
  </numFmts>
  <fonts count="53">
    <font>
      <sz val="10"/>
      <name val="Arial"/>
    </font>
    <font>
      <sz val="10"/>
      <name val="Arial"/>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0"/>
      <name val="Verdana"/>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9"/>
      <name val="Calibri"/>
      <family val="2"/>
    </font>
    <font>
      <b/>
      <sz val="10"/>
      <name val="Arial"/>
    </font>
    <font>
      <b/>
      <sz val="14"/>
      <name val="Arial"/>
      <family val="2"/>
    </font>
    <font>
      <b/>
      <sz val="12"/>
      <name val="Arial"/>
      <family val="2"/>
    </font>
    <font>
      <sz val="9"/>
      <name val="Arial"/>
      <family val="2"/>
    </font>
    <font>
      <sz val="11"/>
      <name val="Arial"/>
      <family val="2"/>
    </font>
    <font>
      <b/>
      <sz val="11"/>
      <name val="Arial"/>
      <family val="2"/>
    </font>
    <font>
      <sz val="8"/>
      <name val="Arial"/>
      <family val="2"/>
    </font>
    <font>
      <b/>
      <sz val="8"/>
      <name val="Arial"/>
      <family val="2"/>
    </font>
    <font>
      <b/>
      <sz val="8"/>
      <name val="Arial Narrow"/>
      <family val="2"/>
    </font>
    <font>
      <b/>
      <i/>
      <sz val="8"/>
      <name val="Arial"/>
      <family val="2"/>
    </font>
    <font>
      <b/>
      <i/>
      <sz val="10"/>
      <name val="Arial"/>
    </font>
    <font>
      <sz val="10"/>
      <name val="Arial Narrow"/>
      <family val="2"/>
    </font>
    <font>
      <sz val="10"/>
      <color indexed="10"/>
      <name val="Arial"/>
      <family val="2"/>
    </font>
    <font>
      <strike/>
      <sz val="8"/>
      <name val="Arial"/>
      <family val="2"/>
    </font>
    <font>
      <i/>
      <sz val="8"/>
      <name val="Arial"/>
      <family val="2"/>
    </font>
    <font>
      <b/>
      <i/>
      <sz val="8"/>
      <name val="Arial Narrow"/>
      <family val="2"/>
    </font>
    <font>
      <sz val="8"/>
      <name val="Arial Narrow"/>
      <family val="2"/>
    </font>
    <font>
      <i/>
      <sz val="8"/>
      <name val="Arial Narrow"/>
      <family val="2"/>
    </font>
    <font>
      <sz val="12"/>
      <name val="Arial"/>
      <family val="2"/>
    </font>
    <font>
      <strike/>
      <sz val="8"/>
      <name val="Arial Narrow"/>
      <family val="2"/>
    </font>
    <font>
      <b/>
      <sz val="10"/>
      <name val="Arial Narrow"/>
      <family val="2"/>
    </font>
    <font>
      <i/>
      <sz val="10"/>
      <name val="Arial"/>
    </font>
    <font>
      <sz val="8"/>
      <name val="ErasItcT"/>
    </font>
    <font>
      <i/>
      <sz val="8"/>
      <name val="ErasItcT"/>
    </font>
    <font>
      <strike/>
      <sz val="10"/>
      <name val="Arial"/>
    </font>
    <font>
      <b/>
      <i/>
      <sz val="9"/>
      <name val="Arial"/>
      <family val="2"/>
    </font>
    <font>
      <b/>
      <sz val="9"/>
      <name val="Arial"/>
      <family val="2"/>
    </font>
    <font>
      <b/>
      <i/>
      <sz val="11"/>
      <name val="Arial"/>
      <family val="2"/>
    </font>
    <font>
      <sz val="10"/>
      <name val="Arial"/>
    </font>
    <font>
      <sz val="10"/>
      <name val="Arial"/>
    </font>
    <font>
      <b/>
      <i/>
      <sz val="10"/>
      <name val="Arial"/>
    </font>
    <font>
      <b/>
      <sz val="10"/>
      <name val="Arial"/>
    </font>
    <font>
      <i/>
      <sz val="8"/>
      <name val="ArialMT"/>
      <family val="2"/>
    </font>
    <font>
      <sz val="10"/>
      <name val="Arial"/>
    </font>
  </fonts>
  <fills count="14">
    <fill>
      <patternFill patternType="none"/>
    </fill>
    <fill>
      <patternFill patternType="gray125"/>
    </fill>
    <fill>
      <patternFill patternType="solid">
        <fgColor indexed="9"/>
        <bgColor indexed="26"/>
      </patternFill>
    </fill>
    <fill>
      <patternFill patternType="solid">
        <fgColor indexed="47"/>
        <bgColor indexed="26"/>
      </patternFill>
    </fill>
    <fill>
      <patternFill patternType="solid">
        <fgColor indexed="26"/>
        <bgColor indexed="41"/>
      </patternFill>
    </fill>
    <fill>
      <patternFill patternType="solid">
        <fgColor indexed="41"/>
        <bgColor indexed="26"/>
      </patternFill>
    </fill>
    <fill>
      <patternFill patternType="solid">
        <fgColor indexed="22"/>
        <bgColor indexed="55"/>
      </patternFill>
    </fill>
    <fill>
      <patternFill patternType="solid">
        <fgColor indexed="29"/>
        <bgColor indexed="45"/>
      </patternFill>
    </fill>
    <fill>
      <patternFill patternType="solid">
        <fgColor indexed="43"/>
        <bgColor indexed="42"/>
      </patternFill>
    </fill>
    <fill>
      <patternFill patternType="solid">
        <fgColor indexed="44"/>
        <bgColor indexed="31"/>
      </patternFill>
    </fill>
    <fill>
      <patternFill patternType="solid">
        <fgColor indexed="49"/>
        <bgColor indexed="40"/>
      </patternFill>
    </fill>
    <fill>
      <patternFill patternType="solid">
        <fgColor indexed="45"/>
        <bgColor indexed="29"/>
      </patternFill>
    </fill>
    <fill>
      <patternFill patternType="solid">
        <fgColor indexed="42"/>
        <bgColor indexed="27"/>
      </patternFill>
    </fill>
    <fill>
      <patternFill patternType="solid">
        <fgColor indexed="55"/>
        <bgColor indexed="22"/>
      </patternFill>
    </fill>
  </fills>
  <borders count="8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top style="medium">
        <color indexed="8"/>
      </top>
      <bottom style="thin">
        <color indexed="8"/>
      </bottom>
      <diagonal/>
    </border>
    <border>
      <left style="hair">
        <color indexed="8"/>
      </left>
      <right style="hair">
        <color indexed="8"/>
      </right>
      <top style="medium">
        <color indexed="8"/>
      </top>
      <bottom style="thin">
        <color indexed="8"/>
      </bottom>
      <diagonal/>
    </border>
    <border>
      <left style="hair">
        <color indexed="8"/>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right/>
      <top/>
      <bottom style="thin">
        <color indexed="8"/>
      </bottom>
      <diagonal/>
    </border>
    <border>
      <left/>
      <right/>
      <top style="thin">
        <color indexed="8"/>
      </top>
      <bottom/>
      <diagonal/>
    </border>
    <border>
      <left/>
      <right/>
      <top style="thin">
        <color indexed="8"/>
      </top>
      <bottom style="thin">
        <color indexed="8"/>
      </bottom>
      <diagonal/>
    </border>
    <border>
      <left style="medium">
        <color indexed="8"/>
      </left>
      <right/>
      <top style="thin">
        <color indexed="8"/>
      </top>
      <bottom/>
      <diagonal/>
    </border>
    <border>
      <left/>
      <right/>
      <top style="hair">
        <color indexed="8"/>
      </top>
      <bottom style="hair">
        <color indexed="8"/>
      </bottom>
      <diagonal/>
    </border>
    <border>
      <left/>
      <right style="thin">
        <color indexed="8"/>
      </right>
      <top style="thin">
        <color indexed="8"/>
      </top>
      <bottom style="thin">
        <color indexed="8"/>
      </bottom>
      <diagonal/>
    </border>
    <border>
      <left style="medium">
        <color indexed="8"/>
      </left>
      <right style="thin">
        <color indexed="8"/>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thin">
        <color indexed="8"/>
      </right>
      <top style="thin">
        <color indexed="8"/>
      </top>
      <bottom style="thin">
        <color indexed="8"/>
      </bottom>
      <diagonal/>
    </border>
    <border>
      <left style="medium">
        <color indexed="8"/>
      </left>
      <right/>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thin">
        <color indexed="8"/>
      </left>
      <right style="medium">
        <color indexed="8"/>
      </right>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8"/>
      </left>
      <right style="thin">
        <color indexed="8"/>
      </right>
      <top/>
      <bottom style="medium">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bottom style="thin">
        <color indexed="8"/>
      </bottom>
      <diagonal/>
    </border>
    <border>
      <left style="thin">
        <color indexed="8"/>
      </left>
      <right/>
      <top style="thin">
        <color indexed="8"/>
      </top>
      <bottom/>
      <diagonal/>
    </border>
    <border>
      <left style="medium">
        <color indexed="8"/>
      </left>
      <right style="thin">
        <color indexed="8"/>
      </right>
      <top style="thin">
        <color indexed="8"/>
      </top>
      <bottom/>
      <diagonal/>
    </border>
    <border>
      <left style="thin">
        <color indexed="8"/>
      </left>
      <right/>
      <top style="medium">
        <color indexed="8"/>
      </top>
      <bottom/>
      <diagonal/>
    </border>
    <border>
      <left style="thin">
        <color indexed="8"/>
      </left>
      <right style="thin">
        <color indexed="8"/>
      </right>
      <top style="medium">
        <color indexed="8"/>
      </top>
      <bottom/>
      <diagonal/>
    </border>
    <border>
      <left style="medium">
        <color indexed="8"/>
      </left>
      <right/>
      <top style="thin">
        <color indexed="8"/>
      </top>
      <bottom style="medium">
        <color indexed="8"/>
      </bottom>
      <diagonal/>
    </border>
    <border>
      <left style="thin">
        <color indexed="8"/>
      </left>
      <right style="medium">
        <color indexed="8"/>
      </right>
      <top style="medium">
        <color indexed="8"/>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8"/>
      </left>
      <right style="medium">
        <color indexed="64"/>
      </right>
      <top style="thin">
        <color indexed="8"/>
      </top>
      <bottom style="thin">
        <color indexed="8"/>
      </bottom>
      <diagonal/>
    </border>
    <border>
      <left style="medium">
        <color indexed="64"/>
      </left>
      <right/>
      <top/>
      <bottom style="medium">
        <color indexed="64"/>
      </bottom>
      <diagonal/>
    </border>
    <border>
      <left/>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style="medium">
        <color indexed="8"/>
      </right>
      <top/>
      <bottom/>
      <diagonal/>
    </border>
    <border>
      <left/>
      <right style="thin">
        <color indexed="8"/>
      </right>
      <top style="medium">
        <color indexed="8"/>
      </top>
      <bottom style="thin">
        <color indexed="8"/>
      </bottom>
      <diagonal/>
    </border>
    <border>
      <left style="medium">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right/>
      <top style="thin">
        <color indexed="64"/>
      </top>
      <bottom style="thin">
        <color indexed="64"/>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style="thin">
        <color indexed="8"/>
      </top>
      <bottom/>
      <diagonal/>
    </border>
    <border>
      <left style="medium">
        <color indexed="8"/>
      </left>
      <right style="medium">
        <color indexed="8"/>
      </right>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top style="medium">
        <color indexed="8"/>
      </top>
      <bottom/>
      <diagonal/>
    </border>
    <border>
      <left style="medium">
        <color indexed="64"/>
      </left>
      <right/>
      <top style="medium">
        <color indexed="64"/>
      </top>
      <bottom/>
      <diagonal/>
    </border>
    <border>
      <left/>
      <right/>
      <top style="medium">
        <color indexed="64"/>
      </top>
      <bottom/>
      <diagonal/>
    </border>
  </borders>
  <cellStyleXfs count="59">
    <xf numFmtId="0" fontId="0" fillId="0" borderId="0">
      <alignment vertical="center" wrapText="1"/>
    </xf>
    <xf numFmtId="0" fontId="2" fillId="2" borderId="0" applyNumberFormat="0" applyBorder="0" applyProtection="0">
      <alignment vertical="center" wrapText="1"/>
    </xf>
    <xf numFmtId="0" fontId="2" fillId="3" borderId="0" applyNumberFormat="0" applyBorder="0" applyProtection="0">
      <alignment vertical="center" wrapText="1"/>
    </xf>
    <xf numFmtId="0" fontId="2" fillId="4" borderId="0" applyNumberFormat="0" applyBorder="0" applyProtection="0">
      <alignment vertical="center" wrapText="1"/>
    </xf>
    <xf numFmtId="0" fontId="2" fillId="2" borderId="0" applyNumberFormat="0" applyBorder="0" applyProtection="0">
      <alignment vertical="center" wrapText="1"/>
    </xf>
    <xf numFmtId="0" fontId="2" fillId="5" borderId="0" applyNumberFormat="0" applyBorder="0" applyProtection="0">
      <alignment vertical="center" wrapText="1"/>
    </xf>
    <xf numFmtId="0" fontId="2" fillId="3" borderId="0" applyNumberFormat="0" applyBorder="0" applyProtection="0">
      <alignment vertical="center" wrapText="1"/>
    </xf>
    <xf numFmtId="0" fontId="2" fillId="6" borderId="0" applyNumberFormat="0" applyBorder="0" applyProtection="0">
      <alignment vertical="center" wrapText="1"/>
    </xf>
    <xf numFmtId="0" fontId="2" fillId="7" borderId="0" applyNumberFormat="0" applyBorder="0" applyProtection="0">
      <alignment vertical="center" wrapText="1"/>
    </xf>
    <xf numFmtId="0" fontId="2" fillId="8" borderId="0" applyNumberFormat="0" applyBorder="0" applyProtection="0">
      <alignment vertical="center" wrapText="1"/>
    </xf>
    <xf numFmtId="0" fontId="2" fillId="6" borderId="0" applyNumberFormat="0" applyBorder="0" applyProtection="0">
      <alignment vertical="center" wrapText="1"/>
    </xf>
    <xf numFmtId="0" fontId="2" fillId="9" borderId="0" applyNumberFormat="0" applyBorder="0" applyProtection="0">
      <alignment vertical="center" wrapText="1"/>
    </xf>
    <xf numFmtId="0" fontId="2" fillId="3" borderId="0" applyNumberFormat="0" applyBorder="0" applyProtection="0">
      <alignment vertical="center" wrapText="1"/>
    </xf>
    <xf numFmtId="0" fontId="3" fillId="10" borderId="0" applyNumberFormat="0" applyBorder="0" applyProtection="0">
      <alignment vertical="center" wrapText="1"/>
    </xf>
    <xf numFmtId="0" fontId="3" fillId="7" borderId="0" applyNumberFormat="0" applyBorder="0" applyProtection="0">
      <alignment vertical="center" wrapText="1"/>
    </xf>
    <xf numFmtId="0" fontId="3" fillId="8" borderId="0" applyNumberFormat="0" applyBorder="0" applyProtection="0">
      <alignment vertical="center" wrapText="1"/>
    </xf>
    <xf numFmtId="0" fontId="3" fillId="6" borderId="0" applyNumberFormat="0" applyBorder="0" applyProtection="0">
      <alignment vertical="center" wrapText="1"/>
    </xf>
    <xf numFmtId="0" fontId="3" fillId="10" borderId="0" applyNumberFormat="0" applyBorder="0" applyProtection="0">
      <alignment vertical="center" wrapText="1"/>
    </xf>
    <xf numFmtId="0" fontId="3" fillId="3" borderId="0" applyNumberFormat="0" applyBorder="0" applyProtection="0">
      <alignment vertical="center" wrapText="1"/>
    </xf>
    <xf numFmtId="0" fontId="4" fillId="0" borderId="0" applyNumberFormat="0" applyFill="0" applyBorder="0" applyProtection="0">
      <alignment vertical="center" wrapText="1"/>
    </xf>
    <xf numFmtId="0" fontId="5" fillId="2" borderId="1" applyNumberFormat="0" applyProtection="0">
      <alignment vertical="center" wrapText="1"/>
    </xf>
    <xf numFmtId="0" fontId="6" fillId="0" borderId="2" applyNumberFormat="0" applyFill="0" applyProtection="0">
      <alignment vertical="center" wrapText="1"/>
    </xf>
    <xf numFmtId="0" fontId="47" fillId="4" borderId="4" applyNumberFormat="0" applyProtection="0">
      <alignment vertical="center" wrapText="1"/>
    </xf>
    <xf numFmtId="0" fontId="7" fillId="3" borderId="1" applyNumberFormat="0" applyProtection="0">
      <alignment vertical="center" wrapText="1"/>
    </xf>
    <xf numFmtId="196" fontId="47" fillId="0" borderId="0" applyFill="0" applyBorder="0" applyProtection="0">
      <alignment vertical="center" wrapText="1"/>
    </xf>
    <xf numFmtId="0" fontId="8" fillId="11" borderId="0" applyNumberFormat="0" applyBorder="0" applyProtection="0">
      <alignment vertical="center" wrapText="1"/>
    </xf>
    <xf numFmtId="0" fontId="9" fillId="8" borderId="0" applyNumberFormat="0" applyBorder="0" applyProtection="0">
      <alignment vertical="center" wrapText="1"/>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 fillId="0" borderId="0"/>
    <xf numFmtId="0" fontId="47" fillId="0" borderId="0"/>
    <xf numFmtId="0" fontId="47" fillId="0" borderId="0"/>
    <xf numFmtId="0" fontId="47" fillId="0" borderId="0"/>
    <xf numFmtId="0" fontId="47" fillId="0" borderId="0"/>
    <xf numFmtId="0" fontId="47" fillId="0" borderId="0"/>
    <xf numFmtId="0" fontId="11" fillId="12" borderId="0" applyNumberFormat="0" applyBorder="0" applyProtection="0">
      <alignment vertical="center" wrapText="1"/>
    </xf>
    <xf numFmtId="0" fontId="12" fillId="2" borderId="6" applyNumberFormat="0" applyProtection="0">
      <alignment vertical="center" wrapText="1"/>
    </xf>
    <xf numFmtId="0" fontId="13" fillId="0" borderId="0" applyNumberFormat="0" applyFill="0" applyBorder="0" applyProtection="0">
      <alignment vertical="center" wrapText="1"/>
    </xf>
    <xf numFmtId="0" fontId="14" fillId="0" borderId="0" applyNumberFormat="0" applyFill="0" applyBorder="0" applyAlignment="0" applyProtection="0"/>
    <xf numFmtId="0" fontId="14" fillId="0" borderId="0" applyNumberFormat="0" applyFill="0" applyBorder="0" applyProtection="0">
      <alignment vertical="center" wrapText="1"/>
    </xf>
    <xf numFmtId="0" fontId="15" fillId="0" borderId="7" applyNumberFormat="0" applyFill="0" applyProtection="0">
      <alignment vertical="center" wrapText="1"/>
    </xf>
    <xf numFmtId="0" fontId="16" fillId="0" borderId="8" applyNumberFormat="0" applyFill="0" applyProtection="0">
      <alignment vertical="center" wrapText="1"/>
    </xf>
    <xf numFmtId="0" fontId="17" fillId="0" borderId="5" applyNumberFormat="0" applyFill="0" applyProtection="0">
      <alignment vertical="center" wrapText="1"/>
    </xf>
    <xf numFmtId="0" fontId="17" fillId="0" borderId="0" applyNumberFormat="0" applyFill="0" applyBorder="0" applyProtection="0">
      <alignment vertical="center" wrapText="1"/>
    </xf>
    <xf numFmtId="0" fontId="18" fillId="13" borderId="3" applyNumberFormat="0" applyProtection="0">
      <alignment vertical="center" wrapText="1"/>
    </xf>
  </cellStyleXfs>
  <cellXfs count="775">
    <xf numFmtId="0" fontId="0" fillId="0" borderId="0" xfId="0">
      <alignment vertical="center" wrapText="1"/>
    </xf>
    <xf numFmtId="0" fontId="19" fillId="0" borderId="9" xfId="0" applyFont="1" applyBorder="1">
      <alignment vertical="center" wrapText="1"/>
    </xf>
    <xf numFmtId="0" fontId="0" fillId="0" borderId="0" xfId="44" applyFont="1"/>
    <xf numFmtId="0" fontId="25" fillId="0" borderId="0" xfId="39" applyFont="1"/>
    <xf numFmtId="0" fontId="25" fillId="0" borderId="0" xfId="39" applyFont="1" applyAlignment="1">
      <alignment vertical="top" wrapText="1"/>
    </xf>
    <xf numFmtId="0" fontId="21" fillId="0" borderId="0" xfId="39" applyFont="1" applyBorder="1" applyAlignment="1" applyProtection="1">
      <alignment horizontal="center" vertical="top"/>
      <protection locked="0"/>
    </xf>
    <xf numFmtId="0" fontId="21" fillId="0" borderId="0" xfId="39" applyFont="1" applyBorder="1" applyAlignment="1" applyProtection="1">
      <alignment horizontal="left" vertical="top"/>
      <protection locked="0"/>
    </xf>
    <xf numFmtId="0" fontId="26" fillId="0" borderId="0" xfId="39" applyFont="1" applyBorder="1" applyAlignment="1" applyProtection="1">
      <alignment horizontal="center" vertical="top"/>
      <protection locked="0"/>
    </xf>
    <xf numFmtId="0" fontId="21" fillId="0" borderId="0" xfId="39" applyFont="1"/>
    <xf numFmtId="0" fontId="25" fillId="0" borderId="0" xfId="39" applyFont="1" applyProtection="1">
      <protection locked="0"/>
    </xf>
    <xf numFmtId="0" fontId="21" fillId="0" borderId="0" xfId="39" applyFont="1" applyProtection="1">
      <protection locked="0"/>
    </xf>
    <xf numFmtId="0" fontId="26" fillId="0" borderId="10" xfId="44" applyFont="1" applyBorder="1" applyAlignment="1" applyProtection="1">
      <alignment horizontal="center" vertical="center"/>
      <protection locked="0"/>
    </xf>
    <xf numFmtId="0" fontId="26" fillId="0" borderId="11" xfId="39" applyFont="1" applyBorder="1" applyAlignment="1" applyProtection="1">
      <alignment horizontal="center" vertical="center" wrapText="1"/>
      <protection locked="0"/>
    </xf>
    <xf numFmtId="0" fontId="26" fillId="0" borderId="0" xfId="39" applyFont="1" applyBorder="1" applyAlignment="1" applyProtection="1">
      <alignment horizontal="center" vertical="center" wrapText="1"/>
      <protection locked="0"/>
    </xf>
    <xf numFmtId="0" fontId="25" fillId="0" borderId="9" xfId="44" applyFont="1" applyBorder="1" applyProtection="1">
      <protection locked="0"/>
    </xf>
    <xf numFmtId="0" fontId="25" fillId="0" borderId="9" xfId="39" applyFont="1" applyBorder="1" applyAlignment="1">
      <alignment horizontal="center" vertical="top" wrapText="1"/>
    </xf>
    <xf numFmtId="0" fontId="25" fillId="0" borderId="9" xfId="39" applyFont="1" applyBorder="1" applyAlignment="1">
      <alignment vertical="top" wrapText="1"/>
    </xf>
    <xf numFmtId="0" fontId="25" fillId="0" borderId="12" xfId="39" applyFont="1" applyBorder="1" applyAlignment="1" applyProtection="1">
      <alignment vertical="top" wrapText="1"/>
      <protection locked="0"/>
    </xf>
    <xf numFmtId="0" fontId="26" fillId="0" borderId="9" xfId="39" applyFont="1" applyBorder="1" applyAlignment="1">
      <alignment horizontal="center" vertical="top" wrapText="1"/>
    </xf>
    <xf numFmtId="0" fontId="26" fillId="0" borderId="0" xfId="39" applyFont="1" applyAlignment="1" applyProtection="1">
      <alignment vertical="top" wrapText="1"/>
      <protection locked="0"/>
    </xf>
    <xf numFmtId="0" fontId="25" fillId="0" borderId="9" xfId="0" applyFont="1" applyBorder="1" applyAlignment="1">
      <alignment vertical="top" wrapText="1"/>
    </xf>
    <xf numFmtId="0" fontId="25" fillId="0" borderId="9" xfId="44" applyFont="1" applyBorder="1" applyAlignment="1" applyProtection="1">
      <alignment horizontal="center" vertical="top"/>
      <protection locked="0"/>
    </xf>
    <xf numFmtId="0" fontId="25" fillId="0" borderId="9" xfId="39" applyFont="1" applyBorder="1"/>
    <xf numFmtId="0" fontId="25" fillId="0" borderId="12" xfId="39" applyFont="1" applyBorder="1" applyAlignment="1" applyProtection="1">
      <alignment horizontal="center" vertical="top" wrapText="1"/>
      <protection locked="0"/>
    </xf>
    <xf numFmtId="0" fontId="25" fillId="0" borderId="0" xfId="39" applyFont="1" applyBorder="1" applyAlignment="1" applyProtection="1">
      <alignment horizontal="center" vertical="top" wrapText="1"/>
      <protection locked="0"/>
    </xf>
    <xf numFmtId="0" fontId="26" fillId="0" borderId="9" xfId="44" applyFont="1" applyBorder="1" applyProtection="1">
      <protection locked="0"/>
    </xf>
    <xf numFmtId="0" fontId="25" fillId="0" borderId="0" xfId="39" applyFont="1" applyAlignment="1" applyProtection="1">
      <alignment vertical="top" wrapText="1"/>
      <protection locked="0"/>
    </xf>
    <xf numFmtId="0" fontId="19" fillId="0" borderId="0" xfId="44" applyFont="1"/>
    <xf numFmtId="0" fontId="28" fillId="0" borderId="9" xfId="0" applyFont="1" applyFill="1" applyBorder="1" applyAlignment="1" applyProtection="1">
      <alignment vertical="top" wrapText="1"/>
      <protection locked="0"/>
    </xf>
    <xf numFmtId="0" fontId="28" fillId="0" borderId="9" xfId="0" applyNumberFormat="1" applyFont="1" applyFill="1" applyBorder="1" applyAlignment="1" applyProtection="1">
      <alignment vertical="top" wrapText="1"/>
      <protection locked="0"/>
    </xf>
    <xf numFmtId="0" fontId="32" fillId="0" borderId="9" xfId="39" applyFont="1" applyBorder="1" applyAlignment="1">
      <alignment horizontal="center" vertical="top" wrapText="1"/>
    </xf>
    <xf numFmtId="0" fontId="28" fillId="0" borderId="9" xfId="0" applyFont="1" applyFill="1" applyBorder="1" applyAlignment="1" applyProtection="1">
      <alignment horizontal="left" vertical="top" wrapText="1"/>
      <protection locked="0"/>
    </xf>
    <xf numFmtId="0" fontId="25" fillId="0" borderId="9" xfId="39" applyFont="1" applyBorder="1" applyAlignment="1">
      <alignment horizontal="center"/>
    </xf>
    <xf numFmtId="0" fontId="25" fillId="0" borderId="9" xfId="39" applyFont="1" applyBorder="1" applyAlignment="1">
      <alignment horizontal="center" vertical="top"/>
    </xf>
    <xf numFmtId="0" fontId="28" fillId="0" borderId="9" xfId="0" applyFont="1" applyBorder="1" applyAlignment="1" applyProtection="1">
      <alignment vertical="top" wrapText="1"/>
      <protection locked="0"/>
    </xf>
    <xf numFmtId="0" fontId="25" fillId="0" borderId="9" xfId="39" applyFont="1" applyBorder="1" applyAlignment="1" applyProtection="1">
      <alignment vertical="top"/>
      <protection locked="0"/>
    </xf>
    <xf numFmtId="0" fontId="33" fillId="0" borderId="9" xfId="39" applyFont="1" applyFill="1" applyBorder="1" applyAlignment="1" applyProtection="1">
      <alignment vertical="top"/>
      <protection locked="0"/>
    </xf>
    <xf numFmtId="0" fontId="25" fillId="0" borderId="9" xfId="38" applyFont="1" applyBorder="1" applyAlignment="1" applyProtection="1">
      <alignment horizontal="center" vertical="top" wrapText="1"/>
      <protection locked="0"/>
    </xf>
    <xf numFmtId="0" fontId="25" fillId="0" borderId="9" xfId="38" applyFont="1" applyBorder="1" applyAlignment="1">
      <alignment horizontal="center" vertical="top" wrapText="1"/>
    </xf>
    <xf numFmtId="0" fontId="25" fillId="0" borderId="9" xfId="38" applyFont="1" applyBorder="1" applyAlignment="1">
      <alignment vertical="top" wrapText="1"/>
    </xf>
    <xf numFmtId="0" fontId="25" fillId="0" borderId="12" xfId="44" applyFont="1" applyBorder="1" applyAlignment="1" applyProtection="1">
      <alignment vertical="top" wrapText="1"/>
      <protection locked="0"/>
    </xf>
    <xf numFmtId="0" fontId="25" fillId="0" borderId="13" xfId="38" applyFont="1" applyBorder="1" applyAlignment="1" applyProtection="1">
      <alignment horizontal="center" vertical="top" wrapText="1"/>
      <protection locked="0"/>
    </xf>
    <xf numFmtId="0" fontId="25" fillId="0" borderId="13" xfId="44" applyFont="1" applyBorder="1" applyAlignment="1" applyProtection="1">
      <alignment horizontal="center" vertical="top"/>
      <protection locked="0"/>
    </xf>
    <xf numFmtId="0" fontId="25" fillId="0" borderId="13" xfId="39" applyFont="1" applyBorder="1" applyAlignment="1" applyProtection="1">
      <alignment vertical="top"/>
      <protection locked="0"/>
    </xf>
    <xf numFmtId="0" fontId="25" fillId="0" borderId="14" xfId="44" applyFont="1" applyBorder="1" applyAlignment="1" applyProtection="1">
      <alignment vertical="top" wrapText="1"/>
      <protection locked="0"/>
    </xf>
    <xf numFmtId="0" fontId="25" fillId="0" borderId="0" xfId="44" applyFont="1" applyAlignment="1" applyProtection="1">
      <alignment horizontal="center" vertical="top"/>
      <protection locked="0"/>
    </xf>
    <xf numFmtId="0" fontId="25" fillId="0" borderId="0" xfId="39" applyFont="1" applyBorder="1" applyAlignment="1">
      <alignment horizontal="center" vertical="top" wrapText="1"/>
    </xf>
    <xf numFmtId="0" fontId="25" fillId="0" borderId="0" xfId="39" applyFont="1" applyBorder="1" applyAlignment="1">
      <alignment horizontal="center" vertical="top"/>
    </xf>
    <xf numFmtId="0" fontId="21" fillId="0" borderId="15" xfId="0" applyFont="1" applyBorder="1" applyAlignment="1">
      <alignment horizontal="left"/>
    </xf>
    <xf numFmtId="0" fontId="21" fillId="0" borderId="10" xfId="39" applyFont="1" applyBorder="1" applyAlignment="1" applyProtection="1">
      <alignment horizontal="center" vertical="top"/>
      <protection locked="0"/>
    </xf>
    <xf numFmtId="0" fontId="21" fillId="0" borderId="16" xfId="39" applyFont="1" applyBorder="1" applyAlignment="1" applyProtection="1">
      <alignment horizontal="left" vertical="top"/>
      <protection locked="0"/>
    </xf>
    <xf numFmtId="0" fontId="26" fillId="0" borderId="16" xfId="39" applyFont="1" applyBorder="1" applyAlignment="1" applyProtection="1">
      <alignment horizontal="center" vertical="top"/>
      <protection locked="0"/>
    </xf>
    <xf numFmtId="0" fontId="26" fillId="0" borderId="17" xfId="39" applyFont="1" applyBorder="1" applyAlignment="1" applyProtection="1">
      <alignment horizontal="center" vertical="top"/>
      <protection locked="0"/>
    </xf>
    <xf numFmtId="0" fontId="21" fillId="0" borderId="11" xfId="39" applyFont="1" applyBorder="1" applyProtection="1">
      <protection locked="0"/>
    </xf>
    <xf numFmtId="0" fontId="26" fillId="0" borderId="9" xfId="44" applyFont="1" applyBorder="1" applyAlignment="1" applyProtection="1">
      <alignment horizontal="center" vertical="center"/>
      <protection locked="0"/>
    </xf>
    <xf numFmtId="0" fontId="26" fillId="0" borderId="9" xfId="39" applyFont="1" applyBorder="1" applyAlignment="1">
      <alignment horizontal="center" vertical="center" wrapText="1"/>
    </xf>
    <xf numFmtId="0" fontId="26" fillId="0" borderId="12" xfId="39" applyFont="1" applyBorder="1" applyAlignment="1" applyProtection="1">
      <alignment horizontal="center" vertical="center" wrapText="1"/>
      <protection locked="0"/>
    </xf>
    <xf numFmtId="0" fontId="19" fillId="2" borderId="9" xfId="39" applyFont="1" applyFill="1" applyBorder="1" applyAlignment="1">
      <alignment horizontal="left" vertical="top" wrapText="1"/>
    </xf>
    <xf numFmtId="0" fontId="19" fillId="0" borderId="9" xfId="0" applyFont="1" applyBorder="1" applyAlignment="1">
      <alignment horizontal="left" vertical="top" wrapText="1"/>
    </xf>
    <xf numFmtId="0" fontId="28" fillId="0" borderId="9" xfId="39" applyFont="1" applyFill="1" applyBorder="1" applyAlignment="1" applyProtection="1">
      <alignment horizontal="center" vertical="top" wrapText="1"/>
      <protection locked="0"/>
    </xf>
    <xf numFmtId="0" fontId="26" fillId="0" borderId="12" xfId="39" applyFont="1" applyBorder="1" applyAlignment="1" applyProtection="1">
      <alignment vertical="top" wrapText="1"/>
      <protection locked="0"/>
    </xf>
    <xf numFmtId="0" fontId="25" fillId="0" borderId="9" xfId="0" applyFont="1" applyBorder="1" applyAlignment="1">
      <alignment horizontal="justify" vertical="top" wrapText="1"/>
    </xf>
    <xf numFmtId="0" fontId="25" fillId="0" borderId="9" xfId="39" applyFont="1" applyBorder="1" applyAlignment="1">
      <alignment horizontal="justify" vertical="top" wrapText="1"/>
    </xf>
    <xf numFmtId="0" fontId="28" fillId="0" borderId="9" xfId="39" applyFont="1" applyFill="1" applyBorder="1" applyAlignment="1" applyProtection="1">
      <alignment vertical="top" wrapText="1"/>
      <protection locked="0"/>
    </xf>
    <xf numFmtId="0" fontId="19" fillId="0" borderId="9" xfId="39" applyFont="1" applyFill="1" applyBorder="1" applyAlignment="1">
      <alignment horizontal="left" vertical="top" wrapText="1"/>
    </xf>
    <xf numFmtId="0" fontId="19" fillId="0" borderId="9" xfId="38" applyFont="1" applyFill="1" applyBorder="1" applyAlignment="1">
      <alignment horizontal="left" vertical="top" wrapText="1"/>
    </xf>
    <xf numFmtId="0" fontId="26" fillId="0" borderId="9" xfId="38" applyFont="1" applyBorder="1" applyAlignment="1">
      <alignment horizontal="center" vertical="top" wrapText="1"/>
    </xf>
    <xf numFmtId="0" fontId="28" fillId="0" borderId="9" xfId="38" applyFont="1" applyFill="1" applyBorder="1" applyAlignment="1">
      <alignment horizontal="center" vertical="top" wrapText="1"/>
    </xf>
    <xf numFmtId="0" fontId="28" fillId="0" borderId="9" xfId="38" applyFont="1" applyFill="1" applyBorder="1" applyAlignment="1" applyProtection="1">
      <alignment horizontal="center" vertical="top" wrapText="1"/>
      <protection locked="0"/>
    </xf>
    <xf numFmtId="0" fontId="28" fillId="0" borderId="9" xfId="38" applyNumberFormat="1" applyFont="1" applyFill="1" applyBorder="1" applyAlignment="1" applyProtection="1">
      <alignment vertical="top" wrapText="1"/>
      <protection locked="0"/>
    </xf>
    <xf numFmtId="0" fontId="25" fillId="0" borderId="12" xfId="38" applyFont="1" applyBorder="1" applyAlignment="1" applyProtection="1">
      <alignment horizontal="left" vertical="top" wrapText="1"/>
      <protection locked="0"/>
    </xf>
    <xf numFmtId="0" fontId="25" fillId="0" borderId="9" xfId="38" applyFont="1" applyBorder="1" applyAlignment="1">
      <alignment horizontal="justify" vertical="top" wrapText="1"/>
    </xf>
    <xf numFmtId="0" fontId="28" fillId="0" borderId="9" xfId="38" applyFont="1" applyFill="1" applyBorder="1" applyAlignment="1" applyProtection="1">
      <alignment vertical="top" wrapText="1"/>
      <protection locked="0"/>
    </xf>
    <xf numFmtId="0" fontId="25" fillId="0" borderId="9" xfId="38" applyFont="1" applyBorder="1" applyProtection="1">
      <protection locked="0"/>
    </xf>
    <xf numFmtId="0" fontId="28" fillId="0" borderId="9" xfId="0" applyFont="1" applyBorder="1" applyAlignment="1">
      <alignment vertical="top" wrapText="1"/>
    </xf>
    <xf numFmtId="0" fontId="25" fillId="0" borderId="12" xfId="38" applyFont="1" applyBorder="1" applyAlignment="1" applyProtection="1">
      <alignment horizontal="center" vertical="center" wrapText="1"/>
      <protection locked="0"/>
    </xf>
    <xf numFmtId="0" fontId="25" fillId="0" borderId="0" xfId="39" applyFont="1" applyAlignment="1">
      <alignment horizontal="center" vertical="top"/>
    </xf>
    <xf numFmtId="0" fontId="21" fillId="0" borderId="0" xfId="39" applyFont="1" applyAlignment="1">
      <alignment horizontal="center" vertical="top"/>
    </xf>
    <xf numFmtId="0" fontId="26" fillId="0" borderId="0" xfId="39" applyFont="1" applyBorder="1" applyAlignment="1">
      <alignment vertical="top"/>
    </xf>
    <xf numFmtId="0" fontId="21" fillId="0" borderId="18" xfId="39" applyFont="1" applyBorder="1" applyProtection="1">
      <protection locked="0"/>
    </xf>
    <xf numFmtId="0" fontId="26" fillId="0" borderId="9" xfId="39" applyFont="1" applyFill="1" applyBorder="1" applyAlignment="1">
      <alignment horizontal="left" vertical="top" wrapText="1"/>
    </xf>
    <xf numFmtId="0" fontId="26" fillId="0" borderId="9" xfId="39" applyFont="1" applyBorder="1" applyAlignment="1" applyProtection="1">
      <alignment vertical="top" wrapText="1"/>
      <protection locked="0"/>
    </xf>
    <xf numFmtId="0" fontId="25" fillId="0" borderId="9" xfId="39" applyFont="1" applyBorder="1" applyAlignment="1" applyProtection="1">
      <alignment vertical="top" wrapText="1"/>
      <protection locked="0"/>
    </xf>
    <xf numFmtId="0" fontId="28" fillId="0" borderId="9" xfId="39" applyFont="1" applyBorder="1" applyAlignment="1" applyProtection="1">
      <alignment horizontal="center" vertical="top" wrapText="1"/>
      <protection locked="0"/>
    </xf>
    <xf numFmtId="0" fontId="25" fillId="0" borderId="9" xfId="39" applyFont="1" applyBorder="1" applyAlignment="1" applyProtection="1">
      <alignment horizontal="center" vertical="top" wrapText="1"/>
      <protection locked="0"/>
    </xf>
    <xf numFmtId="0" fontId="25" fillId="0" borderId="9" xfId="0" applyFont="1" applyBorder="1" applyAlignment="1" applyProtection="1">
      <alignment horizontal="left" vertical="top" wrapText="1"/>
      <protection locked="0"/>
    </xf>
    <xf numFmtId="0" fontId="25" fillId="0" borderId="9" xfId="0" applyFont="1" applyBorder="1" applyAlignment="1" applyProtection="1">
      <alignment vertical="top" wrapText="1"/>
      <protection locked="0"/>
    </xf>
    <xf numFmtId="0" fontId="25" fillId="0" borderId="9" xfId="46" applyFont="1" applyBorder="1" applyAlignment="1" applyProtection="1">
      <alignment vertical="top" wrapText="1"/>
      <protection locked="0"/>
    </xf>
    <xf numFmtId="0" fontId="28" fillId="0" borderId="19" xfId="0" applyFont="1" applyFill="1" applyBorder="1" applyAlignment="1" applyProtection="1">
      <alignment vertical="top" wrapText="1"/>
      <protection locked="0"/>
    </xf>
    <xf numFmtId="0" fontId="25" fillId="0" borderId="19" xfId="0" applyFont="1" applyBorder="1" applyAlignment="1">
      <alignment horizontal="justify" vertical="top" wrapText="1"/>
    </xf>
    <xf numFmtId="0" fontId="28" fillId="0" borderId="19" xfId="0" applyNumberFormat="1" applyFont="1" applyFill="1" applyBorder="1" applyAlignment="1" applyProtection="1">
      <alignment vertical="top" wrapText="1"/>
      <protection locked="0"/>
    </xf>
    <xf numFmtId="0" fontId="25" fillId="0" borderId="9" xfId="46" applyFont="1" applyBorder="1" applyAlignment="1">
      <alignment vertical="top" wrapText="1"/>
    </xf>
    <xf numFmtId="0" fontId="28" fillId="0" borderId="9" xfId="39" applyFont="1" applyFill="1" applyBorder="1" applyAlignment="1" applyProtection="1">
      <alignment horizontal="center" vertical="top"/>
      <protection locked="0"/>
    </xf>
    <xf numFmtId="0" fontId="28" fillId="0" borderId="9" xfId="0" applyFont="1" applyFill="1" applyBorder="1" applyAlignment="1" applyProtection="1">
      <alignment vertical="center" wrapText="1"/>
      <protection locked="0"/>
    </xf>
    <xf numFmtId="0" fontId="28" fillId="0" borderId="9" xfId="29" applyFont="1" applyFill="1" applyBorder="1" applyAlignment="1" applyProtection="1">
      <alignment vertical="center" wrapText="1"/>
      <protection locked="0"/>
    </xf>
    <xf numFmtId="0" fontId="25" fillId="0" borderId="9" xfId="29" applyFont="1" applyBorder="1" applyAlignment="1">
      <alignment vertical="top" wrapText="1"/>
    </xf>
    <xf numFmtId="49" fontId="28" fillId="0" borderId="9" xfId="39" applyNumberFormat="1" applyFont="1" applyFill="1" applyBorder="1" applyAlignment="1" applyProtection="1">
      <alignment horizontal="center" vertical="top"/>
      <protection locked="0"/>
    </xf>
    <xf numFmtId="49" fontId="25" fillId="0" borderId="9" xfId="39" applyNumberFormat="1" applyFont="1" applyBorder="1" applyAlignment="1">
      <alignment horizontal="center" vertical="top"/>
    </xf>
    <xf numFmtId="0" fontId="28" fillId="0" borderId="9" xfId="39" applyFont="1" applyFill="1" applyBorder="1" applyAlignment="1">
      <alignment horizontal="center" vertical="top"/>
    </xf>
    <xf numFmtId="0" fontId="34" fillId="0" borderId="9" xfId="0" applyFont="1" applyBorder="1" applyAlignment="1" applyProtection="1">
      <alignment horizontal="center" vertical="top" wrapText="1"/>
      <protection locked="0"/>
    </xf>
    <xf numFmtId="0" fontId="35" fillId="0" borderId="9" xfId="0" applyFont="1" applyBorder="1" applyAlignment="1">
      <alignment horizontal="center" vertical="top"/>
    </xf>
    <xf numFmtId="0" fontId="33" fillId="0" borderId="0" xfId="39" applyFont="1" applyAlignment="1">
      <alignment horizontal="center" vertical="top"/>
    </xf>
    <xf numFmtId="0" fontId="25" fillId="0" borderId="0" xfId="39" applyFont="1" applyAlignment="1" applyProtection="1">
      <alignment vertical="top"/>
      <protection locked="0"/>
    </xf>
    <xf numFmtId="0" fontId="33" fillId="0" borderId="0" xfId="39" applyFont="1" applyFill="1" applyBorder="1" applyAlignment="1" applyProtection="1">
      <alignment vertical="top"/>
      <protection locked="0"/>
    </xf>
    <xf numFmtId="0" fontId="26" fillId="0" borderId="0" xfId="39" applyFont="1" applyBorder="1" applyAlignment="1">
      <alignment horizontal="center" vertical="top" wrapText="1"/>
    </xf>
    <xf numFmtId="0" fontId="26" fillId="0" borderId="0" xfId="39" applyFont="1" applyBorder="1" applyAlignment="1">
      <alignment horizontal="center" vertical="center" wrapText="1"/>
    </xf>
    <xf numFmtId="0" fontId="26" fillId="0" borderId="0" xfId="39" applyFont="1" applyAlignment="1">
      <alignment vertical="top" wrapText="1"/>
    </xf>
    <xf numFmtId="0" fontId="26" fillId="0" borderId="0" xfId="39" applyFont="1" applyBorder="1" applyAlignment="1" applyProtection="1">
      <alignment horizontal="left" vertical="top" wrapText="1"/>
      <protection locked="0"/>
    </xf>
    <xf numFmtId="0" fontId="19" fillId="0" borderId="9" xfId="0" applyFont="1" applyBorder="1" applyAlignment="1">
      <alignment vertical="top" wrapText="1"/>
    </xf>
    <xf numFmtId="0" fontId="25" fillId="0" borderId="9" xfId="39" applyFont="1" applyBorder="1" applyAlignment="1" applyProtection="1">
      <alignment horizontal="left" vertical="top" wrapText="1"/>
      <protection locked="0"/>
    </xf>
    <xf numFmtId="0" fontId="25" fillId="0" borderId="9" xfId="39" applyFont="1" applyFill="1" applyBorder="1" applyAlignment="1" applyProtection="1">
      <alignment horizontal="left" vertical="top" wrapText="1"/>
      <protection locked="0"/>
    </xf>
    <xf numFmtId="0" fontId="28" fillId="0" borderId="9" xfId="39" applyNumberFormat="1" applyFont="1" applyFill="1" applyBorder="1" applyAlignment="1" applyProtection="1">
      <alignment vertical="top" wrapText="1"/>
      <protection locked="0"/>
    </xf>
    <xf numFmtId="0" fontId="19" fillId="0" borderId="9" xfId="44" applyFont="1" applyBorder="1" applyProtection="1">
      <protection locked="0"/>
    </xf>
    <xf numFmtId="0" fontId="25" fillId="0" borderId="19" xfId="0" applyFont="1" applyBorder="1" applyAlignment="1">
      <alignment vertical="top" wrapText="1"/>
    </xf>
    <xf numFmtId="0" fontId="28" fillId="0" borderId="9" xfId="39" applyFont="1" applyFill="1" applyBorder="1" applyAlignment="1" applyProtection="1">
      <alignment horizontal="left" vertical="top" wrapText="1"/>
      <protection locked="0"/>
    </xf>
    <xf numFmtId="0" fontId="19" fillId="0" borderId="19" xfId="0" applyFont="1" applyBorder="1">
      <alignment vertical="center" wrapText="1"/>
    </xf>
    <xf numFmtId="49" fontId="28" fillId="0" borderId="9" xfId="39" applyNumberFormat="1" applyFont="1" applyFill="1" applyBorder="1" applyAlignment="1" applyProtection="1">
      <alignment horizontal="center" vertical="top" wrapText="1"/>
      <protection locked="0"/>
    </xf>
    <xf numFmtId="49" fontId="25" fillId="0" borderId="9" xfId="39" applyNumberFormat="1" applyFont="1" applyBorder="1" applyAlignment="1">
      <alignment horizontal="center" vertical="top" wrapText="1"/>
    </xf>
    <xf numFmtId="0" fontId="25" fillId="0" borderId="19" xfId="0" applyFont="1" applyBorder="1" applyAlignment="1">
      <alignment horizontal="left" vertical="top" wrapText="1"/>
    </xf>
    <xf numFmtId="0" fontId="25" fillId="0" borderId="20" xfId="0" applyFont="1" applyBorder="1" applyAlignment="1">
      <alignment vertical="top" wrapText="1"/>
    </xf>
    <xf numFmtId="0" fontId="28" fillId="0" borderId="0" xfId="39" applyFont="1"/>
    <xf numFmtId="0" fontId="25" fillId="0" borderId="0" xfId="39" applyFont="1" applyAlignment="1">
      <alignment horizontal="center" vertical="top" wrapText="1"/>
    </xf>
    <xf numFmtId="0" fontId="28" fillId="0" borderId="0" xfId="39" applyNumberFormat="1" applyFont="1" applyFill="1" applyBorder="1" applyAlignment="1" applyProtection="1">
      <alignment vertical="top" wrapText="1"/>
      <protection locked="0"/>
    </xf>
    <xf numFmtId="0" fontId="25" fillId="0" borderId="0" xfId="39" applyFont="1" applyBorder="1" applyAlignment="1" applyProtection="1">
      <alignment horizontal="left" vertical="top" wrapText="1"/>
      <protection locked="0"/>
    </xf>
    <xf numFmtId="0" fontId="19" fillId="0" borderId="0" xfId="39" applyFont="1"/>
    <xf numFmtId="0" fontId="25" fillId="0" borderId="9" xfId="39" applyFont="1" applyFill="1" applyBorder="1" applyAlignment="1">
      <alignment horizontal="left" vertical="top" wrapText="1"/>
    </xf>
    <xf numFmtId="0" fontId="25" fillId="0" borderId="9" xfId="39" applyFont="1" applyBorder="1" applyAlignment="1">
      <alignment horizontal="left" vertical="top" wrapText="1"/>
    </xf>
    <xf numFmtId="0" fontId="25" fillId="0" borderId="0" xfId="0" applyFont="1" applyBorder="1" applyAlignment="1">
      <alignment horizontal="left" vertical="top" wrapText="1"/>
    </xf>
    <xf numFmtId="0" fontId="25" fillId="0" borderId="9" xfId="39" applyFont="1" applyFill="1" applyBorder="1" applyAlignment="1" applyProtection="1">
      <alignment horizontal="center" vertical="top" wrapText="1"/>
      <protection locked="0"/>
    </xf>
    <xf numFmtId="0" fontId="28" fillId="0" borderId="19" xfId="0" applyFont="1" applyFill="1" applyBorder="1" applyAlignment="1" applyProtection="1">
      <alignment horizontal="left" vertical="top" wrapText="1"/>
      <protection locked="0"/>
    </xf>
    <xf numFmtId="0" fontId="28" fillId="0" borderId="9" xfId="39" applyNumberFormat="1" applyFont="1" applyFill="1" applyBorder="1" applyAlignment="1" applyProtection="1">
      <alignment horizontal="left" vertical="top" wrapText="1"/>
      <protection locked="0"/>
    </xf>
    <xf numFmtId="0" fontId="28" fillId="0" borderId="19" xfId="0" applyNumberFormat="1" applyFont="1" applyFill="1" applyBorder="1" applyAlignment="1" applyProtection="1">
      <alignment horizontal="left" vertical="top" wrapText="1"/>
      <protection locked="0"/>
    </xf>
    <xf numFmtId="0" fontId="25" fillId="0" borderId="9" xfId="39" applyNumberFormat="1" applyFont="1" applyFill="1" applyBorder="1" applyAlignment="1" applyProtection="1">
      <alignment horizontal="left" vertical="top" wrapText="1"/>
      <protection locked="0"/>
    </xf>
    <xf numFmtId="0" fontId="19" fillId="0" borderId="19" xfId="0" applyFont="1" applyBorder="1" applyAlignment="1">
      <alignment horizontal="left" vertical="top" wrapText="1"/>
    </xf>
    <xf numFmtId="0" fontId="25" fillId="0" borderId="21" xfId="31" applyFont="1" applyBorder="1" applyAlignment="1" applyProtection="1">
      <alignment horizontal="left" vertical="top" wrapText="1"/>
      <protection locked="0"/>
    </xf>
    <xf numFmtId="0" fontId="25" fillId="0" borderId="22" xfId="31" applyFont="1" applyBorder="1" applyAlignment="1" applyProtection="1">
      <alignment horizontal="left" vertical="top" wrapText="1"/>
      <protection locked="0"/>
    </xf>
    <xf numFmtId="0" fontId="25" fillId="0" borderId="0" xfId="39" applyFont="1" applyAlignment="1">
      <alignment horizontal="left" vertical="top" wrapText="1"/>
    </xf>
    <xf numFmtId="0" fontId="25" fillId="0" borderId="23" xfId="39" applyFont="1" applyBorder="1" applyAlignment="1">
      <alignment horizontal="left" vertical="top" wrapText="1"/>
    </xf>
    <xf numFmtId="0" fontId="25" fillId="0" borderId="0" xfId="31" applyFont="1" applyBorder="1" applyAlignment="1">
      <alignment horizontal="justify" vertical="top" wrapText="1"/>
    </xf>
    <xf numFmtId="0" fontId="28" fillId="0" borderId="19" xfId="0" applyFont="1" applyBorder="1" applyAlignment="1" applyProtection="1">
      <alignment vertical="top" wrapText="1"/>
      <protection locked="0"/>
    </xf>
    <xf numFmtId="0" fontId="0" fillId="0" borderId="0" xfId="44" applyFont="1" applyBorder="1"/>
    <xf numFmtId="0" fontId="25" fillId="0" borderId="0" xfId="39" applyFont="1" applyFill="1" applyAlignment="1">
      <alignment vertical="top" wrapText="1"/>
    </xf>
    <xf numFmtId="0" fontId="21" fillId="0" borderId="24" xfId="0" applyFont="1" applyBorder="1" applyAlignment="1">
      <alignment horizontal="left"/>
    </xf>
    <xf numFmtId="0" fontId="21" fillId="0" borderId="0" xfId="39" applyFont="1" applyFill="1"/>
    <xf numFmtId="0" fontId="21" fillId="0" borderId="0" xfId="39" applyFont="1" applyFill="1" applyBorder="1" applyAlignment="1" applyProtection="1">
      <alignment horizontal="center" vertical="top"/>
      <protection locked="0"/>
    </xf>
    <xf numFmtId="0" fontId="21" fillId="0" borderId="0" xfId="39" applyFont="1" applyFill="1" applyBorder="1" applyAlignment="1" applyProtection="1">
      <alignment horizontal="left" vertical="top"/>
      <protection locked="0"/>
    </xf>
    <xf numFmtId="0" fontId="26" fillId="0" borderId="25" xfId="39" applyFont="1" applyFill="1" applyBorder="1" applyAlignment="1">
      <alignment vertical="top" wrapText="1"/>
    </xf>
    <xf numFmtId="0" fontId="26" fillId="0" borderId="9" xfId="44" applyFont="1" applyFill="1" applyBorder="1" applyProtection="1">
      <protection locked="0"/>
    </xf>
    <xf numFmtId="0" fontId="26" fillId="0" borderId="25" xfId="39" applyFont="1" applyFill="1" applyBorder="1" applyAlignment="1">
      <alignment horizontal="center" vertical="top" wrapText="1"/>
    </xf>
    <xf numFmtId="0" fontId="26" fillId="0" borderId="25" xfId="39" applyFont="1" applyFill="1" applyBorder="1" applyAlignment="1" applyProtection="1">
      <alignment vertical="top" wrapText="1"/>
      <protection locked="0"/>
    </xf>
    <xf numFmtId="0" fontId="25" fillId="0" borderId="9" xfId="44" applyFont="1" applyFill="1" applyBorder="1" applyAlignment="1" applyProtection="1">
      <alignment horizontal="left" vertical="top" wrapText="1"/>
      <protection locked="0"/>
    </xf>
    <xf numFmtId="0" fontId="27" fillId="0" borderId="9" xfId="39" applyFont="1" applyFill="1" applyBorder="1" applyAlignment="1">
      <alignment horizontal="left" vertical="top" wrapText="1"/>
    </xf>
    <xf numFmtId="0" fontId="35" fillId="0" borderId="9" xfId="39" applyFont="1" applyFill="1" applyBorder="1" applyAlignment="1">
      <alignment horizontal="left" vertical="top" wrapText="1"/>
    </xf>
    <xf numFmtId="0" fontId="30" fillId="0" borderId="9" xfId="39" applyFont="1" applyFill="1" applyBorder="1" applyAlignment="1">
      <alignment horizontal="left" vertical="top" wrapText="1"/>
    </xf>
    <xf numFmtId="0" fontId="25" fillId="0" borderId="9" xfId="45" applyFont="1" applyBorder="1" applyAlignment="1">
      <alignment vertical="top" wrapText="1"/>
    </xf>
    <xf numFmtId="0" fontId="26" fillId="0" borderId="9" xfId="44" applyFont="1" applyFill="1" applyBorder="1" applyAlignment="1" applyProtection="1">
      <alignment horizontal="left" vertical="top" wrapText="1"/>
      <protection locked="0"/>
    </xf>
    <xf numFmtId="0" fontId="28" fillId="0" borderId="9" xfId="32" applyNumberFormat="1" applyFont="1" applyFill="1" applyBorder="1" applyAlignment="1" applyProtection="1">
      <alignment vertical="top" wrapText="1"/>
      <protection locked="0"/>
    </xf>
    <xf numFmtId="0" fontId="25" fillId="0" borderId="9" xfId="32" applyFont="1" applyBorder="1" applyAlignment="1">
      <alignment vertical="top" wrapText="1"/>
    </xf>
    <xf numFmtId="0" fontId="19" fillId="0" borderId="0" xfId="45" applyFont="1" applyBorder="1"/>
    <xf numFmtId="0" fontId="25" fillId="0" borderId="9" xfId="32" applyFont="1" applyBorder="1" applyAlignment="1" applyProtection="1">
      <alignment vertical="top" wrapText="1"/>
      <protection locked="0"/>
    </xf>
    <xf numFmtId="0" fontId="25" fillId="0" borderId="9" xfId="0" applyNumberFormat="1" applyFont="1" applyFill="1" applyBorder="1" applyAlignment="1" applyProtection="1">
      <alignment vertical="top" wrapText="1"/>
      <protection locked="0"/>
    </xf>
    <xf numFmtId="0" fontId="25" fillId="0" borderId="9" xfId="45" applyFont="1" applyBorder="1" applyAlignment="1">
      <alignment horizontal="justify" vertical="top" wrapText="1"/>
    </xf>
    <xf numFmtId="49" fontId="28" fillId="0" borderId="9" xfId="39" applyNumberFormat="1" applyFont="1" applyFill="1" applyBorder="1" applyAlignment="1" applyProtection="1">
      <alignment horizontal="left" vertical="top" wrapText="1"/>
      <protection locked="0"/>
    </xf>
    <xf numFmtId="49" fontId="25" fillId="0" borderId="9" xfId="39" applyNumberFormat="1" applyFont="1" applyFill="1" applyBorder="1" applyAlignment="1">
      <alignment horizontal="left" vertical="top" wrapText="1"/>
    </xf>
    <xf numFmtId="0" fontId="19" fillId="0" borderId="26" xfId="0" applyFont="1" applyBorder="1" applyAlignment="1">
      <alignment vertical="top"/>
    </xf>
    <xf numFmtId="0" fontId="28" fillId="0" borderId="9" xfId="32" applyFont="1" applyFill="1" applyBorder="1" applyAlignment="1" applyProtection="1">
      <alignment vertical="top" wrapText="1"/>
      <protection locked="0"/>
    </xf>
    <xf numFmtId="0" fontId="19" fillId="0" borderId="0" xfId="39" applyFont="1" applyFill="1" applyBorder="1" applyAlignment="1" applyProtection="1">
      <alignment horizontal="center" vertical="top"/>
      <protection locked="0"/>
    </xf>
    <xf numFmtId="0" fontId="30" fillId="0" borderId="0" xfId="39" applyFont="1" applyFill="1"/>
    <xf numFmtId="0" fontId="35" fillId="0" borderId="0" xfId="39" applyFont="1" applyFill="1" applyBorder="1" applyAlignment="1">
      <alignment vertical="top" wrapText="1"/>
    </xf>
    <xf numFmtId="0" fontId="25" fillId="0" borderId="0" xfId="39" applyFont="1" applyFill="1" applyBorder="1" applyAlignment="1" applyProtection="1">
      <alignment horizontal="center" vertical="top" wrapText="1"/>
      <protection locked="0"/>
    </xf>
    <xf numFmtId="0" fontId="28" fillId="0" borderId="0" xfId="39" applyFont="1" applyFill="1" applyBorder="1" applyAlignment="1" applyProtection="1">
      <alignment horizontal="center" vertical="top" wrapText="1"/>
      <protection locked="0"/>
    </xf>
    <xf numFmtId="0" fontId="35" fillId="0" borderId="0" xfId="39" applyFont="1" applyFill="1" applyAlignment="1">
      <alignment vertical="top" wrapText="1"/>
    </xf>
    <xf numFmtId="0" fontId="35" fillId="0" borderId="0" xfId="39" applyFont="1" applyFill="1" applyBorder="1" applyAlignment="1" applyProtection="1">
      <alignment horizontal="center" vertical="top" wrapText="1"/>
      <protection locked="0"/>
    </xf>
    <xf numFmtId="0" fontId="28" fillId="0" borderId="0" xfId="39" applyFont="1" applyFill="1"/>
    <xf numFmtId="49" fontId="28" fillId="0" borderId="0" xfId="39" applyNumberFormat="1" applyFont="1" applyFill="1" applyBorder="1" applyAlignment="1" applyProtection="1">
      <alignment horizontal="center" vertical="top" wrapText="1"/>
      <protection locked="0"/>
    </xf>
    <xf numFmtId="0" fontId="28" fillId="0" borderId="0" xfId="39" applyFont="1" applyFill="1" applyBorder="1" applyAlignment="1" applyProtection="1">
      <alignment vertical="top" wrapText="1"/>
      <protection locked="0"/>
    </xf>
    <xf numFmtId="0" fontId="30" fillId="0" borderId="0" xfId="39" applyFont="1" applyFill="1" applyProtection="1">
      <protection locked="0"/>
    </xf>
    <xf numFmtId="0" fontId="35" fillId="0" borderId="0" xfId="39" applyFont="1" applyFill="1" applyAlignment="1" applyProtection="1">
      <alignment vertical="top"/>
      <protection locked="0"/>
    </xf>
    <xf numFmtId="0" fontId="36" fillId="0" borderId="0" xfId="39" applyFont="1" applyFill="1" applyBorder="1" applyAlignment="1" applyProtection="1">
      <alignment vertical="top"/>
      <protection locked="0"/>
    </xf>
    <xf numFmtId="0" fontId="30" fillId="0" borderId="0" xfId="39" applyFont="1" applyFill="1" applyAlignment="1" applyProtection="1">
      <alignment vertical="top"/>
      <protection locked="0"/>
    </xf>
    <xf numFmtId="0" fontId="21" fillId="0" borderId="0" xfId="39" applyFont="1" applyFill="1" applyAlignment="1">
      <alignment horizontal="justify"/>
    </xf>
    <xf numFmtId="0" fontId="26" fillId="0" borderId="9" xfId="39" applyFont="1" applyFill="1" applyBorder="1" applyAlignment="1" applyProtection="1">
      <alignment horizontal="left" vertical="top" wrapText="1"/>
      <protection locked="0"/>
    </xf>
    <xf numFmtId="0" fontId="35" fillId="0" borderId="9" xfId="39" applyFont="1" applyFill="1" applyBorder="1" applyAlignment="1" applyProtection="1">
      <alignment horizontal="left" vertical="top" wrapText="1"/>
      <protection locked="0"/>
    </xf>
    <xf numFmtId="0" fontId="25" fillId="0" borderId="9" xfId="47" applyFont="1" applyBorder="1" applyAlignment="1" applyProtection="1">
      <alignment vertical="top" wrapText="1"/>
      <protection locked="0"/>
    </xf>
    <xf numFmtId="0" fontId="25" fillId="0" borderId="9" xfId="0" applyFont="1" applyBorder="1" applyAlignment="1">
      <alignment horizontal="left" vertical="top" wrapText="1"/>
    </xf>
    <xf numFmtId="0" fontId="25" fillId="0" borderId="9" xfId="47" applyFont="1" applyBorder="1" applyAlignment="1">
      <alignment horizontal="justify" vertical="top" wrapText="1"/>
    </xf>
    <xf numFmtId="0" fontId="28" fillId="0" borderId="9" xfId="47" applyFont="1" applyFill="1" applyBorder="1" applyAlignment="1" applyProtection="1">
      <alignment vertical="top" wrapText="1"/>
      <protection locked="0"/>
    </xf>
    <xf numFmtId="0" fontId="25" fillId="0" borderId="9" xfId="47" applyFont="1" applyBorder="1" applyAlignment="1">
      <alignment vertical="top" wrapText="1"/>
    </xf>
    <xf numFmtId="0" fontId="25" fillId="0" borderId="13" xfId="47" applyFont="1" applyBorder="1" applyAlignment="1">
      <alignment vertical="top" wrapText="1"/>
    </xf>
    <xf numFmtId="0" fontId="33" fillId="0" borderId="0" xfId="39" applyFont="1" applyFill="1" applyAlignment="1">
      <alignment horizontal="center" vertical="top"/>
    </xf>
    <xf numFmtId="0" fontId="35" fillId="0" borderId="0" xfId="39" applyFont="1" applyFill="1" applyProtection="1">
      <protection locked="0"/>
    </xf>
    <xf numFmtId="0" fontId="25" fillId="0" borderId="0" xfId="39" applyFont="1" applyFill="1" applyAlignment="1" applyProtection="1">
      <alignment vertical="top" wrapText="1"/>
      <protection locked="0"/>
    </xf>
    <xf numFmtId="0" fontId="37" fillId="0" borderId="0" xfId="39" applyFont="1"/>
    <xf numFmtId="0" fontId="26" fillId="0" borderId="25" xfId="39" applyFont="1" applyBorder="1" applyAlignment="1">
      <alignment horizontal="center" vertical="top" wrapText="1"/>
    </xf>
    <xf numFmtId="0" fontId="26" fillId="0" borderId="0" xfId="39" applyFont="1" applyBorder="1" applyAlignment="1" applyProtection="1">
      <alignment vertical="top" wrapText="1"/>
      <protection locked="0"/>
    </xf>
    <xf numFmtId="0" fontId="25" fillId="0" borderId="9" xfId="44" applyFont="1" applyFill="1" applyBorder="1" applyAlignment="1" applyProtection="1">
      <alignment horizontal="center" vertical="top"/>
      <protection locked="0"/>
    </xf>
    <xf numFmtId="0" fontId="25" fillId="0" borderId="9" xfId="44" applyFont="1" applyFill="1" applyBorder="1" applyProtection="1">
      <protection locked="0"/>
    </xf>
    <xf numFmtId="0" fontId="25" fillId="0" borderId="9" xfId="39" applyFont="1" applyBorder="1" applyProtection="1">
      <protection locked="0"/>
    </xf>
    <xf numFmtId="0" fontId="28" fillId="0" borderId="9" xfId="43" applyFont="1" applyFill="1" applyBorder="1" applyAlignment="1" applyProtection="1">
      <alignment vertical="top" wrapText="1"/>
      <protection locked="0"/>
    </xf>
    <xf numFmtId="0" fontId="25" fillId="0" borderId="9" xfId="39" applyFont="1" applyBorder="1" applyAlignment="1" applyProtection="1">
      <alignment horizontal="center"/>
      <protection locked="0"/>
    </xf>
    <xf numFmtId="0" fontId="25" fillId="0" borderId="9" xfId="43" applyFont="1" applyBorder="1" applyAlignment="1">
      <alignment vertical="top" wrapText="1"/>
    </xf>
    <xf numFmtId="0" fontId="35" fillId="0" borderId="9" xfId="39" applyFont="1" applyBorder="1" applyAlignment="1">
      <alignment horizontal="center" vertical="top" wrapText="1"/>
    </xf>
    <xf numFmtId="0" fontId="35" fillId="0" borderId="9" xfId="39" applyFont="1" applyBorder="1" applyAlignment="1">
      <alignment vertical="top" wrapText="1"/>
    </xf>
    <xf numFmtId="0" fontId="25" fillId="0" borderId="9" xfId="39" applyFont="1" applyBorder="1" applyAlignment="1" applyProtection="1">
      <alignment horizontal="center" vertical="top"/>
      <protection locked="0"/>
    </xf>
    <xf numFmtId="0" fontId="30" fillId="0" borderId="9" xfId="39" applyFont="1" applyBorder="1"/>
    <xf numFmtId="0" fontId="30" fillId="0" borderId="9" xfId="39" applyFont="1" applyBorder="1" applyAlignment="1">
      <alignment horizontal="center" vertical="top"/>
    </xf>
    <xf numFmtId="0" fontId="35" fillId="0" borderId="9" xfId="39" applyFont="1" applyBorder="1" applyAlignment="1">
      <alignment horizontal="center" vertical="top"/>
    </xf>
    <xf numFmtId="0" fontId="28" fillId="0" borderId="9" xfId="43" applyNumberFormat="1" applyFont="1" applyFill="1" applyBorder="1" applyAlignment="1" applyProtection="1">
      <alignment vertical="top" wrapText="1"/>
      <protection locked="0"/>
    </xf>
    <xf numFmtId="0" fontId="25" fillId="0" borderId="9" xfId="42" applyFont="1" applyBorder="1" applyAlignment="1">
      <alignment vertical="top" wrapText="1"/>
    </xf>
    <xf numFmtId="0" fontId="25" fillId="0" borderId="9" xfId="39" applyFont="1" applyBorder="1" applyAlignment="1" applyProtection="1">
      <alignment horizontal="center" wrapText="1"/>
      <protection locked="0"/>
    </xf>
    <xf numFmtId="0" fontId="30" fillId="0" borderId="0" xfId="44" applyFont="1" applyProtection="1">
      <protection locked="0"/>
    </xf>
    <xf numFmtId="0" fontId="30" fillId="0" borderId="0" xfId="44" applyFont="1"/>
    <xf numFmtId="0" fontId="19" fillId="0" borderId="9" xfId="43" applyFont="1" applyBorder="1"/>
    <xf numFmtId="0" fontId="25" fillId="0" borderId="9" xfId="43" applyFont="1" applyBorder="1" applyAlignment="1">
      <alignment horizontal="justify" vertical="top" wrapText="1"/>
    </xf>
    <xf numFmtId="0" fontId="25" fillId="0" borderId="9" xfId="39" applyFont="1" applyFill="1" applyBorder="1" applyAlignment="1" applyProtection="1">
      <alignment vertical="top"/>
      <protection locked="0"/>
    </xf>
    <xf numFmtId="0" fontId="25" fillId="0" borderId="9" xfId="39" applyFont="1" applyFill="1" applyBorder="1" applyAlignment="1" applyProtection="1">
      <alignment horizontal="center" vertical="top"/>
      <protection locked="0"/>
    </xf>
    <xf numFmtId="0" fontId="38" fillId="0" borderId="9" xfId="39" applyFont="1" applyBorder="1" applyAlignment="1">
      <alignment horizontal="center" vertical="top" wrapText="1"/>
    </xf>
    <xf numFmtId="0" fontId="25" fillId="0" borderId="9" xfId="43" applyNumberFormat="1" applyFont="1" applyFill="1" applyBorder="1" applyAlignment="1" applyProtection="1">
      <alignment vertical="top" wrapText="1"/>
      <protection locked="0"/>
    </xf>
    <xf numFmtId="0" fontId="25" fillId="0" borderId="9" xfId="42" applyFont="1" applyBorder="1" applyAlignment="1">
      <alignment horizontal="justify" vertical="top" wrapText="1"/>
    </xf>
    <xf numFmtId="0" fontId="35" fillId="0" borderId="9" xfId="38" applyFont="1" applyBorder="1" applyAlignment="1">
      <alignment horizontal="center" vertical="top" wrapText="1"/>
    </xf>
    <xf numFmtId="0" fontId="35" fillId="0" borderId="9" xfId="38" applyFont="1" applyBorder="1" applyAlignment="1">
      <alignment vertical="top" wrapText="1"/>
    </xf>
    <xf numFmtId="0" fontId="35" fillId="0" borderId="9" xfId="38" applyFont="1" applyBorder="1" applyAlignment="1">
      <alignment horizontal="left" vertical="center" wrapText="1"/>
    </xf>
    <xf numFmtId="0" fontId="25" fillId="0" borderId="9" xfId="44" applyFont="1" applyBorder="1" applyAlignment="1" applyProtection="1">
      <alignment vertical="top" wrapText="1"/>
      <protection locked="0"/>
    </xf>
    <xf numFmtId="0" fontId="25" fillId="0" borderId="9" xfId="38" applyFont="1" applyFill="1" applyBorder="1" applyAlignment="1" applyProtection="1">
      <alignment horizontal="center" vertical="top" wrapText="1"/>
      <protection locked="0"/>
    </xf>
    <xf numFmtId="0" fontId="35" fillId="0" borderId="9" xfId="38" applyFont="1" applyBorder="1" applyAlignment="1">
      <alignment horizontal="center" vertical="center" wrapText="1"/>
    </xf>
    <xf numFmtId="0" fontId="30" fillId="0" borderId="9" xfId="39" applyFont="1" applyBorder="1" applyAlignment="1">
      <alignment horizontal="center" vertical="top" wrapText="1"/>
    </xf>
    <xf numFmtId="0" fontId="30" fillId="0" borderId="9" xfId="39" applyFont="1" applyBorder="1" applyAlignment="1">
      <alignment horizontal="center"/>
    </xf>
    <xf numFmtId="0" fontId="35" fillId="0" borderId="0" xfId="38" applyFont="1" applyBorder="1" applyAlignment="1">
      <alignment horizontal="center" vertical="top" wrapText="1"/>
    </xf>
    <xf numFmtId="0" fontId="35" fillId="0" borderId="0" xfId="38" applyFont="1" applyBorder="1" applyAlignment="1">
      <alignment vertical="top" wrapText="1"/>
    </xf>
    <xf numFmtId="0" fontId="35" fillId="0" borderId="0" xfId="38" applyFont="1" applyBorder="1" applyAlignment="1">
      <alignment horizontal="center" vertical="center" wrapText="1"/>
    </xf>
    <xf numFmtId="0" fontId="25" fillId="0" borderId="0" xfId="38" applyFont="1" applyBorder="1" applyAlignment="1">
      <alignment vertical="top" wrapText="1"/>
    </xf>
    <xf numFmtId="49" fontId="21" fillId="0" borderId="0" xfId="0" applyNumberFormat="1" applyFont="1" applyAlignment="1">
      <alignment horizontal="left"/>
    </xf>
    <xf numFmtId="0" fontId="26" fillId="0" borderId="27" xfId="43" applyFont="1" applyBorder="1" applyAlignment="1">
      <alignment horizontal="center" vertical="top" wrapText="1"/>
    </xf>
    <xf numFmtId="0" fontId="26" fillId="0" borderId="9" xfId="39" applyFont="1" applyBorder="1" applyAlignment="1">
      <alignment horizontal="left" vertical="top" wrapText="1"/>
    </xf>
    <xf numFmtId="0" fontId="19" fillId="0" borderId="10" xfId="0" applyFont="1" applyBorder="1" applyAlignment="1">
      <alignment horizontal="left" vertical="top" wrapText="1"/>
    </xf>
    <xf numFmtId="0" fontId="39" fillId="0" borderId="9" xfId="39" applyFont="1" applyBorder="1" applyAlignment="1">
      <alignment horizontal="center" vertical="top" wrapText="1"/>
    </xf>
    <xf numFmtId="49" fontId="28" fillId="0" borderId="9" xfId="39" applyNumberFormat="1" applyFont="1" applyFill="1" applyBorder="1" applyAlignment="1">
      <alignment horizontal="center" vertical="top"/>
    </xf>
    <xf numFmtId="0" fontId="28" fillId="0" borderId="9" xfId="0" applyFont="1" applyBorder="1" applyAlignment="1">
      <alignment horizontal="left" vertical="top" wrapText="1"/>
    </xf>
    <xf numFmtId="0" fontId="27" fillId="0" borderId="9" xfId="39" applyFont="1" applyBorder="1" applyAlignment="1">
      <alignment horizontal="center" vertical="top" wrapText="1"/>
    </xf>
    <xf numFmtId="0" fontId="25" fillId="0" borderId="9" xfId="37" applyFont="1" applyBorder="1" applyAlignment="1" applyProtection="1">
      <alignment vertical="top" wrapText="1"/>
      <protection locked="0"/>
    </xf>
    <xf numFmtId="49" fontId="28" fillId="0" borderId="9" xfId="39" applyNumberFormat="1" applyFont="1" applyBorder="1" applyAlignment="1">
      <alignment horizontal="center" vertical="top" wrapText="1"/>
    </xf>
    <xf numFmtId="49" fontId="28" fillId="0" borderId="9" xfId="39" applyNumberFormat="1" applyFont="1" applyFill="1" applyBorder="1" applyAlignment="1">
      <alignment horizontal="center" vertical="top" wrapText="1"/>
    </xf>
    <xf numFmtId="0" fontId="25" fillId="0" borderId="9" xfId="0" applyFont="1" applyFill="1" applyBorder="1" applyAlignment="1">
      <alignment horizontal="justify" vertical="top" wrapText="1"/>
    </xf>
    <xf numFmtId="0" fontId="25" fillId="0" borderId="9" xfId="0" applyFont="1" applyFill="1" applyBorder="1" applyAlignment="1">
      <alignment vertical="top" wrapText="1"/>
    </xf>
    <xf numFmtId="0" fontId="25" fillId="0" borderId="9" xfId="37" applyFont="1" applyBorder="1" applyAlignment="1">
      <alignment vertical="top" wrapText="1"/>
    </xf>
    <xf numFmtId="0" fontId="25" fillId="0" borderId="9" xfId="44" applyFont="1" applyFill="1" applyBorder="1" applyAlignment="1" applyProtection="1">
      <alignment horizontal="center"/>
      <protection locked="0"/>
    </xf>
    <xf numFmtId="0" fontId="19" fillId="0" borderId="9" xfId="0" applyFont="1" applyFill="1" applyBorder="1" applyAlignment="1">
      <alignment vertical="center" wrapText="1"/>
    </xf>
    <xf numFmtId="0" fontId="19" fillId="0" borderId="9" xfId="39" applyFont="1" applyBorder="1" applyAlignment="1">
      <alignment horizontal="center" vertical="top"/>
    </xf>
    <xf numFmtId="49" fontId="29" fillId="0" borderId="9" xfId="34" applyNumberFormat="1" applyFont="1" applyFill="1" applyBorder="1" applyAlignment="1">
      <alignment vertical="center"/>
    </xf>
    <xf numFmtId="0" fontId="28" fillId="0" borderId="9" xfId="34" applyFont="1" applyBorder="1" applyAlignment="1">
      <alignment horizontal="left" vertical="top" wrapText="1"/>
    </xf>
    <xf numFmtId="0" fontId="25" fillId="0" borderId="9" xfId="34" applyFont="1" applyBorder="1" applyAlignment="1">
      <alignment vertical="top" wrapText="1"/>
    </xf>
    <xf numFmtId="0" fontId="35" fillId="0" borderId="9" xfId="39" applyFont="1" applyFill="1" applyBorder="1" applyAlignment="1">
      <alignment horizontal="center" vertical="top" wrapText="1"/>
    </xf>
    <xf numFmtId="0" fontId="25" fillId="0" borderId="13" xfId="34" applyFont="1" applyBorder="1" applyAlignment="1">
      <alignment vertical="top" wrapText="1"/>
    </xf>
    <xf numFmtId="0" fontId="30" fillId="0" borderId="0" xfId="39" applyFont="1"/>
    <xf numFmtId="0" fontId="35" fillId="0" borderId="0" xfId="39" applyFont="1" applyAlignment="1">
      <alignment vertical="top" wrapText="1"/>
    </xf>
    <xf numFmtId="0" fontId="40" fillId="0" borderId="0" xfId="39" applyFont="1"/>
    <xf numFmtId="0" fontId="25" fillId="0" borderId="0" xfId="38" applyFont="1"/>
    <xf numFmtId="0" fontId="25" fillId="0" borderId="0" xfId="38" applyFont="1" applyAlignment="1">
      <alignment horizontal="center"/>
    </xf>
    <xf numFmtId="0" fontId="25" fillId="0" borderId="0" xfId="38" applyFont="1" applyAlignment="1">
      <alignment vertical="top" wrapText="1"/>
    </xf>
    <xf numFmtId="0" fontId="21" fillId="0" borderId="0" xfId="38" applyFont="1" applyBorder="1" applyAlignment="1">
      <alignment horizontal="left" vertical="top" wrapText="1"/>
    </xf>
    <xf numFmtId="0" fontId="26" fillId="0" borderId="9" xfId="38" applyFont="1" applyBorder="1" applyAlignment="1">
      <alignment horizontal="left" vertical="top" wrapText="1"/>
    </xf>
    <xf numFmtId="0" fontId="27" fillId="0" borderId="9" xfId="38" applyFont="1" applyBorder="1" applyAlignment="1">
      <alignment horizontal="center" vertical="top" wrapText="1"/>
    </xf>
    <xf numFmtId="0" fontId="27" fillId="0" borderId="9" xfId="38" applyFont="1" applyBorder="1" applyAlignment="1" applyProtection="1">
      <alignment vertical="top" wrapText="1"/>
      <protection locked="0"/>
    </xf>
    <xf numFmtId="0" fontId="36" fillId="0" borderId="9" xfId="38" applyFont="1" applyBorder="1" applyAlignment="1">
      <alignment horizontal="center" vertical="top" wrapText="1"/>
    </xf>
    <xf numFmtId="0" fontId="25" fillId="0" borderId="9" xfId="38" applyFont="1" applyBorder="1" applyAlignment="1">
      <alignment horizontal="left" vertical="top" wrapText="1"/>
    </xf>
    <xf numFmtId="0" fontId="32" fillId="0" borderId="9" xfId="38" applyFont="1" applyFill="1" applyBorder="1" applyAlignment="1" applyProtection="1">
      <alignment horizontal="center" vertical="top" wrapText="1"/>
      <protection locked="0"/>
    </xf>
    <xf numFmtId="0" fontId="25" fillId="0" borderId="9" xfId="38" applyFont="1" applyBorder="1" applyAlignment="1" applyProtection="1">
      <alignment horizontal="center"/>
      <protection locked="0"/>
    </xf>
    <xf numFmtId="0" fontId="28" fillId="0" borderId="9" xfId="38" applyFont="1" applyBorder="1" applyAlignment="1">
      <alignment horizontal="center" vertical="top"/>
    </xf>
    <xf numFmtId="0" fontId="28" fillId="0" borderId="9" xfId="35" applyFont="1" applyBorder="1" applyAlignment="1">
      <alignment vertical="top" wrapText="1"/>
    </xf>
    <xf numFmtId="0" fontId="35" fillId="0" borderId="9" xfId="38" applyFont="1" applyBorder="1"/>
    <xf numFmtId="0" fontId="35" fillId="0" borderId="9" xfId="38" applyFont="1" applyBorder="1" applyAlignment="1">
      <alignment horizontal="center"/>
    </xf>
    <xf numFmtId="0" fontId="25" fillId="0" borderId="9" xfId="38" applyFont="1" applyBorder="1" applyAlignment="1">
      <alignment horizontal="center" vertical="top"/>
    </xf>
    <xf numFmtId="0" fontId="25" fillId="0" borderId="9" xfId="35" applyFont="1" applyBorder="1" applyAlignment="1">
      <alignment vertical="top" wrapText="1"/>
    </xf>
    <xf numFmtId="0" fontId="35" fillId="0" borderId="9" xfId="38" applyFont="1" applyBorder="1" applyAlignment="1">
      <alignment horizontal="center" vertical="top"/>
    </xf>
    <xf numFmtId="0" fontId="26" fillId="0" borderId="9" xfId="38" applyFont="1" applyBorder="1" applyAlignment="1">
      <alignment horizontal="center" vertical="top"/>
    </xf>
    <xf numFmtId="0" fontId="26" fillId="0" borderId="9" xfId="38" applyFont="1" applyBorder="1" applyAlignment="1">
      <alignment vertical="top" wrapText="1"/>
    </xf>
    <xf numFmtId="0" fontId="28" fillId="0" borderId="9" xfId="38" applyFont="1" applyBorder="1" applyAlignment="1">
      <alignment vertical="top" wrapText="1"/>
    </xf>
    <xf numFmtId="0" fontId="28" fillId="0" borderId="9" xfId="41" applyFont="1" applyBorder="1" applyAlignment="1">
      <alignment vertical="top" wrapText="1"/>
    </xf>
    <xf numFmtId="0" fontId="25" fillId="0" borderId="0" xfId="44" applyFont="1" applyProtection="1">
      <protection locked="0"/>
    </xf>
    <xf numFmtId="0" fontId="25" fillId="0" borderId="0" xfId="44" applyFont="1"/>
    <xf numFmtId="0" fontId="39" fillId="0" borderId="9" xfId="41" applyFont="1" applyFill="1" applyBorder="1" applyAlignment="1">
      <alignment horizontal="left" vertical="top" wrapText="1"/>
    </xf>
    <xf numFmtId="0" fontId="28" fillId="0" borderId="9" xfId="38" applyFont="1" applyFill="1" applyBorder="1" applyAlignment="1">
      <alignment horizontal="center" vertical="top"/>
    </xf>
    <xf numFmtId="0" fontId="25" fillId="0" borderId="9" xfId="38" applyFont="1" applyBorder="1" applyAlignment="1" applyProtection="1">
      <alignment vertical="top"/>
      <protection locked="0"/>
    </xf>
    <xf numFmtId="0" fontId="25" fillId="0" borderId="9" xfId="38" applyFont="1" applyBorder="1" applyAlignment="1" applyProtection="1">
      <alignment horizontal="center" vertical="top"/>
      <protection locked="0"/>
    </xf>
    <xf numFmtId="0" fontId="32" fillId="0" borderId="9" xfId="38" applyFont="1" applyBorder="1" applyAlignment="1" applyProtection="1">
      <alignment horizontal="center"/>
      <protection locked="0"/>
    </xf>
    <xf numFmtId="0" fontId="26" fillId="0" borderId="9" xfId="35" applyFont="1" applyBorder="1" applyAlignment="1">
      <alignment vertical="top" wrapText="1"/>
    </xf>
    <xf numFmtId="0" fontId="28" fillId="0" borderId="9" xfId="38" applyFont="1" applyBorder="1" applyAlignment="1">
      <alignment horizontal="center" vertical="top" wrapText="1"/>
    </xf>
    <xf numFmtId="0" fontId="25" fillId="0" borderId="13" xfId="0" applyFont="1" applyBorder="1" applyAlignment="1">
      <alignment vertical="top" wrapText="1"/>
    </xf>
    <xf numFmtId="0" fontId="28" fillId="0" borderId="0" xfId="38" applyFont="1" applyAlignment="1">
      <alignment horizontal="center" vertical="top"/>
    </xf>
    <xf numFmtId="0" fontId="28" fillId="0" borderId="0" xfId="38" applyFont="1" applyAlignment="1">
      <alignment vertical="top" wrapText="1"/>
    </xf>
    <xf numFmtId="0" fontId="35" fillId="0" borderId="0" xfId="38" applyFont="1" applyAlignment="1">
      <alignment horizontal="center" vertical="top" wrapText="1"/>
    </xf>
    <xf numFmtId="0" fontId="27" fillId="0" borderId="0" xfId="38" applyFont="1" applyAlignment="1">
      <alignment horizontal="center" vertical="top" wrapText="1"/>
    </xf>
    <xf numFmtId="0" fontId="35" fillId="0" borderId="0" xfId="38" applyFont="1" applyAlignment="1">
      <alignment vertical="top" wrapText="1"/>
    </xf>
    <xf numFmtId="0" fontId="30" fillId="0" borderId="0" xfId="38" applyFont="1" applyProtection="1">
      <protection locked="0"/>
    </xf>
    <xf numFmtId="0" fontId="25" fillId="0" borderId="0" xfId="38" applyFont="1" applyAlignment="1">
      <alignment horizontal="center" vertical="top"/>
    </xf>
    <xf numFmtId="0" fontId="35" fillId="0" borderId="0" xfId="38" applyFont="1"/>
    <xf numFmtId="0" fontId="35" fillId="0" borderId="0" xfId="38" applyFont="1" applyAlignment="1">
      <alignment horizontal="center"/>
    </xf>
    <xf numFmtId="0" fontId="35" fillId="0" borderId="0" xfId="38" applyFont="1" applyAlignment="1" applyProtection="1">
      <alignment vertical="top" wrapText="1"/>
      <protection locked="0"/>
    </xf>
    <xf numFmtId="0" fontId="35" fillId="0" borderId="0" xfId="38" applyFont="1" applyBorder="1" applyAlignment="1" applyProtection="1">
      <alignment horizontal="center" vertical="top" wrapText="1"/>
      <protection locked="0"/>
    </xf>
    <xf numFmtId="0" fontId="25" fillId="0" borderId="0" xfId="38" applyFont="1" applyBorder="1" applyAlignment="1" applyProtection="1">
      <alignment horizontal="center" vertical="top" wrapText="1"/>
      <protection locked="0"/>
    </xf>
    <xf numFmtId="0" fontId="25" fillId="0" borderId="0" xfId="38" applyFont="1" applyBorder="1"/>
    <xf numFmtId="0" fontId="25" fillId="0" borderId="0" xfId="38" applyFont="1" applyBorder="1" applyAlignment="1">
      <alignment horizontal="center"/>
    </xf>
    <xf numFmtId="0" fontId="25" fillId="0" borderId="0" xfId="38" applyFont="1" applyBorder="1" applyAlignment="1">
      <alignment horizontal="center" vertical="top" wrapText="1"/>
    </xf>
    <xf numFmtId="0" fontId="25" fillId="0" borderId="0" xfId="38" applyFont="1" applyBorder="1" applyAlignment="1">
      <alignment horizontal="left" vertical="center" wrapText="1"/>
    </xf>
    <xf numFmtId="0" fontId="21" fillId="0" borderId="0" xfId="38" applyFont="1" applyBorder="1" applyAlignment="1">
      <alignment horizontal="left" vertical="top"/>
    </xf>
    <xf numFmtId="0" fontId="21" fillId="0" borderId="0" xfId="38" applyFont="1" applyBorder="1" applyAlignment="1">
      <alignment wrapText="1"/>
    </xf>
    <xf numFmtId="0" fontId="21" fillId="0" borderId="0" xfId="38" applyFont="1" applyBorder="1"/>
    <xf numFmtId="0" fontId="26" fillId="0" borderId="9" xfId="38" applyFont="1" applyBorder="1" applyAlignment="1" applyProtection="1">
      <alignment horizontal="center" vertical="center" wrapText="1"/>
      <protection locked="0"/>
    </xf>
    <xf numFmtId="0" fontId="19" fillId="2" borderId="9" xfId="38" applyFont="1" applyFill="1" applyBorder="1" applyAlignment="1">
      <alignment horizontal="left" vertical="top" wrapText="1"/>
    </xf>
    <xf numFmtId="0" fontId="30" fillId="0" borderId="9" xfId="44" applyFont="1" applyBorder="1"/>
    <xf numFmtId="0" fontId="35" fillId="0" borderId="9" xfId="39" applyFont="1" applyFill="1" applyBorder="1" applyAlignment="1">
      <alignment vertical="top" wrapText="1"/>
    </xf>
    <xf numFmtId="0" fontId="25" fillId="0" borderId="9" xfId="39" applyFont="1" applyFill="1" applyBorder="1" applyAlignment="1">
      <alignment horizontal="center" vertical="top" wrapText="1"/>
    </xf>
    <xf numFmtId="0" fontId="26" fillId="0" borderId="9" xfId="38" applyFont="1" applyBorder="1" applyAlignment="1" applyProtection="1">
      <alignment horizontal="center" vertical="top" wrapText="1"/>
      <protection locked="0"/>
    </xf>
    <xf numFmtId="0" fontId="25" fillId="0" borderId="9" xfId="48" applyFont="1" applyBorder="1" applyAlignment="1">
      <alignment vertical="top" wrapText="1"/>
    </xf>
    <xf numFmtId="0" fontId="28" fillId="0" borderId="9" xfId="38" applyFont="1" applyBorder="1" applyAlignment="1">
      <alignment horizontal="left" vertical="top" wrapText="1"/>
    </xf>
    <xf numFmtId="0" fontId="25" fillId="0" borderId="9" xfId="36" applyNumberFormat="1" applyFont="1" applyFill="1" applyBorder="1" applyAlignment="1" applyProtection="1">
      <alignment vertical="top" wrapText="1"/>
      <protection locked="0"/>
    </xf>
    <xf numFmtId="0" fontId="25" fillId="0" borderId="9" xfId="36" applyFont="1" applyBorder="1" applyAlignment="1">
      <alignment vertical="top" wrapText="1"/>
    </xf>
    <xf numFmtId="0" fontId="35" fillId="0" borderId="9" xfId="39" applyFont="1" applyBorder="1" applyAlignment="1">
      <alignment horizontal="center"/>
    </xf>
    <xf numFmtId="49" fontId="19" fillId="0" borderId="9" xfId="39" applyNumberFormat="1" applyFont="1" applyFill="1" applyBorder="1" applyAlignment="1">
      <alignment horizontal="left" vertical="top" wrapText="1"/>
    </xf>
    <xf numFmtId="0" fontId="21" fillId="0" borderId="0" xfId="39" applyFont="1" applyBorder="1"/>
    <xf numFmtId="0" fontId="37" fillId="0" borderId="0" xfId="39" applyFont="1" applyBorder="1"/>
    <xf numFmtId="0" fontId="25" fillId="0" borderId="0" xfId="39" applyFont="1" applyBorder="1" applyAlignment="1">
      <alignment vertical="top" wrapText="1"/>
    </xf>
    <xf numFmtId="0" fontId="30" fillId="0" borderId="0" xfId="44" applyFont="1" applyBorder="1" applyProtection="1">
      <protection locked="0"/>
    </xf>
    <xf numFmtId="0" fontId="30" fillId="0" borderId="0" xfId="44" applyFont="1" applyBorder="1"/>
    <xf numFmtId="0" fontId="26" fillId="0" borderId="9" xfId="39" applyNumberFormat="1" applyFont="1" applyFill="1" applyBorder="1" applyAlignment="1" applyProtection="1">
      <alignment vertical="top" wrapText="1"/>
      <protection locked="0"/>
    </xf>
    <xf numFmtId="0" fontId="35" fillId="0" borderId="0" xfId="39" applyFont="1" applyBorder="1" applyAlignment="1" applyProtection="1">
      <alignment vertical="top" wrapText="1"/>
      <protection locked="0"/>
    </xf>
    <xf numFmtId="0" fontId="35" fillId="0" borderId="0" xfId="39" applyFont="1" applyBorder="1" applyAlignment="1" applyProtection="1">
      <alignment horizontal="center" vertical="top" wrapText="1"/>
      <protection locked="0"/>
    </xf>
    <xf numFmtId="0" fontId="25" fillId="0" borderId="0" xfId="38" applyFont="1" applyFill="1" applyBorder="1"/>
    <xf numFmtId="0" fontId="25" fillId="0" borderId="0" xfId="38" applyFont="1" applyFill="1" applyBorder="1" applyAlignment="1">
      <alignment horizontal="center"/>
    </xf>
    <xf numFmtId="0" fontId="25" fillId="0" borderId="0" xfId="38" applyFont="1" applyFill="1" applyBorder="1" applyAlignment="1">
      <alignment horizontal="center" vertical="top"/>
    </xf>
    <xf numFmtId="0" fontId="25" fillId="0" borderId="0" xfId="38" applyFont="1" applyFill="1" applyBorder="1" applyAlignment="1">
      <alignment vertical="top" wrapText="1"/>
    </xf>
    <xf numFmtId="0" fontId="21" fillId="0" borderId="0" xfId="38" applyFont="1" applyFill="1" applyBorder="1"/>
    <xf numFmtId="0" fontId="26" fillId="0" borderId="0" xfId="38" applyFont="1" applyFill="1" applyBorder="1" applyAlignment="1">
      <alignment vertical="top"/>
    </xf>
    <xf numFmtId="0" fontId="26" fillId="0" borderId="9" xfId="38" applyFont="1" applyFill="1" applyBorder="1" applyAlignment="1">
      <alignment horizontal="center" vertical="top" wrapText="1"/>
    </xf>
    <xf numFmtId="0" fontId="26" fillId="0" borderId="9" xfId="38" applyFont="1" applyFill="1" applyBorder="1" applyAlignment="1" applyProtection="1">
      <alignment vertical="top" wrapText="1"/>
      <protection locked="0"/>
    </xf>
    <xf numFmtId="0" fontId="35" fillId="0" borderId="9" xfId="38" applyFont="1" applyFill="1" applyBorder="1" applyAlignment="1">
      <alignment horizontal="center" vertical="top" wrapText="1"/>
    </xf>
    <xf numFmtId="0" fontId="25" fillId="0" borderId="9" xfId="38" applyFont="1" applyFill="1" applyBorder="1" applyAlignment="1">
      <alignment vertical="top" wrapText="1"/>
    </xf>
    <xf numFmtId="0" fontId="25" fillId="0" borderId="9" xfId="38" applyFont="1" applyFill="1" applyBorder="1" applyProtection="1">
      <protection locked="0"/>
    </xf>
    <xf numFmtId="0" fontId="25" fillId="0" borderId="9" xfId="38" applyFont="1" applyBorder="1" applyAlignment="1" applyProtection="1">
      <alignment vertical="top" wrapText="1"/>
      <protection locked="0"/>
    </xf>
    <xf numFmtId="0" fontId="35" fillId="0" borderId="9" xfId="38" applyFont="1" applyFill="1" applyBorder="1"/>
    <xf numFmtId="0" fontId="35" fillId="0" borderId="9" xfId="38" applyFont="1" applyFill="1" applyBorder="1" applyAlignment="1">
      <alignment horizontal="center"/>
    </xf>
    <xf numFmtId="0" fontId="35" fillId="0" borderId="9" xfId="38" applyFont="1" applyFill="1" applyBorder="1" applyAlignment="1">
      <alignment horizontal="center" vertical="top"/>
    </xf>
    <xf numFmtId="0" fontId="26" fillId="0" borderId="9" xfId="38" applyFont="1" applyFill="1" applyBorder="1" applyAlignment="1" applyProtection="1">
      <alignment horizontal="center" vertical="top" wrapText="1"/>
      <protection locked="0"/>
    </xf>
    <xf numFmtId="0" fontId="41" fillId="0" borderId="9" xfId="0" applyFont="1" applyBorder="1" applyAlignment="1">
      <alignment horizontal="left" vertical="top" wrapText="1"/>
    </xf>
    <xf numFmtId="0" fontId="41" fillId="0" borderId="9" xfId="0" applyFont="1" applyBorder="1" applyAlignment="1">
      <alignment horizontal="justify" vertical="top" wrapText="1"/>
    </xf>
    <xf numFmtId="0" fontId="41" fillId="0" borderId="9" xfId="0" applyFont="1" applyBorder="1" applyAlignment="1">
      <alignment vertical="top" wrapText="1"/>
    </xf>
    <xf numFmtId="49" fontId="25" fillId="0" borderId="0" xfId="38" applyNumberFormat="1" applyFont="1" applyBorder="1" applyAlignment="1">
      <alignment horizontal="center" vertical="top" wrapText="1"/>
    </xf>
    <xf numFmtId="0" fontId="35" fillId="0" borderId="0" xfId="38" applyFont="1" applyFill="1" applyBorder="1" applyAlignment="1" applyProtection="1">
      <alignment horizontal="center" vertical="top" wrapText="1"/>
      <protection locked="0"/>
    </xf>
    <xf numFmtId="0" fontId="35" fillId="0" borderId="0" xfId="38" applyFont="1" applyBorder="1" applyAlignment="1">
      <alignment horizontal="center" vertical="top"/>
    </xf>
    <xf numFmtId="0" fontId="25" fillId="0" borderId="0" xfId="38" applyFont="1" applyBorder="1" applyAlignment="1" applyProtection="1">
      <alignment vertical="top" wrapText="1"/>
      <protection locked="0"/>
    </xf>
    <xf numFmtId="0" fontId="25" fillId="0" borderId="9" xfId="39" applyFont="1" applyFill="1" applyBorder="1" applyProtection="1">
      <protection locked="0"/>
    </xf>
    <xf numFmtId="0" fontId="32" fillId="0" borderId="9" xfId="39" applyFont="1" applyFill="1" applyBorder="1" applyProtection="1">
      <protection locked="0"/>
    </xf>
    <xf numFmtId="0" fontId="43" fillId="0" borderId="0" xfId="39" applyFont="1" applyFill="1" applyProtection="1">
      <protection locked="0"/>
    </xf>
    <xf numFmtId="0" fontId="43" fillId="0" borderId="0" xfId="39" applyFont="1" applyFill="1"/>
    <xf numFmtId="0" fontId="25" fillId="0" borderId="9" xfId="0" applyFont="1" applyFill="1" applyBorder="1" applyAlignment="1" applyProtection="1">
      <alignment vertical="top" wrapText="1"/>
    </xf>
    <xf numFmtId="0" fontId="25" fillId="0" borderId="9" xfId="39" applyFont="1" applyFill="1" applyBorder="1" applyAlignment="1" applyProtection="1">
      <alignment vertical="top" wrapText="1"/>
    </xf>
    <xf numFmtId="0" fontId="25" fillId="0" borderId="9" xfId="38" applyFont="1" applyFill="1" applyBorder="1" applyAlignment="1" applyProtection="1">
      <alignment horizontal="center" vertical="top" wrapText="1"/>
    </xf>
    <xf numFmtId="0" fontId="25" fillId="0" borderId="9" xfId="38" applyFont="1" applyFill="1" applyBorder="1" applyAlignment="1" applyProtection="1">
      <alignment vertical="top" wrapText="1"/>
    </xf>
    <xf numFmtId="0" fontId="25" fillId="0" borderId="9" xfId="38" applyFont="1" applyBorder="1" applyAlignment="1" applyProtection="1">
      <alignment vertical="top" wrapText="1"/>
    </xf>
    <xf numFmtId="0" fontId="20" fillId="0" borderId="0" xfId="44" applyFont="1"/>
    <xf numFmtId="0" fontId="0" fillId="0" borderId="0" xfId="44" applyFont="1" applyAlignment="1">
      <alignment horizontal="center"/>
    </xf>
    <xf numFmtId="0" fontId="24" fillId="0" borderId="23" xfId="44" applyFont="1" applyBorder="1" applyAlignment="1">
      <alignment vertical="top"/>
    </xf>
    <xf numFmtId="0" fontId="24" fillId="0" borderId="9" xfId="44" applyFont="1" applyBorder="1" applyAlignment="1">
      <alignment vertical="top" wrapText="1"/>
    </xf>
    <xf numFmtId="0" fontId="24" fillId="0" borderId="9" xfId="44" applyFont="1" applyBorder="1" applyAlignment="1">
      <alignment horizontal="left" vertical="top" wrapText="1"/>
    </xf>
    <xf numFmtId="0" fontId="24" fillId="0" borderId="0" xfId="44" applyFont="1"/>
    <xf numFmtId="0" fontId="45" fillId="0" borderId="9" xfId="0" applyFont="1" applyBorder="1" applyAlignment="1">
      <alignment vertical="top"/>
    </xf>
    <xf numFmtId="0" fontId="45" fillId="0" borderId="9" xfId="0" applyFont="1" applyBorder="1" applyAlignment="1">
      <alignment vertical="top" wrapText="1"/>
    </xf>
    <xf numFmtId="0" fontId="0" fillId="0" borderId="9" xfId="44" applyFont="1" applyBorder="1" applyAlignment="1">
      <alignment horizontal="left" vertical="top" wrapText="1"/>
    </xf>
    <xf numFmtId="0" fontId="22" fillId="4" borderId="9" xfId="0" applyFont="1" applyFill="1" applyBorder="1" applyAlignment="1">
      <alignment vertical="top"/>
    </xf>
    <xf numFmtId="0" fontId="22" fillId="4" borderId="9" xfId="0" applyFont="1" applyFill="1" applyBorder="1" applyAlignment="1">
      <alignment vertical="top" wrapText="1"/>
    </xf>
    <xf numFmtId="0" fontId="22" fillId="0" borderId="9" xfId="44" applyFont="1" applyFill="1" applyBorder="1" applyAlignment="1">
      <alignment horizontal="left" vertical="top" wrapText="1"/>
    </xf>
    <xf numFmtId="0" fontId="23" fillId="0" borderId="9" xfId="44" applyFont="1" applyFill="1" applyBorder="1" applyAlignment="1">
      <alignment horizontal="left" vertical="top" wrapText="1"/>
    </xf>
    <xf numFmtId="0" fontId="22" fillId="0" borderId="9" xfId="44" applyFont="1" applyBorder="1" applyAlignment="1">
      <alignment horizontal="left" vertical="top"/>
    </xf>
    <xf numFmtId="0" fontId="22" fillId="0" borderId="9" xfId="44" applyFont="1" applyFill="1" applyBorder="1" applyAlignment="1">
      <alignment vertical="top" wrapText="1"/>
    </xf>
    <xf numFmtId="0" fontId="22" fillId="0" borderId="9" xfId="44" applyFont="1" applyFill="1" applyBorder="1" applyAlignment="1">
      <alignment horizontal="left" vertical="top"/>
    </xf>
    <xf numFmtId="0" fontId="22" fillId="0" borderId="9" xfId="44" applyFont="1" applyBorder="1" applyAlignment="1">
      <alignment horizontal="left" vertical="top" wrapText="1"/>
    </xf>
    <xf numFmtId="0" fontId="22" fillId="0" borderId="0" xfId="44" applyFont="1" applyFill="1" applyAlignment="1">
      <alignment horizontal="left" vertical="top" wrapText="1"/>
    </xf>
    <xf numFmtId="0" fontId="45" fillId="4" borderId="9" xfId="0" applyFont="1" applyFill="1" applyBorder="1" applyAlignment="1">
      <alignment vertical="top"/>
    </xf>
    <xf numFmtId="0" fontId="45" fillId="4" borderId="9" xfId="0" applyFont="1" applyFill="1" applyBorder="1" applyAlignment="1">
      <alignment vertical="top" wrapText="1"/>
    </xf>
    <xf numFmtId="0" fontId="22" fillId="0" borderId="9" xfId="44" applyFont="1" applyBorder="1" applyAlignment="1">
      <alignment vertical="top" wrapText="1"/>
    </xf>
    <xf numFmtId="0" fontId="22" fillId="0" borderId="9" xfId="0" applyFont="1" applyBorder="1" applyAlignment="1">
      <alignment vertical="top"/>
    </xf>
    <xf numFmtId="0" fontId="22" fillId="0" borderId="9" xfId="0" applyFont="1" applyBorder="1" applyAlignment="1">
      <alignment vertical="top" wrapText="1"/>
    </xf>
    <xf numFmtId="0" fontId="22" fillId="0" borderId="0" xfId="44" applyFont="1" applyAlignment="1">
      <alignment horizontal="left" vertical="top"/>
    </xf>
    <xf numFmtId="0" fontId="22" fillId="0" borderId="0" xfId="44" applyFont="1" applyAlignment="1">
      <alignment vertical="top" wrapText="1"/>
    </xf>
    <xf numFmtId="0" fontId="22" fillId="0" borderId="0" xfId="44" applyFont="1" applyAlignment="1">
      <alignment horizontal="left" vertical="top" wrapText="1"/>
    </xf>
    <xf numFmtId="0" fontId="22" fillId="0" borderId="0" xfId="44" applyFont="1" applyAlignment="1">
      <alignment horizontal="right" vertical="top" wrapText="1"/>
    </xf>
    <xf numFmtId="0" fontId="0" fillId="0" borderId="28" xfId="0" applyBorder="1" applyAlignment="1">
      <alignment horizontal="center" vertical="center" wrapText="1"/>
    </xf>
    <xf numFmtId="0" fontId="0" fillId="0" borderId="29" xfId="0" applyBorder="1">
      <alignment vertical="center" wrapText="1"/>
    </xf>
    <xf numFmtId="0" fontId="29" fillId="0" borderId="30" xfId="0" applyFont="1" applyBorder="1" applyAlignment="1">
      <alignment vertical="center"/>
    </xf>
    <xf numFmtId="0" fontId="29" fillId="0" borderId="9" xfId="0" applyFont="1" applyBorder="1" applyAlignment="1">
      <alignment vertical="center"/>
    </xf>
    <xf numFmtId="0" fontId="22" fillId="0" borderId="9" xfId="0" applyFont="1" applyBorder="1">
      <alignment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22" fillId="0" borderId="13" xfId="0" applyFont="1" applyBorder="1">
      <alignment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22" fillId="0" borderId="0" xfId="0" applyFont="1" applyFill="1" applyBorder="1">
      <alignment vertical="center" wrapText="1"/>
    </xf>
    <xf numFmtId="0" fontId="30" fillId="0" borderId="31" xfId="40" applyFont="1" applyBorder="1" applyAlignment="1">
      <alignment vertical="top"/>
    </xf>
    <xf numFmtId="0" fontId="0" fillId="0" borderId="0" xfId="0" applyAlignment="1">
      <alignment horizontal="center" vertical="center" wrapText="1"/>
    </xf>
    <xf numFmtId="0" fontId="0" fillId="0" borderId="29" xfId="0" applyBorder="1" applyAlignment="1">
      <alignment horizontal="center" vertical="center" wrapText="1"/>
    </xf>
    <xf numFmtId="0" fontId="29" fillId="0" borderId="9" xfId="0" applyFont="1" applyBorder="1" applyAlignment="1">
      <alignment horizontal="left" vertical="center" wrapText="1"/>
    </xf>
    <xf numFmtId="0" fontId="29" fillId="0" borderId="9" xfId="0" applyFont="1" applyBorder="1" applyAlignment="1">
      <alignment horizontal="center" vertical="center" wrapText="1"/>
    </xf>
    <xf numFmtId="0" fontId="29" fillId="0" borderId="12" xfId="0" applyFont="1" applyBorder="1" applyAlignment="1">
      <alignment horizontal="center" vertical="center" wrapText="1"/>
    </xf>
    <xf numFmtId="0" fontId="46" fillId="0" borderId="31" xfId="0" applyFont="1" applyBorder="1" applyAlignment="1">
      <alignment vertical="center"/>
    </xf>
    <xf numFmtId="0" fontId="46" fillId="0" borderId="0" xfId="0" applyFont="1" applyBorder="1">
      <alignment vertical="center" wrapText="1"/>
    </xf>
    <xf numFmtId="0" fontId="23" fillId="0" borderId="0" xfId="0" applyFont="1" applyBorder="1">
      <alignment vertical="center" wrapText="1"/>
    </xf>
    <xf numFmtId="0" fontId="23" fillId="0" borderId="32"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0" xfId="0" applyFont="1">
      <alignment vertical="center" wrapText="1"/>
    </xf>
    <xf numFmtId="0" fontId="22" fillId="0" borderId="34" xfId="0" applyFont="1" applyBorder="1">
      <alignment vertical="center" wrapText="1"/>
    </xf>
    <xf numFmtId="0" fontId="22" fillId="0" borderId="35" xfId="0" applyFont="1" applyBorder="1" applyAlignment="1">
      <alignment vertical="center" wrapText="1"/>
    </xf>
    <xf numFmtId="0" fontId="22" fillId="0" borderId="10" xfId="0" applyFont="1" applyBorder="1">
      <alignment vertical="center" wrapText="1"/>
    </xf>
    <xf numFmtId="0" fontId="22" fillId="0" borderId="36" xfId="0" applyFont="1" applyBorder="1">
      <alignment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22" fillId="0" borderId="30" xfId="0" applyFont="1" applyBorder="1">
      <alignment vertical="center" wrapText="1"/>
    </xf>
    <xf numFmtId="0" fontId="22" fillId="0" borderId="19" xfId="0" applyFont="1" applyBorder="1">
      <alignment vertical="center" wrapText="1"/>
    </xf>
    <xf numFmtId="0" fontId="22" fillId="0" borderId="37" xfId="0" applyFont="1" applyBorder="1">
      <alignment vertical="center" wrapText="1"/>
    </xf>
    <xf numFmtId="0" fontId="22" fillId="0" borderId="20" xfId="0" applyFont="1" applyBorder="1">
      <alignment vertical="center" wrapText="1"/>
    </xf>
    <xf numFmtId="0" fontId="22" fillId="0" borderId="38" xfId="0" applyFont="1" applyBorder="1">
      <alignment vertical="center" wrapText="1"/>
    </xf>
    <xf numFmtId="0" fontId="22" fillId="0" borderId="39" xfId="0" applyFont="1" applyBorder="1">
      <alignment vertical="center" wrapText="1"/>
    </xf>
    <xf numFmtId="0" fontId="0" fillId="0" borderId="38" xfId="0" applyFont="1" applyBorder="1" applyAlignment="1">
      <alignment horizontal="center" vertical="center" wrapText="1"/>
    </xf>
    <xf numFmtId="0" fontId="0" fillId="0" borderId="40" xfId="0" applyFont="1" applyBorder="1" applyAlignment="1">
      <alignment horizontal="center" vertical="center" wrapText="1"/>
    </xf>
    <xf numFmtId="0" fontId="22" fillId="0" borderId="32" xfId="0" applyFont="1" applyBorder="1">
      <alignment vertical="center" wrapText="1"/>
    </xf>
    <xf numFmtId="0" fontId="0" fillId="0" borderId="32" xfId="0" applyFont="1" applyBorder="1" applyAlignment="1">
      <alignment horizontal="center" vertical="center" wrapText="1"/>
    </xf>
    <xf numFmtId="0" fontId="0" fillId="0" borderId="33" xfId="0" applyFont="1" applyBorder="1" applyAlignment="1">
      <alignment horizontal="center" vertical="center" wrapText="1"/>
    </xf>
    <xf numFmtId="0" fontId="22" fillId="0" borderId="41" xfId="0" applyFont="1" applyBorder="1">
      <alignment vertical="center" wrapText="1"/>
    </xf>
    <xf numFmtId="0" fontId="22" fillId="0" borderId="35" xfId="0" applyFont="1" applyBorder="1">
      <alignment vertical="center" wrapText="1"/>
    </xf>
    <xf numFmtId="0" fontId="22" fillId="0" borderId="42" xfId="0" applyFont="1" applyBorder="1">
      <alignment vertical="center" wrapText="1"/>
    </xf>
    <xf numFmtId="0" fontId="0" fillId="0" borderId="35" xfId="0" applyFont="1" applyBorder="1" applyAlignment="1">
      <alignment horizontal="center" vertical="center" wrapText="1"/>
    </xf>
    <xf numFmtId="0" fontId="0" fillId="0" borderId="43" xfId="0" applyFont="1" applyBorder="1" applyAlignment="1">
      <alignment horizontal="center" vertical="center" wrapText="1"/>
    </xf>
    <xf numFmtId="0" fontId="31" fillId="0" borderId="0" xfId="0" applyFont="1">
      <alignment vertical="center" wrapText="1"/>
    </xf>
    <xf numFmtId="0" fontId="44" fillId="0" borderId="0" xfId="0" applyFont="1" applyBorder="1">
      <alignment vertical="center" wrapText="1"/>
    </xf>
    <xf numFmtId="0" fontId="22" fillId="0" borderId="0" xfId="0" applyFont="1" applyBorder="1">
      <alignment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46" fillId="0" borderId="46" xfId="0" applyFont="1" applyBorder="1" applyAlignment="1">
      <alignment vertical="center"/>
    </xf>
    <xf numFmtId="0" fontId="44" fillId="0" borderId="47" xfId="0" applyFont="1" applyBorder="1">
      <alignment vertical="center" wrapText="1"/>
    </xf>
    <xf numFmtId="0" fontId="22" fillId="0" borderId="47" xfId="0" applyFont="1" applyBorder="1">
      <alignment vertical="center" wrapText="1"/>
    </xf>
    <xf numFmtId="0" fontId="29" fillId="0" borderId="47" xfId="0" applyFont="1" applyBorder="1">
      <alignment vertical="center" wrapText="1"/>
    </xf>
    <xf numFmtId="0" fontId="22" fillId="0" borderId="48" xfId="0" applyFont="1" applyBorder="1">
      <alignment vertical="center" wrapText="1"/>
    </xf>
    <xf numFmtId="0" fontId="22" fillId="0" borderId="38" xfId="0" applyFont="1" applyBorder="1" applyAlignment="1">
      <alignment vertical="center" wrapText="1"/>
    </xf>
    <xf numFmtId="0" fontId="20" fillId="0" borderId="0" xfId="0" applyFont="1" applyAlignment="1">
      <alignment vertical="center"/>
    </xf>
    <xf numFmtId="0" fontId="19" fillId="0" borderId="0" xfId="0" applyFont="1" applyAlignment="1">
      <alignment vertical="center"/>
    </xf>
    <xf numFmtId="0" fontId="30" fillId="0" borderId="31" xfId="40" applyFont="1" applyBorder="1" applyAlignment="1"/>
    <xf numFmtId="0" fontId="47" fillId="0" borderId="0" xfId="0" applyFont="1">
      <alignment vertical="center" wrapText="1"/>
    </xf>
    <xf numFmtId="0" fontId="0" fillId="0" borderId="12" xfId="0" applyBorder="1" applyAlignment="1" applyProtection="1">
      <alignment horizontal="center" vertical="center" wrapText="1"/>
      <protection locked="0"/>
    </xf>
    <xf numFmtId="0" fontId="0" fillId="0" borderId="9" xfId="0" applyFont="1" applyBorder="1" applyAlignment="1">
      <alignment horizontal="center" vertical="center" wrapText="1"/>
    </xf>
    <xf numFmtId="0" fontId="22" fillId="0" borderId="18" xfId="0" applyFont="1" applyBorder="1">
      <alignment vertical="center" wrapText="1"/>
    </xf>
    <xf numFmtId="0" fontId="22" fillId="0" borderId="49" xfId="0" applyFont="1" applyBorder="1">
      <alignment vertical="center" wrapText="1"/>
    </xf>
    <xf numFmtId="0" fontId="0" fillId="0" borderId="18" xfId="0" applyBorder="1" applyAlignment="1">
      <alignment horizontal="center" vertical="center" wrapText="1"/>
    </xf>
    <xf numFmtId="0" fontId="0" fillId="0" borderId="50" xfId="0" applyBorder="1" applyAlignment="1">
      <alignment horizontal="center" vertical="center" wrapText="1"/>
    </xf>
    <xf numFmtId="0" fontId="0" fillId="0" borderId="12" xfId="0" applyFont="1" applyBorder="1" applyAlignment="1">
      <alignment horizontal="center" vertical="center" wrapText="1"/>
    </xf>
    <xf numFmtId="0" fontId="22" fillId="0" borderId="51" xfId="0" applyFont="1" applyBorder="1">
      <alignment vertical="center" wrapText="1"/>
    </xf>
    <xf numFmtId="0" fontId="22" fillId="0" borderId="52" xfId="0" applyFont="1" applyBorder="1">
      <alignment vertical="center" wrapText="1"/>
    </xf>
    <xf numFmtId="0" fontId="22" fillId="0" borderId="53" xfId="0" applyFont="1" applyBorder="1">
      <alignment vertical="center" wrapText="1"/>
    </xf>
    <xf numFmtId="0" fontId="22" fillId="0" borderId="27" xfId="0" applyFont="1" applyBorder="1">
      <alignment vertical="center" wrapText="1"/>
    </xf>
    <xf numFmtId="0" fontId="22" fillId="0" borderId="54" xfId="0" applyFont="1" applyBorder="1">
      <alignment vertical="center" wrapText="1"/>
    </xf>
    <xf numFmtId="0" fontId="0" fillId="0" borderId="55" xfId="0" applyFont="1" applyBorder="1" applyAlignment="1">
      <alignment horizontal="center" vertical="center" wrapText="1"/>
    </xf>
    <xf numFmtId="0" fontId="22" fillId="0" borderId="55" xfId="0" applyFont="1" applyBorder="1">
      <alignment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3" xfId="0" applyFont="1" applyBorder="1" applyAlignment="1">
      <alignment horizontal="center" vertical="center" wrapText="1"/>
    </xf>
    <xf numFmtId="0" fontId="22" fillId="0" borderId="15" xfId="0" applyFont="1" applyBorder="1">
      <alignment vertical="center" wrapText="1"/>
    </xf>
    <xf numFmtId="0" fontId="22" fillId="0" borderId="56" xfId="0" applyFont="1" applyBorder="1">
      <alignment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7" xfId="0" applyFont="1" applyBorder="1" applyAlignment="1">
      <alignment horizontal="center" vertical="center" wrapText="1"/>
    </xf>
    <xf numFmtId="0" fontId="49" fillId="0" borderId="12" xfId="0" applyFont="1" applyBorder="1" applyAlignment="1">
      <alignment horizontal="center" vertical="center" wrapText="1"/>
    </xf>
    <xf numFmtId="0" fontId="21" fillId="0" borderId="0" xfId="0" applyFont="1" applyAlignment="1">
      <alignment horizontal="left"/>
    </xf>
    <xf numFmtId="0" fontId="47" fillId="0" borderId="0" xfId="44" applyFont="1" applyFill="1"/>
    <xf numFmtId="0" fontId="47" fillId="0" borderId="0" xfId="44" applyFont="1" applyFill="1" applyAlignment="1" applyProtection="1">
      <alignment horizontal="center" vertical="top"/>
      <protection locked="0"/>
    </xf>
    <xf numFmtId="0" fontId="47" fillId="0" borderId="0" xfId="44" applyFont="1" applyFill="1" applyProtection="1">
      <protection locked="0"/>
    </xf>
    <xf numFmtId="0" fontId="47" fillId="0" borderId="0" xfId="39" applyFont="1" applyFill="1"/>
    <xf numFmtId="0" fontId="48" fillId="0" borderId="0" xfId="44" applyFont="1"/>
    <xf numFmtId="0" fontId="48" fillId="0" borderId="0" xfId="44" applyFont="1" applyAlignment="1" applyProtection="1">
      <alignment horizontal="center" vertical="center"/>
      <protection locked="0"/>
    </xf>
    <xf numFmtId="0" fontId="48" fillId="0" borderId="0" xfId="44" applyFont="1" applyAlignment="1">
      <alignment horizontal="center" vertical="center"/>
    </xf>
    <xf numFmtId="0" fontId="50" fillId="0" borderId="0" xfId="44" applyFont="1" applyProtection="1">
      <protection locked="0"/>
    </xf>
    <xf numFmtId="0" fontId="50" fillId="0" borderId="0" xfId="44" applyFont="1"/>
    <xf numFmtId="0" fontId="25" fillId="0" borderId="9" xfId="39" applyFont="1" applyFill="1" applyBorder="1" applyAlignment="1" applyProtection="1">
      <alignment vertical="top" wrapText="1"/>
      <protection locked="0"/>
    </xf>
    <xf numFmtId="0" fontId="25" fillId="0" borderId="9" xfId="0" applyFont="1" applyBorder="1" applyProtection="1">
      <alignment vertical="center" wrapText="1"/>
      <protection locked="0"/>
    </xf>
    <xf numFmtId="0" fontId="25" fillId="0" borderId="9" xfId="0" applyFont="1" applyBorder="1" applyAlignment="1" applyProtection="1">
      <alignment horizontal="center" vertical="top" wrapText="1"/>
      <protection locked="0"/>
    </xf>
    <xf numFmtId="0" fontId="25" fillId="0" borderId="12" xfId="0" applyFont="1" applyBorder="1" applyProtection="1">
      <alignment vertical="center" wrapText="1"/>
      <protection locked="0"/>
    </xf>
    <xf numFmtId="0" fontId="48" fillId="0" borderId="0" xfId="0" applyFont="1" applyProtection="1">
      <alignment vertical="center" wrapText="1"/>
      <protection locked="0"/>
    </xf>
    <xf numFmtId="0" fontId="48" fillId="0" borderId="0" xfId="44" applyFont="1" applyProtection="1">
      <protection locked="0"/>
    </xf>
    <xf numFmtId="0" fontId="25" fillId="0" borderId="0" xfId="0" applyFont="1">
      <alignment vertical="center" wrapText="1"/>
    </xf>
    <xf numFmtId="0" fontId="48" fillId="0" borderId="0" xfId="44" applyFont="1" applyAlignment="1" applyProtection="1">
      <alignment vertical="top" wrapText="1"/>
      <protection locked="0"/>
    </xf>
    <xf numFmtId="0" fontId="48" fillId="0" borderId="21" xfId="44" applyFont="1" applyBorder="1" applyProtection="1">
      <protection locked="0"/>
    </xf>
    <xf numFmtId="0" fontId="48" fillId="0" borderId="21" xfId="44" applyFont="1" applyBorder="1"/>
    <xf numFmtId="0" fontId="48" fillId="0" borderId="23" xfId="44" applyFont="1" applyBorder="1" applyProtection="1">
      <protection locked="0"/>
    </xf>
    <xf numFmtId="0" fontId="48" fillId="0" borderId="23" xfId="44" applyFont="1" applyBorder="1"/>
    <xf numFmtId="0" fontId="50" fillId="0" borderId="9" xfId="39" applyFont="1" applyFill="1" applyBorder="1" applyAlignment="1">
      <alignment horizontal="left" vertical="top" wrapText="1"/>
    </xf>
    <xf numFmtId="0" fontId="50" fillId="0" borderId="9" xfId="38" applyFont="1" applyFill="1" applyBorder="1" applyAlignment="1">
      <alignment horizontal="left" vertical="top" wrapText="1"/>
    </xf>
    <xf numFmtId="0" fontId="48" fillId="0" borderId="12" xfId="44" applyFont="1" applyBorder="1" applyAlignment="1" applyProtection="1">
      <alignment vertical="top" wrapText="1"/>
      <protection locked="0"/>
    </xf>
    <xf numFmtId="0" fontId="47" fillId="0" borderId="0" xfId="44" applyFont="1"/>
    <xf numFmtId="0" fontId="47" fillId="0" borderId="23" xfId="44" applyFont="1" applyBorder="1" applyProtection="1">
      <protection locked="0"/>
    </xf>
    <xf numFmtId="0" fontId="47" fillId="0" borderId="23" xfId="44" applyFont="1" applyBorder="1"/>
    <xf numFmtId="0" fontId="47" fillId="0" borderId="0" xfId="44" applyFont="1" applyProtection="1">
      <protection locked="0"/>
    </xf>
    <xf numFmtId="0" fontId="47" fillId="0" borderId="0" xfId="39" applyFont="1"/>
    <xf numFmtId="0" fontId="47" fillId="0" borderId="9" xfId="44" applyFont="1" applyBorder="1" applyProtection="1">
      <protection locked="0"/>
    </xf>
    <xf numFmtId="0" fontId="47" fillId="0" borderId="9" xfId="44" applyFont="1" applyBorder="1" applyAlignment="1" applyProtection="1">
      <alignment horizontal="center" vertical="top"/>
      <protection locked="0"/>
    </xf>
    <xf numFmtId="0" fontId="25" fillId="0" borderId="9" xfId="39" applyFont="1" applyFill="1" applyBorder="1" applyAlignment="1">
      <alignment vertical="top" wrapText="1"/>
    </xf>
    <xf numFmtId="0" fontId="47" fillId="0" borderId="0" xfId="39" applyFont="1" applyBorder="1" applyProtection="1">
      <protection locked="0"/>
    </xf>
    <xf numFmtId="0" fontId="47" fillId="0" borderId="0" xfId="39" applyFont="1" applyBorder="1"/>
    <xf numFmtId="0" fontId="47" fillId="0" borderId="0" xfId="44" applyFont="1" applyBorder="1" applyProtection="1">
      <protection locked="0"/>
    </xf>
    <xf numFmtId="0" fontId="47" fillId="0" borderId="0" xfId="44" applyFont="1" applyBorder="1"/>
    <xf numFmtId="0" fontId="47" fillId="0" borderId="0" xfId="44" applyFont="1" applyAlignment="1" applyProtection="1">
      <alignment horizontal="center" vertical="top"/>
      <protection locked="0"/>
    </xf>
    <xf numFmtId="0" fontId="26" fillId="0" borderId="30" xfId="39" applyFont="1" applyBorder="1" applyAlignment="1">
      <alignment horizontal="center" vertical="center" wrapText="1"/>
    </xf>
    <xf numFmtId="0" fontId="47" fillId="0" borderId="0" xfId="39" applyFont="1" applyFill="1" applyAlignment="1">
      <alignment horizontal="center" vertical="top"/>
    </xf>
    <xf numFmtId="0" fontId="47" fillId="0" borderId="0" xfId="44" applyFont="1" applyFill="1" applyBorder="1" applyProtection="1">
      <protection locked="0"/>
    </xf>
    <xf numFmtId="0" fontId="47" fillId="0" borderId="0" xfId="44" applyFont="1" applyFill="1" applyBorder="1"/>
    <xf numFmtId="0" fontId="47" fillId="0" borderId="0" xfId="39" applyFont="1" applyProtection="1">
      <protection locked="0"/>
    </xf>
    <xf numFmtId="0" fontId="33" fillId="0" borderId="9" xfId="42" applyFont="1" applyBorder="1" applyAlignment="1">
      <alignment vertical="top" wrapText="1"/>
    </xf>
    <xf numFmtId="0" fontId="47" fillId="0" borderId="9" xfId="39" applyFont="1" applyBorder="1"/>
    <xf numFmtId="0" fontId="47" fillId="0" borderId="9" xfId="44" applyFont="1" applyBorder="1"/>
    <xf numFmtId="0" fontId="47" fillId="0" borderId="0" xfId="44" applyFont="1" applyAlignment="1" applyProtection="1">
      <alignment vertical="top" wrapText="1"/>
      <protection locked="0"/>
    </xf>
    <xf numFmtId="0" fontId="28" fillId="0" borderId="9" xfId="39" applyFont="1" applyBorder="1" applyAlignment="1">
      <alignment vertical="top" wrapText="1"/>
    </xf>
    <xf numFmtId="0" fontId="50" fillId="0" borderId="9" xfId="0" applyFont="1" applyBorder="1" applyAlignment="1">
      <alignment vertical="top" wrapText="1"/>
    </xf>
    <xf numFmtId="0" fontId="47" fillId="0" borderId="0" xfId="38" applyFont="1" applyProtection="1">
      <protection locked="0"/>
    </xf>
    <xf numFmtId="0" fontId="47" fillId="0" borderId="0" xfId="38" applyFont="1"/>
    <xf numFmtId="0" fontId="25" fillId="0" borderId="9" xfId="38" applyNumberFormat="1" applyFont="1" applyFill="1" applyBorder="1" applyAlignment="1" applyProtection="1">
      <alignment vertical="top" wrapText="1"/>
      <protection locked="0"/>
    </xf>
    <xf numFmtId="0" fontId="50" fillId="0" borderId="9" xfId="43" applyFont="1" applyBorder="1"/>
    <xf numFmtId="0" fontId="25" fillId="0" borderId="9" xfId="39" applyNumberFormat="1" applyFont="1" applyFill="1" applyBorder="1" applyAlignment="1" applyProtection="1">
      <alignment vertical="top" wrapText="1"/>
      <protection locked="0"/>
    </xf>
    <xf numFmtId="0" fontId="33" fillId="0" borderId="9" xfId="39" applyFont="1" applyBorder="1" applyAlignment="1">
      <alignment vertical="top" wrapText="1"/>
    </xf>
    <xf numFmtId="198" fontId="50" fillId="0" borderId="9" xfId="39" applyNumberFormat="1" applyFont="1" applyFill="1" applyBorder="1" applyAlignment="1">
      <alignment horizontal="left" vertical="top" wrapText="1"/>
    </xf>
    <xf numFmtId="0" fontId="47" fillId="0" borderId="0" xfId="39" applyFont="1" applyBorder="1" applyAlignment="1">
      <alignment horizontal="center" vertical="top"/>
    </xf>
    <xf numFmtId="0" fontId="47" fillId="0" borderId="0" xfId="39" applyFont="1" applyBorder="1" applyAlignment="1" applyProtection="1">
      <alignment vertical="top"/>
      <protection locked="0"/>
    </xf>
    <xf numFmtId="0" fontId="21" fillId="0" borderId="0" xfId="38" applyFont="1" applyFill="1" applyBorder="1" applyAlignment="1">
      <alignment horizontal="left" vertical="top"/>
    </xf>
    <xf numFmtId="0" fontId="26" fillId="0" borderId="9" xfId="38" applyFont="1" applyFill="1" applyBorder="1" applyAlignment="1">
      <alignment horizontal="left" vertical="top" wrapText="1"/>
    </xf>
    <xf numFmtId="0" fontId="50" fillId="0" borderId="0" xfId="38" applyFont="1"/>
    <xf numFmtId="49" fontId="28" fillId="0" borderId="9" xfId="38" applyNumberFormat="1" applyFont="1" applyBorder="1" applyAlignment="1">
      <alignment horizontal="center" vertical="top" wrapText="1"/>
    </xf>
    <xf numFmtId="0" fontId="25" fillId="0" borderId="9" xfId="38" applyFont="1" applyFill="1" applyBorder="1" applyAlignment="1">
      <alignment horizontal="center" vertical="top"/>
    </xf>
    <xf numFmtId="49" fontId="25" fillId="0" borderId="9" xfId="38" applyNumberFormat="1" applyFont="1" applyBorder="1" applyAlignment="1">
      <alignment horizontal="center" vertical="top" wrapText="1"/>
    </xf>
    <xf numFmtId="49" fontId="28" fillId="0" borderId="9" xfId="38" applyNumberFormat="1" applyFont="1" applyFill="1" applyBorder="1" applyAlignment="1" applyProtection="1">
      <alignment horizontal="center" vertical="top" wrapText="1"/>
      <protection locked="0"/>
    </xf>
    <xf numFmtId="49" fontId="50" fillId="0" borderId="9" xfId="38" applyNumberFormat="1" applyFont="1" applyFill="1" applyBorder="1" applyAlignment="1">
      <alignment horizontal="left" vertical="top" wrapText="1"/>
    </xf>
    <xf numFmtId="49" fontId="25" fillId="0" borderId="9" xfId="38" applyNumberFormat="1" applyFont="1" applyFill="1" applyBorder="1" applyAlignment="1">
      <alignment horizontal="center" vertical="top"/>
    </xf>
    <xf numFmtId="0" fontId="47" fillId="0" borderId="0" xfId="39" applyFont="1" applyFill="1" applyAlignment="1" applyProtection="1">
      <alignment vertical="top"/>
      <protection locked="0"/>
    </xf>
    <xf numFmtId="49" fontId="28" fillId="0" borderId="9" xfId="38" applyNumberFormat="1" applyFont="1" applyFill="1" applyBorder="1" applyAlignment="1">
      <alignment horizontal="center" vertical="top" wrapText="1"/>
    </xf>
    <xf numFmtId="0" fontId="50" fillId="2" borderId="9" xfId="38" applyFont="1" applyFill="1" applyBorder="1" applyAlignment="1">
      <alignment horizontal="left" vertical="top" wrapText="1"/>
    </xf>
    <xf numFmtId="197" fontId="20" fillId="0" borderId="58" xfId="44" applyNumberFormat="1" applyFont="1" applyBorder="1" applyAlignment="1">
      <alignment horizontal="center"/>
    </xf>
    <xf numFmtId="0" fontId="20" fillId="0" borderId="59" xfId="44" applyFont="1" applyBorder="1" applyAlignment="1">
      <alignment horizontal="left"/>
    </xf>
    <xf numFmtId="0" fontId="20" fillId="0" borderId="0" xfId="44" applyFont="1" applyBorder="1" applyAlignment="1">
      <alignment horizontal="center"/>
    </xf>
    <xf numFmtId="0" fontId="20" fillId="0" borderId="0" xfId="44" applyFont="1" applyBorder="1" applyAlignment="1">
      <alignment vertical="top"/>
    </xf>
    <xf numFmtId="0" fontId="20" fillId="0" borderId="0" xfId="44" applyFont="1" applyBorder="1" applyAlignment="1">
      <alignment vertical="top" wrapText="1"/>
    </xf>
    <xf numFmtId="0" fontId="20" fillId="0" borderId="0" xfId="44" applyFont="1" applyBorder="1" applyAlignment="1">
      <alignment horizontal="left" vertical="top" wrapText="1"/>
    </xf>
    <xf numFmtId="197" fontId="20" fillId="0" borderId="60" xfId="44" applyNumberFormat="1" applyFont="1" applyBorder="1" applyAlignment="1">
      <alignment horizontal="center"/>
    </xf>
    <xf numFmtId="0" fontId="0" fillId="0" borderId="59" xfId="44" applyFont="1" applyBorder="1" applyAlignment="1">
      <alignment horizontal="center"/>
    </xf>
    <xf numFmtId="0" fontId="0" fillId="0" borderId="0" xfId="44" applyFont="1" applyBorder="1" applyAlignment="1">
      <alignment horizontal="center"/>
    </xf>
    <xf numFmtId="0" fontId="22" fillId="0" borderId="0" xfId="44" applyFont="1" applyBorder="1" applyAlignment="1">
      <alignment horizontal="center" vertical="top"/>
    </xf>
    <xf numFmtId="0" fontId="22" fillId="0" borderId="0" xfId="44" applyFont="1" applyBorder="1" applyAlignment="1">
      <alignment horizontal="center" vertical="top" wrapText="1"/>
    </xf>
    <xf numFmtId="0" fontId="44" fillId="0" borderId="0" xfId="44" applyFont="1" applyBorder="1" applyAlignment="1">
      <alignment horizontal="left" vertical="top" wrapText="1"/>
    </xf>
    <xf numFmtId="197" fontId="29" fillId="0" borderId="60" xfId="44" applyNumberFormat="1" applyFont="1" applyBorder="1" applyAlignment="1">
      <alignment horizontal="center"/>
    </xf>
    <xf numFmtId="0" fontId="24" fillId="0" borderId="59" xfId="44" applyFont="1" applyBorder="1" applyAlignment="1">
      <alignment horizontal="center"/>
    </xf>
    <xf numFmtId="0" fontId="24" fillId="0" borderId="0" xfId="44" applyFont="1" applyBorder="1" applyAlignment="1">
      <alignment horizontal="left"/>
    </xf>
    <xf numFmtId="197" fontId="24" fillId="0" borderId="61" xfId="44" applyNumberFormat="1" applyFont="1" applyBorder="1" applyAlignment="1">
      <alignment horizontal="center"/>
    </xf>
    <xf numFmtId="0" fontId="19" fillId="0" borderId="59" xfId="44" applyFont="1" applyBorder="1" applyAlignment="1">
      <alignment horizontal="center"/>
    </xf>
    <xf numFmtId="0" fontId="19" fillId="0" borderId="0" xfId="44" applyFont="1" applyBorder="1" applyAlignment="1">
      <alignment horizontal="center"/>
    </xf>
    <xf numFmtId="197" fontId="19" fillId="0" borderId="61" xfId="44" applyNumberFormat="1" applyFont="1" applyBorder="1" applyAlignment="1">
      <alignment horizontal="center"/>
    </xf>
    <xf numFmtId="0" fontId="0" fillId="0" borderId="59" xfId="44" applyFont="1" applyBorder="1"/>
    <xf numFmtId="197" fontId="0" fillId="0" borderId="61" xfId="44" applyNumberFormat="1" applyFont="1" applyBorder="1" applyAlignment="1">
      <alignment horizontal="center"/>
    </xf>
    <xf numFmtId="197" fontId="48" fillId="0" borderId="60" xfId="44" applyNumberFormat="1" applyFont="1" applyBorder="1" applyAlignment="1">
      <alignment horizontal="center"/>
    </xf>
    <xf numFmtId="0" fontId="0" fillId="0" borderId="62" xfId="44" applyFont="1" applyBorder="1"/>
    <xf numFmtId="0" fontId="0" fillId="0" borderId="63" xfId="44" applyFont="1" applyBorder="1"/>
    <xf numFmtId="0" fontId="22" fillId="0" borderId="64" xfId="0" applyFont="1" applyBorder="1" applyAlignment="1">
      <alignment vertical="top"/>
    </xf>
    <xf numFmtId="0" fontId="22" fillId="0" borderId="64" xfId="0" applyFont="1" applyBorder="1" applyAlignment="1">
      <alignment vertical="top" wrapText="1"/>
    </xf>
    <xf numFmtId="0" fontId="22" fillId="0" borderId="64" xfId="44" applyFont="1" applyBorder="1" applyAlignment="1">
      <alignment horizontal="left" vertical="top" wrapText="1"/>
    </xf>
    <xf numFmtId="197" fontId="0" fillId="0" borderId="65" xfId="44" applyNumberFormat="1" applyFont="1" applyBorder="1" applyAlignment="1">
      <alignment horizontal="center"/>
    </xf>
    <xf numFmtId="0" fontId="49" fillId="0" borderId="66" xfId="0" applyFont="1" applyFill="1" applyBorder="1" applyAlignment="1">
      <alignment horizontal="center" vertical="center" wrapText="1"/>
    </xf>
    <xf numFmtId="0" fontId="52" fillId="0" borderId="0" xfId="0" applyFont="1">
      <alignment vertical="center" wrapText="1"/>
    </xf>
    <xf numFmtId="0" fontId="52" fillId="0" borderId="0" xfId="0" applyFont="1" applyAlignment="1">
      <alignment vertical="center"/>
    </xf>
    <xf numFmtId="0" fontId="0" fillId="0" borderId="11" xfId="0" applyBorder="1" applyAlignment="1" applyProtection="1">
      <alignment horizontal="center" vertical="center" wrapText="1"/>
      <protection locked="0"/>
    </xf>
    <xf numFmtId="0" fontId="0" fillId="0" borderId="50"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48" fillId="0" borderId="43" xfId="0" applyFont="1" applyBorder="1" applyAlignment="1" applyProtection="1">
      <alignment horizontal="center" vertical="center" wrapText="1"/>
      <protection locked="0"/>
    </xf>
    <xf numFmtId="0" fontId="0" fillId="0" borderId="45"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1" fillId="0" borderId="0" xfId="40" applyFont="1" applyBorder="1" applyAlignment="1">
      <alignment vertical="top"/>
    </xf>
    <xf numFmtId="0" fontId="1" fillId="0" borderId="0" xfId="0" applyFont="1">
      <alignment vertical="center" wrapText="1"/>
    </xf>
    <xf numFmtId="0" fontId="1" fillId="0" borderId="0" xfId="0" applyFont="1" applyAlignment="1">
      <alignment vertical="center"/>
    </xf>
    <xf numFmtId="0" fontId="1" fillId="0" borderId="0" xfId="40" applyFont="1" applyBorder="1" applyAlignment="1"/>
    <xf numFmtId="0" fontId="48" fillId="0" borderId="0" xfId="44" applyFont="1" applyAlignment="1" applyProtection="1"/>
    <xf numFmtId="0" fontId="48" fillId="0" borderId="0" xfId="44" applyFont="1" applyProtection="1"/>
    <xf numFmtId="0" fontId="48" fillId="0" borderId="0" xfId="44" applyFont="1" applyAlignment="1" applyProtection="1">
      <alignment horizontal="center" vertical="center"/>
    </xf>
    <xf numFmtId="0" fontId="48" fillId="0" borderId="0" xfId="0" applyFont="1" applyAlignment="1" applyProtection="1">
      <alignment vertical="center"/>
    </xf>
    <xf numFmtId="0" fontId="50" fillId="0" borderId="0" xfId="44" applyFont="1" applyAlignment="1" applyProtection="1"/>
    <xf numFmtId="0" fontId="21" fillId="0" borderId="15" xfId="0" applyFont="1" applyBorder="1" applyAlignment="1" applyProtection="1">
      <alignment horizontal="left"/>
    </xf>
    <xf numFmtId="0" fontId="21" fillId="0" borderId="67" xfId="0" applyFont="1" applyBorder="1" applyProtection="1">
      <alignment vertical="center" wrapText="1"/>
    </xf>
    <xf numFmtId="0" fontId="26" fillId="0" borderId="68" xfId="39" applyFont="1" applyBorder="1" applyAlignment="1" applyProtection="1">
      <alignment horizontal="center" vertical="center" wrapText="1"/>
    </xf>
    <xf numFmtId="0" fontId="26" fillId="0" borderId="26" xfId="39" applyFont="1" applyBorder="1" applyAlignment="1" applyProtection="1">
      <alignment horizontal="center" vertical="center" wrapText="1"/>
    </xf>
    <xf numFmtId="0" fontId="50" fillId="2" borderId="9" xfId="39" applyFont="1" applyFill="1" applyBorder="1" applyAlignment="1" applyProtection="1">
      <alignment horizontal="left" vertical="top" wrapText="1"/>
    </xf>
    <xf numFmtId="0" fontId="50" fillId="0" borderId="9" xfId="0" applyFont="1" applyBorder="1" applyAlignment="1" applyProtection="1">
      <alignment horizontal="left" vertical="top" wrapText="1"/>
    </xf>
    <xf numFmtId="0" fontId="28" fillId="0" borderId="9" xfId="39" applyFont="1" applyFill="1" applyBorder="1" applyAlignment="1" applyProtection="1">
      <alignment horizontal="center" vertical="top" wrapText="1"/>
    </xf>
    <xf numFmtId="0" fontId="28" fillId="0" borderId="9" xfId="0" applyFont="1" applyFill="1" applyBorder="1" applyAlignment="1" applyProtection="1">
      <alignment vertical="top" wrapText="1"/>
    </xf>
    <xf numFmtId="0" fontId="25" fillId="0" borderId="9" xfId="39" applyFont="1" applyBorder="1" applyAlignment="1" applyProtection="1">
      <alignment horizontal="center" vertical="top" wrapText="1"/>
    </xf>
    <xf numFmtId="0" fontId="25" fillId="0" borderId="9" xfId="0" applyFont="1" applyBorder="1" applyAlignment="1" applyProtection="1">
      <alignment horizontal="justify" vertical="top" wrapText="1"/>
    </xf>
    <xf numFmtId="0" fontId="28" fillId="0" borderId="9" xfId="0" applyNumberFormat="1" applyFont="1" applyFill="1" applyBorder="1" applyAlignment="1" applyProtection="1">
      <alignment vertical="top" wrapText="1"/>
    </xf>
    <xf numFmtId="0" fontId="25" fillId="0" borderId="9" xfId="39" applyFont="1" applyBorder="1" applyAlignment="1" applyProtection="1">
      <alignment horizontal="justify" vertical="top" wrapText="1"/>
    </xf>
    <xf numFmtId="0" fontId="25" fillId="0" borderId="9" xfId="0" applyFont="1" applyBorder="1" applyAlignment="1" applyProtection="1">
      <alignment vertical="top" wrapText="1"/>
    </xf>
    <xf numFmtId="0" fontId="28" fillId="0" borderId="9" xfId="39" applyFont="1" applyFill="1" applyBorder="1" applyAlignment="1" applyProtection="1">
      <alignment vertical="top" wrapText="1"/>
    </xf>
    <xf numFmtId="0" fontId="25" fillId="0" borderId="9" xfId="39" applyFont="1" applyBorder="1" applyAlignment="1" applyProtection="1">
      <alignment vertical="top" wrapText="1"/>
    </xf>
    <xf numFmtId="0" fontId="50" fillId="0" borderId="9" xfId="39" applyFont="1" applyFill="1" applyBorder="1" applyAlignment="1" applyProtection="1">
      <alignment horizontal="left" vertical="top" wrapText="1"/>
    </xf>
    <xf numFmtId="0" fontId="25" fillId="0" borderId="9" xfId="39" applyFont="1" applyBorder="1" applyAlignment="1" applyProtection="1">
      <alignment horizontal="center" vertical="top"/>
    </xf>
    <xf numFmtId="0" fontId="25" fillId="0" borderId="19" xfId="46" applyFont="1" applyBorder="1" applyAlignment="1" applyProtection="1">
      <alignment vertical="top" wrapText="1"/>
    </xf>
    <xf numFmtId="0" fontId="50" fillId="0" borderId="9" xfId="38" applyFont="1" applyFill="1" applyBorder="1" applyAlignment="1" applyProtection="1">
      <alignment horizontal="left" vertical="top" wrapText="1"/>
    </xf>
    <xf numFmtId="0" fontId="50" fillId="0" borderId="9" xfId="0" applyFont="1" applyFill="1" applyBorder="1" applyAlignment="1" applyProtection="1">
      <alignment vertical="top" wrapText="1"/>
    </xf>
    <xf numFmtId="0" fontId="28" fillId="0" borderId="9" xfId="38" applyFont="1" applyFill="1" applyBorder="1" applyAlignment="1" applyProtection="1">
      <alignment horizontal="center" vertical="top" wrapText="1"/>
    </xf>
    <xf numFmtId="0" fontId="28" fillId="0" borderId="9" xfId="38" applyFont="1" applyFill="1" applyBorder="1" applyAlignment="1" applyProtection="1">
      <alignment horizontal="left" vertical="top" wrapText="1"/>
    </xf>
    <xf numFmtId="0" fontId="25" fillId="0" borderId="9" xfId="38" applyFont="1" applyBorder="1" applyAlignment="1" applyProtection="1">
      <alignment horizontal="center" vertical="top" wrapText="1"/>
    </xf>
    <xf numFmtId="0" fontId="25" fillId="0" borderId="9" xfId="48" applyFont="1" applyBorder="1" applyAlignment="1" applyProtection="1">
      <alignment vertical="top" wrapText="1"/>
    </xf>
    <xf numFmtId="0" fontId="28" fillId="0" borderId="9" xfId="38" applyNumberFormat="1" applyFont="1" applyFill="1" applyBorder="1" applyAlignment="1" applyProtection="1">
      <alignment vertical="top" wrapText="1"/>
    </xf>
    <xf numFmtId="0" fontId="25" fillId="0" borderId="9" xfId="38" applyFont="1" applyBorder="1" applyAlignment="1" applyProtection="1">
      <alignment horizontal="justify" vertical="top" wrapText="1"/>
    </xf>
    <xf numFmtId="0" fontId="28" fillId="0" borderId="9" xfId="38" applyFont="1" applyFill="1" applyBorder="1" applyAlignment="1" applyProtection="1">
      <alignment vertical="top" wrapText="1"/>
    </xf>
    <xf numFmtId="0" fontId="25" fillId="0" borderId="9" xfId="38" applyFont="1" applyBorder="1" applyAlignment="1" applyProtection="1">
      <alignment horizontal="center" vertical="top"/>
    </xf>
    <xf numFmtId="0" fontId="28" fillId="0" borderId="9" xfId="38" applyFont="1" applyFill="1" applyBorder="1" applyAlignment="1" applyProtection="1">
      <alignment horizontal="center" vertical="top"/>
    </xf>
    <xf numFmtId="0" fontId="28" fillId="0" borderId="9" xfId="38" applyFont="1" applyBorder="1" applyAlignment="1" applyProtection="1">
      <alignment vertical="top" wrapText="1"/>
    </xf>
    <xf numFmtId="0" fontId="28" fillId="0" borderId="9" xfId="0" applyFont="1" applyBorder="1" applyAlignment="1" applyProtection="1">
      <alignment vertical="top" wrapText="1"/>
    </xf>
    <xf numFmtId="0" fontId="25" fillId="0" borderId="10" xfId="39" applyFont="1" applyBorder="1" applyProtection="1"/>
    <xf numFmtId="0" fontId="25" fillId="0" borderId="10" xfId="39" applyFont="1" applyBorder="1" applyAlignment="1" applyProtection="1">
      <alignment horizontal="center"/>
    </xf>
    <xf numFmtId="0" fontId="26" fillId="0" borderId="10" xfId="39" applyFont="1" applyBorder="1" applyAlignment="1" applyProtection="1">
      <alignment vertical="top"/>
    </xf>
    <xf numFmtId="0" fontId="25" fillId="0" borderId="10" xfId="39" applyFont="1" applyBorder="1" applyAlignment="1" applyProtection="1">
      <alignment vertical="top" wrapText="1"/>
    </xf>
    <xf numFmtId="0" fontId="26" fillId="0" borderId="9" xfId="39" applyFont="1" applyBorder="1" applyAlignment="1" applyProtection="1">
      <alignment horizontal="center" vertical="center" wrapText="1"/>
    </xf>
    <xf numFmtId="0" fontId="26" fillId="0" borderId="9" xfId="39" applyFont="1" applyBorder="1" applyAlignment="1" applyProtection="1">
      <alignment horizontal="center" vertical="top" wrapText="1"/>
    </xf>
    <xf numFmtId="0" fontId="48" fillId="0" borderId="9" xfId="39" applyFont="1" applyBorder="1" applyProtection="1"/>
    <xf numFmtId="0" fontId="25" fillId="0" borderId="9" xfId="39" applyFont="1" applyBorder="1" applyProtection="1"/>
    <xf numFmtId="0" fontId="26" fillId="0" borderId="9" xfId="38" applyFont="1" applyBorder="1" applyAlignment="1" applyProtection="1">
      <alignment horizontal="center" vertical="top" wrapText="1"/>
    </xf>
    <xf numFmtId="0" fontId="25" fillId="0" borderId="9" xfId="38" applyFont="1" applyBorder="1" applyAlignment="1" applyProtection="1">
      <alignment horizontal="left" vertical="center" wrapText="1"/>
    </xf>
    <xf numFmtId="0" fontId="25" fillId="0" borderId="9" xfId="39" applyFont="1" applyBorder="1" applyAlignment="1" applyProtection="1">
      <alignment horizontal="center"/>
    </xf>
    <xf numFmtId="0" fontId="33" fillId="0" borderId="9" xfId="38" applyFont="1" applyBorder="1" applyAlignment="1" applyProtection="1">
      <alignment horizontal="left" vertical="center" wrapText="1"/>
    </xf>
    <xf numFmtId="0" fontId="25" fillId="0" borderId="9" xfId="38" applyFont="1" applyFill="1" applyBorder="1" applyAlignment="1" applyProtection="1">
      <alignment horizontal="left" vertical="center" wrapText="1"/>
    </xf>
    <xf numFmtId="0" fontId="25" fillId="0" borderId="9" xfId="38" applyFont="1" applyBorder="1" applyAlignment="1" applyProtection="1">
      <alignment horizontal="center"/>
    </xf>
    <xf numFmtId="0" fontId="25" fillId="0" borderId="9" xfId="38" applyFont="1" applyBorder="1" applyProtection="1"/>
    <xf numFmtId="0" fontId="48" fillId="0" borderId="9" xfId="44" applyFont="1" applyBorder="1" applyProtection="1"/>
    <xf numFmtId="0" fontId="25" fillId="0" borderId="9" xfId="38" applyFont="1" applyBorder="1" applyAlignment="1" applyProtection="1">
      <alignment horizontal="center" vertical="center" wrapText="1"/>
    </xf>
    <xf numFmtId="0" fontId="25" fillId="0" borderId="0" xfId="39" applyFont="1" applyProtection="1"/>
    <xf numFmtId="0" fontId="25" fillId="0" borderId="0" xfId="39" applyFont="1" applyAlignment="1" applyProtection="1">
      <alignment horizontal="center"/>
    </xf>
    <xf numFmtId="0" fontId="25" fillId="0" borderId="0" xfId="39" applyFont="1" applyBorder="1" applyAlignment="1" applyProtection="1">
      <alignment horizontal="center" vertical="top"/>
    </xf>
    <xf numFmtId="0" fontId="25" fillId="0" borderId="0" xfId="39" applyFont="1" applyAlignment="1" applyProtection="1">
      <alignment vertical="top" wrapText="1"/>
    </xf>
    <xf numFmtId="0" fontId="26" fillId="0" borderId="34" xfId="39" applyFont="1" applyBorder="1" applyAlignment="1" applyProtection="1">
      <alignment horizontal="center" vertical="center" wrapText="1"/>
    </xf>
    <xf numFmtId="0" fontId="26" fillId="0" borderId="10" xfId="39" applyFont="1" applyBorder="1" applyAlignment="1" applyProtection="1">
      <alignment horizontal="center" vertical="center" wrapText="1"/>
    </xf>
    <xf numFmtId="0" fontId="50" fillId="0" borderId="30" xfId="39" applyFont="1" applyFill="1" applyBorder="1" applyAlignment="1" applyProtection="1">
      <alignment horizontal="left" vertical="top" wrapText="1"/>
    </xf>
    <xf numFmtId="0" fontId="28" fillId="0" borderId="30" xfId="39" applyFont="1" applyFill="1" applyBorder="1" applyAlignment="1" applyProtection="1">
      <alignment horizontal="center" vertical="top" wrapText="1"/>
    </xf>
    <xf numFmtId="0" fontId="25" fillId="0" borderId="30" xfId="39" applyFont="1" applyBorder="1" applyAlignment="1" applyProtection="1">
      <alignment horizontal="center" vertical="top" wrapText="1"/>
    </xf>
    <xf numFmtId="0" fontId="25" fillId="0" borderId="9" xfId="27" applyFont="1" applyBorder="1" applyAlignment="1" applyProtection="1">
      <alignment vertical="top" wrapText="1"/>
    </xf>
    <xf numFmtId="0" fontId="28" fillId="0" borderId="30" xfId="39" applyFont="1" applyFill="1" applyBorder="1" applyAlignment="1" applyProtection="1">
      <alignment horizontal="center" vertical="top"/>
    </xf>
    <xf numFmtId="0" fontId="50" fillId="0" borderId="9" xfId="0" applyFont="1" applyBorder="1" applyProtection="1">
      <alignment vertical="center" wrapText="1"/>
    </xf>
    <xf numFmtId="0" fontId="28" fillId="0" borderId="9" xfId="0" applyFont="1" applyFill="1" applyBorder="1" applyAlignment="1" applyProtection="1">
      <alignment horizontal="left" vertical="top" wrapText="1"/>
    </xf>
    <xf numFmtId="0" fontId="25" fillId="0" borderId="9" xfId="27" applyFont="1" applyFill="1" applyBorder="1" applyAlignment="1" applyProtection="1">
      <alignment horizontal="left" vertical="top" wrapText="1"/>
    </xf>
    <xf numFmtId="0" fontId="25" fillId="0" borderId="9" xfId="28" applyFont="1" applyBorder="1" applyAlignment="1" applyProtection="1">
      <alignment vertical="top" wrapText="1"/>
    </xf>
    <xf numFmtId="0" fontId="28" fillId="0" borderId="9" xfId="27" applyFont="1" applyFill="1" applyBorder="1" applyAlignment="1" applyProtection="1">
      <alignment vertical="top" wrapText="1"/>
    </xf>
    <xf numFmtId="0" fontId="25" fillId="0" borderId="30" xfId="39" applyFont="1" applyFill="1" applyBorder="1" applyAlignment="1" applyProtection="1">
      <alignment horizontal="center" vertical="top" wrapText="1"/>
    </xf>
    <xf numFmtId="0" fontId="28" fillId="0" borderId="30" xfId="0" applyFont="1" applyFill="1" applyBorder="1" applyAlignment="1" applyProtection="1">
      <alignment horizontal="left" vertical="top" wrapText="1"/>
    </xf>
    <xf numFmtId="0" fontId="25" fillId="0" borderId="30" xfId="0" applyFont="1" applyBorder="1" applyAlignment="1" applyProtection="1">
      <alignment horizontal="center" vertical="top"/>
    </xf>
    <xf numFmtId="0" fontId="25" fillId="0" borderId="0" xfId="0" applyFont="1" applyProtection="1">
      <alignment vertical="center" wrapText="1"/>
    </xf>
    <xf numFmtId="0" fontId="50" fillId="0" borderId="9" xfId="0" applyFont="1" applyBorder="1" applyAlignment="1" applyProtection="1">
      <alignment vertical="top"/>
    </xf>
    <xf numFmtId="49" fontId="28" fillId="0" borderId="30" xfId="39" applyNumberFormat="1" applyFont="1" applyBorder="1" applyAlignment="1" applyProtection="1">
      <alignment horizontal="center" vertical="top" wrapText="1"/>
    </xf>
    <xf numFmtId="0" fontId="28" fillId="0" borderId="9" xfId="27" applyFont="1" applyBorder="1" applyAlignment="1" applyProtection="1">
      <alignment vertical="top" wrapText="1"/>
    </xf>
    <xf numFmtId="49" fontId="25" fillId="0" borderId="30" xfId="39" applyNumberFormat="1" applyFont="1" applyBorder="1" applyAlignment="1" applyProtection="1">
      <alignment horizontal="center" vertical="top" wrapText="1"/>
    </xf>
    <xf numFmtId="0" fontId="28" fillId="0" borderId="9" xfId="27" applyFont="1" applyBorder="1" applyAlignment="1" applyProtection="1">
      <alignment horizontal="left" vertical="top" wrapText="1"/>
    </xf>
    <xf numFmtId="0" fontId="25" fillId="0" borderId="9" xfId="27" applyFont="1" applyBorder="1" applyAlignment="1" applyProtection="1">
      <alignment horizontal="left" vertical="top" wrapText="1"/>
    </xf>
    <xf numFmtId="0" fontId="25" fillId="0" borderId="9" xfId="39" applyFont="1" applyBorder="1" applyAlignment="1" applyProtection="1">
      <alignment wrapText="1"/>
    </xf>
    <xf numFmtId="49" fontId="28" fillId="0" borderId="30" xfId="38" applyNumberFormat="1" applyFont="1" applyFill="1" applyBorder="1" applyAlignment="1" applyProtection="1">
      <alignment horizontal="center" vertical="top" wrapText="1"/>
    </xf>
    <xf numFmtId="49" fontId="25" fillId="0" borderId="30" xfId="38" applyNumberFormat="1" applyFont="1" applyBorder="1" applyAlignment="1" applyProtection="1">
      <alignment horizontal="center" vertical="top" wrapText="1"/>
    </xf>
    <xf numFmtId="49" fontId="25" fillId="0" borderId="37" xfId="38" applyNumberFormat="1" applyFont="1" applyBorder="1" applyAlignment="1" applyProtection="1">
      <alignment horizontal="center" vertical="top" wrapText="1"/>
    </xf>
    <xf numFmtId="0" fontId="25" fillId="0" borderId="13" xfId="38" applyFont="1" applyBorder="1" applyAlignment="1" applyProtection="1">
      <alignment vertical="top" wrapText="1"/>
    </xf>
    <xf numFmtId="0" fontId="21" fillId="0" borderId="0" xfId="39" applyFont="1" applyProtection="1"/>
    <xf numFmtId="0" fontId="48" fillId="0" borderId="9" xfId="39" applyFont="1" applyFill="1" applyBorder="1" applyAlignment="1" applyProtection="1">
      <alignment horizontal="left" vertical="top" wrapText="1"/>
    </xf>
    <xf numFmtId="0" fontId="50" fillId="0" borderId="9" xfId="39" applyFont="1" applyBorder="1" applyAlignment="1" applyProtection="1">
      <alignment horizontal="center" vertical="top" wrapText="1"/>
    </xf>
    <xf numFmtId="197" fontId="48" fillId="0" borderId="9" xfId="39" applyNumberFormat="1" applyFont="1" applyBorder="1" applyAlignment="1" applyProtection="1">
      <alignment horizontal="center"/>
    </xf>
    <xf numFmtId="0" fontId="32" fillId="0" borderId="9" xfId="39" applyFont="1" applyBorder="1" applyAlignment="1" applyProtection="1">
      <alignment horizontal="center" vertical="top" wrapText="1"/>
    </xf>
    <xf numFmtId="0" fontId="25" fillId="0" borderId="9" xfId="39" applyFont="1" applyBorder="1" applyAlignment="1" applyProtection="1">
      <alignment vertical="top"/>
    </xf>
    <xf numFmtId="0" fontId="48" fillId="0" borderId="9" xfId="39" applyFont="1" applyBorder="1" applyAlignment="1" applyProtection="1">
      <alignment horizontal="center" vertical="top" wrapText="1"/>
    </xf>
    <xf numFmtId="0" fontId="48" fillId="0" borderId="9" xfId="0" applyFont="1" applyBorder="1" applyProtection="1">
      <alignment vertical="center" wrapText="1"/>
    </xf>
    <xf numFmtId="0" fontId="25" fillId="0" borderId="9" xfId="0" applyFont="1" applyBorder="1" applyAlignment="1" applyProtection="1">
      <alignment horizontal="center" vertical="top" wrapText="1"/>
    </xf>
    <xf numFmtId="0" fontId="25" fillId="0" borderId="13" xfId="38" applyFont="1" applyBorder="1" applyAlignment="1" applyProtection="1">
      <alignment horizontal="center" vertical="top" wrapText="1"/>
    </xf>
    <xf numFmtId="0" fontId="25" fillId="0" borderId="13" xfId="38" applyFont="1" applyBorder="1" applyAlignment="1" applyProtection="1">
      <alignment horizontal="left" vertical="center" wrapText="1"/>
    </xf>
    <xf numFmtId="0" fontId="25" fillId="0" borderId="0" xfId="39" applyFont="1" applyBorder="1" applyAlignment="1" applyProtection="1">
      <alignment horizontal="center" vertical="top" wrapText="1"/>
    </xf>
    <xf numFmtId="0" fontId="48" fillId="0" borderId="0" xfId="39" applyFont="1" applyProtection="1"/>
    <xf numFmtId="0" fontId="26" fillId="0" borderId="0" xfId="39" applyFont="1" applyAlignment="1" applyProtection="1">
      <alignment horizontal="center" vertical="top" wrapText="1"/>
    </xf>
    <xf numFmtId="0" fontId="26" fillId="0" borderId="0" xfId="39" applyFont="1" applyBorder="1" applyAlignment="1" applyProtection="1">
      <alignment horizontal="center" vertical="top" wrapText="1"/>
    </xf>
    <xf numFmtId="0" fontId="19" fillId="0" borderId="9" xfId="0" applyFont="1" applyFill="1" applyBorder="1" applyAlignment="1" applyProtection="1">
      <alignment horizontal="center" vertical="top"/>
    </xf>
    <xf numFmtId="0" fontId="19" fillId="0" borderId="9" xfId="0" applyFont="1" applyBorder="1" applyAlignment="1" applyProtection="1">
      <alignment vertical="top" wrapText="1"/>
    </xf>
    <xf numFmtId="0" fontId="28" fillId="0" borderId="9" xfId="0" applyFont="1" applyFill="1" applyBorder="1" applyAlignment="1" applyProtection="1">
      <alignment horizontal="center" vertical="top" wrapText="1"/>
    </xf>
    <xf numFmtId="0" fontId="28" fillId="0" borderId="9" xfId="39" applyNumberFormat="1" applyFont="1" applyFill="1" applyBorder="1" applyAlignment="1" applyProtection="1">
      <alignment vertical="top" wrapText="1"/>
    </xf>
    <xf numFmtId="49" fontId="19" fillId="0" borderId="9" xfId="39" applyNumberFormat="1" applyFont="1" applyFill="1" applyBorder="1" applyAlignment="1" applyProtection="1">
      <alignment vertical="top"/>
    </xf>
    <xf numFmtId="0" fontId="25" fillId="0" borderId="19" xfId="0" applyFont="1" applyBorder="1" applyAlignment="1" applyProtection="1">
      <alignment vertical="top" wrapText="1"/>
    </xf>
    <xf numFmtId="0" fontId="25" fillId="0" borderId="0" xfId="30" applyFont="1" applyBorder="1" applyAlignment="1" applyProtection="1">
      <alignment vertical="top" wrapText="1"/>
    </xf>
    <xf numFmtId="0" fontId="28" fillId="0" borderId="9" xfId="39" applyFont="1" applyFill="1" applyBorder="1" applyAlignment="1" applyProtection="1">
      <alignment horizontal="left" vertical="top" wrapText="1"/>
    </xf>
    <xf numFmtId="0" fontId="28" fillId="0" borderId="19" xfId="0" applyFont="1" applyFill="1" applyBorder="1" applyAlignment="1" applyProtection="1">
      <alignment vertical="top" wrapText="1"/>
    </xf>
    <xf numFmtId="0" fontId="25" fillId="0" borderId="19" xfId="0" applyFont="1" applyBorder="1" applyAlignment="1" applyProtection="1">
      <alignment horizontal="justify" vertical="top" wrapText="1"/>
    </xf>
    <xf numFmtId="0" fontId="19" fillId="0" borderId="19" xfId="0" applyFont="1" applyBorder="1" applyProtection="1">
      <alignment vertical="center" wrapText="1"/>
    </xf>
    <xf numFmtId="49" fontId="28" fillId="0" borderId="9" xfId="39" applyNumberFormat="1" applyFont="1" applyFill="1" applyBorder="1" applyAlignment="1" applyProtection="1">
      <alignment horizontal="center" vertical="top" wrapText="1"/>
    </xf>
    <xf numFmtId="0" fontId="28" fillId="0" borderId="19" xfId="0" applyNumberFormat="1" applyFont="1" applyFill="1" applyBorder="1" applyAlignment="1" applyProtection="1">
      <alignment vertical="top" wrapText="1"/>
    </xf>
    <xf numFmtId="49" fontId="25" fillId="0" borderId="9" xfId="39" applyNumberFormat="1" applyFont="1" applyBorder="1" applyAlignment="1" applyProtection="1">
      <alignment horizontal="center" vertical="top" wrapText="1"/>
    </xf>
    <xf numFmtId="0" fontId="25" fillId="0" borderId="19" xfId="0" applyFont="1" applyBorder="1" applyAlignment="1" applyProtection="1">
      <alignment horizontal="left" vertical="top" wrapText="1"/>
    </xf>
    <xf numFmtId="0" fontId="25" fillId="0" borderId="19" xfId="43" applyFont="1" applyBorder="1" applyAlignment="1" applyProtection="1">
      <alignment vertical="top" wrapText="1"/>
    </xf>
    <xf numFmtId="0" fontId="25" fillId="0" borderId="20" xfId="0" applyFont="1" applyBorder="1" applyAlignment="1" applyProtection="1">
      <alignment vertical="top" wrapText="1"/>
    </xf>
    <xf numFmtId="0" fontId="47" fillId="0" borderId="0" xfId="39" applyFont="1" applyProtection="1"/>
    <xf numFmtId="49" fontId="28" fillId="0" borderId="0" xfId="39" applyNumberFormat="1" applyFont="1" applyFill="1" applyBorder="1" applyAlignment="1" applyProtection="1">
      <alignment horizontal="left" vertical="top" wrapText="1"/>
    </xf>
    <xf numFmtId="0" fontId="28" fillId="0" borderId="0" xfId="39" applyFont="1" applyProtection="1"/>
    <xf numFmtId="0" fontId="28" fillId="0" borderId="0" xfId="39" applyNumberFormat="1" applyFont="1" applyFill="1" applyBorder="1" applyAlignment="1" applyProtection="1">
      <alignment vertical="top" wrapText="1"/>
    </xf>
    <xf numFmtId="0" fontId="26" fillId="0" borderId="18" xfId="39" applyFont="1" applyBorder="1" applyAlignment="1">
      <alignment horizontal="center" vertical="top" wrapText="1"/>
    </xf>
    <xf numFmtId="0" fontId="26" fillId="0" borderId="69" xfId="38" applyFont="1" applyBorder="1" applyAlignment="1">
      <alignment horizontal="left" vertical="top" wrapText="1"/>
    </xf>
    <xf numFmtId="0" fontId="50" fillId="0" borderId="69" xfId="38" applyFont="1" applyFill="1" applyBorder="1" applyAlignment="1">
      <alignment horizontal="left" vertical="top" wrapText="1"/>
    </xf>
    <xf numFmtId="0" fontId="28" fillId="0" borderId="69" xfId="38" applyFont="1" applyFill="1" applyBorder="1" applyAlignment="1">
      <alignment vertical="top" wrapText="1"/>
    </xf>
    <xf numFmtId="0" fontId="25" fillId="0" borderId="69" xfId="38" applyFont="1" applyBorder="1" applyAlignment="1">
      <alignment vertical="top" wrapText="1"/>
    </xf>
    <xf numFmtId="0" fontId="28" fillId="0" borderId="69" xfId="38" applyFont="1" applyBorder="1" applyAlignment="1">
      <alignment vertical="top" wrapText="1"/>
    </xf>
    <xf numFmtId="0" fontId="25" fillId="0" borderId="70" xfId="38" applyFont="1" applyBorder="1"/>
    <xf numFmtId="0" fontId="28" fillId="0" borderId="70" xfId="38" applyFont="1" applyBorder="1"/>
    <xf numFmtId="0" fontId="25" fillId="0" borderId="70" xfId="38" applyFont="1" applyBorder="1" applyAlignment="1">
      <alignment wrapText="1"/>
    </xf>
    <xf numFmtId="0" fontId="50" fillId="2" borderId="69" xfId="38" applyFont="1" applyFill="1" applyBorder="1" applyAlignment="1">
      <alignment horizontal="left" vertical="top" wrapText="1"/>
    </xf>
    <xf numFmtId="0" fontId="28" fillId="0" borderId="70" xfId="38" applyFont="1" applyBorder="1" applyAlignment="1">
      <alignment vertical="top" wrapText="1"/>
    </xf>
    <xf numFmtId="0" fontId="33" fillId="0" borderId="69" xfId="38" applyFont="1" applyBorder="1" applyAlignment="1">
      <alignment vertical="top" wrapText="1"/>
    </xf>
    <xf numFmtId="0" fontId="25" fillId="0" borderId="69" xfId="38" applyFont="1" applyBorder="1"/>
    <xf numFmtId="0" fontId="25" fillId="0" borderId="69" xfId="38" applyFont="1" applyBorder="1" applyAlignment="1">
      <alignment horizontal="left" vertical="top" wrapText="1"/>
    </xf>
    <xf numFmtId="0" fontId="47" fillId="0" borderId="70" xfId="39" applyFont="1" applyFill="1" applyBorder="1"/>
    <xf numFmtId="0" fontId="21" fillId="0" borderId="24" xfId="43" applyFont="1" applyBorder="1" applyAlignment="1" applyProtection="1">
      <alignment horizontal="left"/>
    </xf>
    <xf numFmtId="0" fontId="26" fillId="0" borderId="30" xfId="39" applyFont="1" applyBorder="1" applyAlignment="1" applyProtection="1">
      <alignment horizontal="center" vertical="center" wrapText="1"/>
    </xf>
    <xf numFmtId="0" fontId="26" fillId="0" borderId="25" xfId="39" applyFont="1" applyBorder="1" applyAlignment="1" applyProtection="1">
      <alignment horizontal="left" vertical="top" wrapText="1"/>
    </xf>
    <xf numFmtId="0" fontId="19" fillId="0" borderId="9" xfId="39" applyFont="1" applyFill="1" applyBorder="1" applyAlignment="1" applyProtection="1">
      <alignment horizontal="left" vertical="top" wrapText="1"/>
    </xf>
    <xf numFmtId="0" fontId="19" fillId="0" borderId="10" xfId="43" applyFont="1" applyBorder="1" applyProtection="1"/>
    <xf numFmtId="0" fontId="28" fillId="0" borderId="9" xfId="43" applyFont="1" applyFill="1" applyBorder="1" applyAlignment="1" applyProtection="1">
      <alignment vertical="top" wrapText="1"/>
    </xf>
    <xf numFmtId="0" fontId="25" fillId="0" borderId="9" xfId="43" applyFont="1" applyBorder="1" applyAlignment="1" applyProtection="1">
      <alignment vertical="top" wrapText="1"/>
    </xf>
    <xf numFmtId="0" fontId="25" fillId="0" borderId="9" xfId="39" applyFont="1" applyFill="1" applyBorder="1" applyAlignment="1" applyProtection="1">
      <alignment horizontal="left" vertical="top" wrapText="1"/>
    </xf>
    <xf numFmtId="0" fontId="28" fillId="0" borderId="9" xfId="43" applyNumberFormat="1" applyFont="1" applyFill="1" applyBorder="1" applyAlignment="1" applyProtection="1">
      <alignment vertical="top" wrapText="1"/>
    </xf>
    <xf numFmtId="0" fontId="25" fillId="0" borderId="9" xfId="42" applyFont="1" applyBorder="1" applyAlignment="1" applyProtection="1">
      <alignment vertical="top" wrapText="1"/>
    </xf>
    <xf numFmtId="0" fontId="25" fillId="0" borderId="9" xfId="43" applyFont="1" applyBorder="1" applyAlignment="1" applyProtection="1">
      <alignment horizontal="left" vertical="top" wrapText="1"/>
    </xf>
    <xf numFmtId="0" fontId="28" fillId="0" borderId="9" xfId="32" applyNumberFormat="1" applyFont="1" applyFill="1" applyBorder="1" applyAlignment="1" applyProtection="1">
      <alignment vertical="top" wrapText="1"/>
    </xf>
    <xf numFmtId="0" fontId="25" fillId="0" borderId="9" xfId="32" applyFont="1" applyBorder="1" applyAlignment="1" applyProtection="1">
      <alignment vertical="top" wrapText="1"/>
    </xf>
    <xf numFmtId="0" fontId="19" fillId="0" borderId="9" xfId="43" applyFont="1" applyBorder="1" applyProtection="1"/>
    <xf numFmtId="0" fontId="25" fillId="0" borderId="9" xfId="43" applyFont="1" applyBorder="1" applyAlignment="1" applyProtection="1">
      <alignment horizontal="justify" vertical="top" wrapText="1"/>
    </xf>
    <xf numFmtId="0" fontId="33" fillId="0" borderId="9" xfId="43" applyFont="1" applyBorder="1" applyAlignment="1" applyProtection="1">
      <alignment horizontal="justify" vertical="top" wrapText="1"/>
    </xf>
    <xf numFmtId="0" fontId="28" fillId="0" borderId="9" xfId="33" applyFont="1" applyFill="1" applyBorder="1" applyAlignment="1" applyProtection="1">
      <alignment vertical="top" wrapText="1"/>
    </xf>
    <xf numFmtId="0" fontId="25" fillId="0" borderId="9" xfId="33" applyFont="1" applyBorder="1" applyAlignment="1" applyProtection="1">
      <alignment vertical="top" wrapText="1"/>
    </xf>
    <xf numFmtId="0" fontId="26" fillId="0" borderId="9" xfId="0" applyFont="1" applyBorder="1" applyAlignment="1" applyProtection="1">
      <alignment vertical="top" wrapText="1"/>
    </xf>
    <xf numFmtId="0" fontId="33" fillId="0" borderId="9" xfId="42" applyFont="1" applyBorder="1" applyAlignment="1" applyProtection="1">
      <alignment vertical="top" wrapText="1"/>
    </xf>
    <xf numFmtId="0" fontId="25" fillId="0" borderId="9" xfId="43" applyNumberFormat="1" applyFont="1" applyFill="1" applyBorder="1" applyAlignment="1" applyProtection="1">
      <alignment vertical="top" wrapText="1"/>
    </xf>
    <xf numFmtId="0" fontId="25" fillId="0" borderId="9" xfId="0" applyNumberFormat="1" applyFont="1" applyFill="1" applyBorder="1" applyAlignment="1" applyProtection="1">
      <alignment vertical="top" wrapText="1"/>
    </xf>
    <xf numFmtId="0" fontId="25" fillId="0" borderId="9" xfId="42" applyFont="1" applyBorder="1" applyAlignment="1" applyProtection="1">
      <alignment horizontal="justify" vertical="top" wrapText="1"/>
    </xf>
    <xf numFmtId="0" fontId="19" fillId="2" borderId="9" xfId="39" applyFont="1" applyFill="1" applyBorder="1" applyAlignment="1" applyProtection="1">
      <alignment horizontal="left" vertical="top" wrapText="1"/>
    </xf>
    <xf numFmtId="0" fontId="19" fillId="0" borderId="9" xfId="33" applyFont="1" applyFill="1" applyBorder="1" applyAlignment="1" applyProtection="1">
      <alignment horizontal="left" vertical="top" wrapText="1"/>
    </xf>
    <xf numFmtId="0" fontId="25" fillId="0" borderId="13" xfId="33" applyFont="1" applyBorder="1" applyAlignment="1" applyProtection="1">
      <alignment vertical="top" wrapText="1"/>
    </xf>
    <xf numFmtId="0" fontId="25" fillId="0" borderId="0" xfId="38" applyFont="1" applyFill="1" applyBorder="1" applyAlignment="1" applyProtection="1">
      <alignment horizontal="center" vertical="top" wrapText="1"/>
    </xf>
    <xf numFmtId="0" fontId="47" fillId="0" borderId="0" xfId="44" applyFont="1" applyProtection="1"/>
    <xf numFmtId="0" fontId="25" fillId="0" borderId="0" xfId="38" applyFont="1" applyBorder="1" applyAlignment="1" applyProtection="1">
      <alignment vertical="top" wrapText="1"/>
    </xf>
    <xf numFmtId="0" fontId="23" fillId="0" borderId="66" xfId="0" applyFont="1" applyBorder="1" applyProtection="1">
      <alignment vertical="center" wrapText="1"/>
      <protection locked="0"/>
    </xf>
    <xf numFmtId="0" fontId="0" fillId="0" borderId="71" xfId="0" applyBorder="1" applyProtection="1">
      <alignment vertical="center" wrapText="1"/>
      <protection locked="0"/>
    </xf>
    <xf numFmtId="0" fontId="0" fillId="0" borderId="72" xfId="0" applyBorder="1" applyProtection="1">
      <alignment vertical="center" wrapText="1"/>
      <protection locked="0"/>
    </xf>
    <xf numFmtId="0" fontId="0" fillId="0" borderId="73" xfId="0" applyBorder="1" applyProtection="1">
      <alignment vertical="center" wrapText="1"/>
      <protection locked="0"/>
    </xf>
    <xf numFmtId="0" fontId="0" fillId="0" borderId="74" xfId="0" applyBorder="1" applyProtection="1">
      <alignment vertical="center" wrapText="1"/>
      <protection locked="0"/>
    </xf>
    <xf numFmtId="0" fontId="0" fillId="0" borderId="75" xfId="0" applyBorder="1" applyProtection="1">
      <alignment vertical="center" wrapText="1"/>
      <protection locked="0"/>
    </xf>
    <xf numFmtId="0" fontId="31" fillId="0" borderId="76" xfId="0" applyFont="1" applyBorder="1" applyProtection="1">
      <alignment vertical="center" wrapText="1"/>
      <protection locked="0"/>
    </xf>
    <xf numFmtId="0" fontId="0" fillId="0" borderId="76" xfId="0" applyBorder="1" applyProtection="1">
      <alignment vertical="center" wrapText="1"/>
      <protection locked="0"/>
    </xf>
    <xf numFmtId="0" fontId="0" fillId="0" borderId="77" xfId="0" applyBorder="1" applyProtection="1">
      <alignment vertical="center" wrapText="1"/>
      <protection locked="0"/>
    </xf>
    <xf numFmtId="0" fontId="0" fillId="0" borderId="78" xfId="0" applyBorder="1" applyProtection="1">
      <alignment vertical="center" wrapText="1"/>
      <protection locked="0"/>
    </xf>
    <xf numFmtId="0" fontId="21" fillId="0" borderId="0" xfId="39" applyFont="1" applyBorder="1" applyAlignment="1" applyProtection="1">
      <alignment horizontal="left" vertical="top" wrapText="1"/>
    </xf>
    <xf numFmtId="0" fontId="21" fillId="0" borderId="79" xfId="0" applyFont="1" applyBorder="1" applyAlignment="1" applyProtection="1">
      <alignment horizontal="left" vertical="top" wrapText="1"/>
    </xf>
    <xf numFmtId="0" fontId="21" fillId="0" borderId="0" xfId="39" applyFont="1" applyBorder="1" applyAlignment="1">
      <alignment horizontal="left" vertical="top" wrapText="1"/>
    </xf>
    <xf numFmtId="0" fontId="21" fillId="0" borderId="0" xfId="38" applyFont="1" applyBorder="1" applyAlignment="1">
      <alignment horizontal="left" vertical="top" wrapText="1"/>
    </xf>
    <xf numFmtId="0" fontId="33" fillId="0" borderId="9" xfId="38" applyFont="1" applyBorder="1" applyAlignment="1">
      <alignment horizontal="left" vertical="top" wrapText="1"/>
    </xf>
    <xf numFmtId="0" fontId="47" fillId="0" borderId="0" xfId="39" applyFont="1" applyBorder="1" applyAlignment="1">
      <alignment horizontal="left" wrapText="1"/>
    </xf>
    <xf numFmtId="0" fontId="21" fillId="0" borderId="70" xfId="38" applyFont="1" applyBorder="1" applyAlignment="1">
      <alignment horizontal="left" vertical="top" wrapText="1"/>
    </xf>
    <xf numFmtId="0" fontId="20" fillId="0" borderId="80" xfId="44" applyFont="1" applyBorder="1" applyAlignment="1">
      <alignment horizontal="left"/>
    </xf>
    <xf numFmtId="0" fontId="20" fillId="0" borderId="81" xfId="44" applyFont="1" applyBorder="1" applyAlignment="1">
      <alignment horizontal="left"/>
    </xf>
    <xf numFmtId="0" fontId="24" fillId="0" borderId="0" xfId="44" applyFont="1" applyBorder="1"/>
    <xf numFmtId="0" fontId="22" fillId="0" borderId="10" xfId="0" applyFont="1" applyBorder="1" applyAlignment="1">
      <alignment vertical="center" wrapText="1"/>
    </xf>
    <xf numFmtId="0" fontId="22" fillId="0" borderId="9" xfId="0" applyFont="1" applyBorder="1" applyAlignment="1">
      <alignment vertical="center" wrapText="1"/>
    </xf>
    <xf numFmtId="0" fontId="0" fillId="0" borderId="13" xfId="0" applyBorder="1" applyAlignment="1">
      <alignment vertical="center" wrapText="1"/>
    </xf>
    <xf numFmtId="0" fontId="20" fillId="0" borderId="34" xfId="0" applyFont="1" applyBorder="1" applyAlignment="1">
      <alignment horizontal="left" vertical="top"/>
    </xf>
    <xf numFmtId="0" fontId="22" fillId="0" borderId="35" xfId="0" applyFont="1" applyBorder="1" applyAlignment="1">
      <alignment vertical="center" wrapText="1"/>
    </xf>
    <xf numFmtId="0" fontId="22" fillId="0" borderId="55" xfId="0" applyFont="1" applyBorder="1" applyAlignment="1">
      <alignment vertical="center" wrapText="1"/>
    </xf>
    <xf numFmtId="0" fontId="22" fillId="0" borderId="13" xfId="0" applyFont="1" applyBorder="1" applyAlignment="1">
      <alignment vertical="center" wrapText="1"/>
    </xf>
    <xf numFmtId="0" fontId="0" fillId="0" borderId="9" xfId="0" applyBorder="1" applyAlignment="1">
      <alignment vertical="center" wrapText="1"/>
    </xf>
  </cellXfs>
  <cellStyles count="59">
    <cellStyle name="20 % - Accent1" xfId="1"/>
    <cellStyle name="20 % - Accent2" xfId="2"/>
    <cellStyle name="20 % - Accent3" xfId="3"/>
    <cellStyle name="20 % - Accent4" xfId="4"/>
    <cellStyle name="20 % - Accent5" xfId="5"/>
    <cellStyle name="20 % - Accent6" xfId="6"/>
    <cellStyle name="40 % - Accent1" xfId="7"/>
    <cellStyle name="40 % - Accent2" xfId="8"/>
    <cellStyle name="40 % - Accent3" xfId="9"/>
    <cellStyle name="40 % - Accent4" xfId="10"/>
    <cellStyle name="40 % - Accent5" xfId="11"/>
    <cellStyle name="40 % - Accent6" xfId="12"/>
    <cellStyle name="60 % - Accent1" xfId="13"/>
    <cellStyle name="60 % - Accent2" xfId="14"/>
    <cellStyle name="60 % - Accent3" xfId="15"/>
    <cellStyle name="60 % - Accent4" xfId="16"/>
    <cellStyle name="60 % - Accent5" xfId="17"/>
    <cellStyle name="60 % - Accent6" xfId="18"/>
    <cellStyle name="Avertissement" xfId="19"/>
    <cellStyle name="Calcul" xfId="20"/>
    <cellStyle name="Cellule liée" xfId="21"/>
    <cellStyle name="Commentaire" xfId="22"/>
    <cellStyle name="Entrée" xfId="23"/>
    <cellStyle name="Euro" xfId="24"/>
    <cellStyle name="Insatisfaisant" xfId="25"/>
    <cellStyle name="Neutre" xfId="26"/>
    <cellStyle name="Normal_01 Org" xfId="27"/>
    <cellStyle name="Normal_01Org" xfId="28"/>
    <cellStyle name="Normal_03Prem" xfId="29"/>
    <cellStyle name="Normal_04WANArc" xfId="30"/>
    <cellStyle name="Normal_05LANArc" xfId="31"/>
    <cellStyle name="Normal_06NetOp" xfId="32"/>
    <cellStyle name="Normal_08ITOper" xfId="33"/>
    <cellStyle name="Normal_09Appli" xfId="34"/>
    <cellStyle name="Normal_10Dev" xfId="35"/>
    <cellStyle name="Normal_11Work" xfId="36"/>
    <cellStyle name="Normal_Appli" xfId="37"/>
    <cellStyle name="Normal_DB_audit_2009_10à13_draftpréfinal - remOC_jpj" xfId="38"/>
    <cellStyle name="Normal_DB_audit_2009_draft_06_2009" xfId="39"/>
    <cellStyle name="Normal_DB_Mehari_2009-Classif_v1" xfId="40"/>
    <cellStyle name="Normal_Dev" xfId="41"/>
    <cellStyle name="Normal_ITOper" xfId="42"/>
    <cellStyle name="Normal_Mehari working" xfId="43"/>
    <cellStyle name="Normal_MEHARI_audit_2007" xfId="44"/>
    <cellStyle name="Normal_NetOp" xfId="45"/>
    <cellStyle name="Normal_Prem" xfId="46"/>
    <cellStyle name="Normal_Syst" xfId="47"/>
    <cellStyle name="Normal_Work" xfId="48"/>
    <cellStyle name="Satisfaisant" xfId="49"/>
    <cellStyle name="Sortie" xfId="50"/>
    <cellStyle name="Texte explicatif" xfId="51"/>
    <cellStyle name="Titre" xfId="52"/>
    <cellStyle name="Titre 1" xfId="53"/>
    <cellStyle name="Titre 1" xfId="54"/>
    <cellStyle name="Titre 2" xfId="55"/>
    <cellStyle name="Titre 3" xfId="56"/>
    <cellStyle name="Titre 4" xfId="57"/>
    <cellStyle name="Vérification" xfId="58"/>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AEAEA"/>
      <rgbColor rgb="00E6E6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B3B3B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233;hari_2010/Bases%20de%20connaissance/DB-Mehari_2009_To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dos"/>
      <sheetName val="Feuil1"/>
      <sheetName val="Feuil2"/>
      <sheetName val="Feuil3"/>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indexed="47"/>
  </sheetPr>
  <dimension ref="A1:AN228"/>
  <sheetViews>
    <sheetView tabSelected="1" workbookViewId="0">
      <pane xSplit="1" ySplit="2" topLeftCell="B167" activePane="bottomRight" state="frozen"/>
      <selection activeCell="C2" sqref="C2"/>
      <selection pane="topRight" activeCell="C2" sqref="C2"/>
      <selection pane="bottomLeft" activeCell="C2" sqref="C2"/>
      <selection pane="bottomRight" sqref="A1:B1"/>
    </sheetView>
  </sheetViews>
  <sheetFormatPr defaultColWidth="11.36328125" defaultRowHeight="12.5" outlineLevelRow="2" outlineLevelCol="1"/>
  <cols>
    <col min="1" max="1" width="10" style="584" customWidth="1"/>
    <col min="2" max="2" width="84.6328125" style="584" customWidth="1"/>
    <col min="3" max="6" width="4.36328125" style="475" customWidth="1"/>
    <col min="7" max="8" width="4.08984375" style="636" customWidth="1" outlineLevel="1"/>
    <col min="9" max="9" width="4.08984375" style="637" customWidth="1" outlineLevel="1"/>
    <col min="10" max="10" width="4.08984375" style="679" customWidth="1" outlineLevel="1"/>
    <col min="11" max="11" width="10.6328125" style="639" customWidth="1" outlineLevel="1"/>
    <col min="12" max="25" width="20.6328125" style="475" customWidth="1"/>
    <col min="26" max="26" width="21.453125" style="475" customWidth="1"/>
    <col min="27" max="34" width="21.453125" style="584" hidden="1" customWidth="1"/>
    <col min="35" max="35" width="21.453125" style="475" customWidth="1"/>
    <col min="36" max="16384" width="11.36328125" style="475"/>
  </cols>
  <sheetData>
    <row r="1" spans="1:40" ht="18" customHeight="1">
      <c r="A1" s="757" t="s">
        <v>2326</v>
      </c>
      <c r="B1" s="757"/>
      <c r="C1" s="5">
        <v>1</v>
      </c>
      <c r="D1" s="6" t="str">
        <f>"variant"&amp;IF(C1&gt;1,"s","")</f>
        <v>variant</v>
      </c>
      <c r="E1" s="7"/>
      <c r="F1" s="7"/>
      <c r="G1" s="667"/>
      <c r="H1" s="667"/>
      <c r="I1" s="667"/>
      <c r="J1" s="667"/>
      <c r="L1" s="9"/>
      <c r="M1" s="10"/>
      <c r="N1" s="10"/>
      <c r="O1" s="10"/>
      <c r="P1" s="10"/>
      <c r="Q1" s="10"/>
      <c r="R1" s="10"/>
      <c r="S1" s="10"/>
      <c r="T1" s="10"/>
      <c r="U1" s="10"/>
      <c r="V1" s="10"/>
      <c r="W1" s="10"/>
      <c r="X1" s="10"/>
      <c r="Y1" s="10"/>
      <c r="Z1" s="10"/>
      <c r="AA1" s="583"/>
    </row>
    <row r="2" spans="1:40" s="477" customFormat="1">
      <c r="A2" s="640" t="s">
        <v>2327</v>
      </c>
      <c r="B2" s="641" t="s">
        <v>2328</v>
      </c>
      <c r="C2" s="11" t="s">
        <v>2329</v>
      </c>
      <c r="D2" s="11" t="s">
        <v>2330</v>
      </c>
      <c r="E2" s="11" t="s">
        <v>2331</v>
      </c>
      <c r="F2" s="11" t="s">
        <v>2332</v>
      </c>
      <c r="G2" s="641" t="s">
        <v>2333</v>
      </c>
      <c r="H2" s="641" t="s">
        <v>2334</v>
      </c>
      <c r="I2" s="641" t="s">
        <v>2335</v>
      </c>
      <c r="J2" s="641" t="s">
        <v>2336</v>
      </c>
      <c r="K2" s="641" t="s">
        <v>2337</v>
      </c>
      <c r="L2" s="12" t="s">
        <v>2338</v>
      </c>
      <c r="M2" s="13"/>
      <c r="N2" s="13"/>
      <c r="O2" s="13"/>
      <c r="P2" s="13"/>
      <c r="Q2" s="13"/>
      <c r="R2" s="13"/>
      <c r="S2" s="13"/>
      <c r="T2" s="13"/>
      <c r="U2" s="13"/>
      <c r="V2" s="13"/>
      <c r="W2" s="13"/>
      <c r="X2" s="13"/>
      <c r="Y2" s="13"/>
      <c r="Z2" s="13"/>
      <c r="AA2" s="585" t="s">
        <v>2339</v>
      </c>
      <c r="AB2" s="585" t="s">
        <v>2340</v>
      </c>
      <c r="AC2" s="585" t="s">
        <v>5527</v>
      </c>
      <c r="AD2" s="585" t="s">
        <v>5528</v>
      </c>
      <c r="AE2" s="585" t="s">
        <v>5529</v>
      </c>
      <c r="AF2" s="585" t="s">
        <v>5530</v>
      </c>
      <c r="AG2" s="585" t="s">
        <v>5531</v>
      </c>
      <c r="AH2" s="585" t="s">
        <v>5532</v>
      </c>
      <c r="AI2" s="476"/>
      <c r="AJ2" s="476"/>
      <c r="AK2" s="476"/>
      <c r="AL2" s="476"/>
      <c r="AM2" s="476"/>
      <c r="AN2" s="476"/>
    </row>
    <row r="3" spans="1:40" ht="13">
      <c r="A3" s="642" t="s">
        <v>5533</v>
      </c>
      <c r="B3" s="607" t="s">
        <v>5534</v>
      </c>
      <c r="C3" s="14"/>
      <c r="D3" s="14"/>
      <c r="E3" s="14"/>
      <c r="F3" s="14"/>
      <c r="G3" s="668"/>
      <c r="H3" s="596"/>
      <c r="I3" s="596"/>
      <c r="J3" s="669"/>
      <c r="K3" s="602"/>
      <c r="L3" s="17"/>
    </row>
    <row r="4" spans="1:40" outlineLevel="1">
      <c r="A4" s="643" t="s">
        <v>5535</v>
      </c>
      <c r="B4" s="601" t="s">
        <v>5577</v>
      </c>
      <c r="C4" s="14"/>
      <c r="D4" s="14"/>
      <c r="E4" s="14"/>
      <c r="F4" s="14"/>
      <c r="G4" s="596"/>
      <c r="H4" s="596"/>
      <c r="I4" s="596"/>
      <c r="J4" s="624"/>
      <c r="K4" s="602"/>
      <c r="L4" s="17"/>
      <c r="M4" s="19"/>
      <c r="N4" s="19"/>
      <c r="O4" s="19"/>
      <c r="P4" s="19"/>
      <c r="Q4" s="19"/>
      <c r="R4" s="19"/>
      <c r="S4" s="19"/>
      <c r="T4" s="19"/>
      <c r="U4" s="19"/>
      <c r="V4" s="19"/>
      <c r="W4" s="19"/>
      <c r="X4" s="19"/>
      <c r="Y4" s="19"/>
      <c r="Z4" s="19"/>
      <c r="AA4" s="583"/>
    </row>
    <row r="5" spans="1:40" ht="40" outlineLevel="2">
      <c r="A5" s="644" t="s">
        <v>5578</v>
      </c>
      <c r="B5" s="600" t="s">
        <v>2350</v>
      </c>
      <c r="C5" s="21"/>
      <c r="D5" s="21"/>
      <c r="E5" s="14"/>
      <c r="F5" s="14"/>
      <c r="G5" s="596">
        <v>4</v>
      </c>
      <c r="H5" s="596">
        <v>2</v>
      </c>
      <c r="I5" s="596"/>
      <c r="J5" s="596" t="s">
        <v>2351</v>
      </c>
      <c r="K5" s="602"/>
      <c r="L5" s="17"/>
      <c r="AA5" s="586">
        <f>IF(AND('01 Org'!C5=1,NOT('01 Org'!I5="")),'01 Org'!I5,0)</f>
        <v>0</v>
      </c>
      <c r="AB5" s="583">
        <f>IF(AND('01 Org'!D5=1,NOT('01 Org'!I5="")),'01 Org'!I5,0)</f>
        <v>0</v>
      </c>
      <c r="AC5" s="583">
        <f>IF(AND('01 Org'!E5=1,NOT('01 Org'!I5="")),'01 Org'!I5,0)</f>
        <v>0</v>
      </c>
      <c r="AD5" s="583">
        <f>IF(AND('01 Org'!F5=1,NOT('01 Org'!I5="")),'01 Org'!I5,0)</f>
        <v>0</v>
      </c>
      <c r="AE5" s="583">
        <f>IF(AND('01 Org'!C5=0,NOT('01 Org'!H5="")),'01 Org'!H5,4)</f>
        <v>2</v>
      </c>
      <c r="AF5" s="583">
        <f>IF(AND('01 Org'!D5=0,NOT('01 Org'!H5="")),'01 Org'!H5,4)</f>
        <v>2</v>
      </c>
      <c r="AG5" s="583">
        <f>IF(AND('01 Org'!E5=0,NOT('01 Org'!H5="")),'01 Org'!H5,4)</f>
        <v>2</v>
      </c>
      <c r="AH5" s="583">
        <f>IF(AND('01 Org'!F5=0,NOT('01 Org'!H5="")),'01 Org'!H5,4)</f>
        <v>2</v>
      </c>
    </row>
    <row r="6" spans="1:40" ht="20" outlineLevel="2">
      <c r="A6" s="644" t="s">
        <v>2352</v>
      </c>
      <c r="B6" s="600" t="s">
        <v>5465</v>
      </c>
      <c r="C6" s="21"/>
      <c r="D6" s="21"/>
      <c r="E6" s="14"/>
      <c r="F6" s="14"/>
      <c r="G6" s="596">
        <v>4</v>
      </c>
      <c r="H6" s="596"/>
      <c r="I6" s="596"/>
      <c r="J6" s="596" t="s">
        <v>5466</v>
      </c>
      <c r="K6" s="602"/>
      <c r="L6" s="17"/>
      <c r="AA6" s="586">
        <f>IF(AND('01 Org'!C6=1,NOT('01 Org'!I6="")),'01 Org'!I6,0)</f>
        <v>0</v>
      </c>
      <c r="AB6" s="583">
        <f>IF(AND('01 Org'!D6=1,NOT('01 Org'!I6="")),'01 Org'!I6,0)</f>
        <v>0</v>
      </c>
      <c r="AC6" s="583">
        <f>IF(AND('01 Org'!E6=1,NOT('01 Org'!I6="")),'01 Org'!I6,0)</f>
        <v>0</v>
      </c>
      <c r="AD6" s="583">
        <f>IF(AND('01 Org'!F6=1,NOT('01 Org'!I6="")),'01 Org'!I6,0)</f>
        <v>0</v>
      </c>
      <c r="AE6" s="583">
        <f>IF(AND('01 Org'!C6=0,NOT('01 Org'!H6="")),'01 Org'!H6,4)</f>
        <v>4</v>
      </c>
      <c r="AF6" s="583">
        <f>IF(AND('01 Org'!D6=0,NOT('01 Org'!H6="")),'01 Org'!H6,4)</f>
        <v>4</v>
      </c>
      <c r="AG6" s="583">
        <f>IF(AND('01 Org'!E6=0,NOT('01 Org'!H6="")),'01 Org'!H6,4)</f>
        <v>4</v>
      </c>
      <c r="AH6" s="583">
        <f>IF(AND('01 Org'!F6=0,NOT('01 Org'!H6="")),'01 Org'!H6,4)</f>
        <v>4</v>
      </c>
    </row>
    <row r="7" spans="1:40" outlineLevel="2">
      <c r="A7" s="644" t="s">
        <v>5467</v>
      </c>
      <c r="B7" s="600" t="s">
        <v>5468</v>
      </c>
      <c r="C7" s="21"/>
      <c r="D7" s="21"/>
      <c r="E7" s="14"/>
      <c r="F7" s="14"/>
      <c r="G7" s="596">
        <v>4</v>
      </c>
      <c r="H7" s="596"/>
      <c r="I7" s="596"/>
      <c r="J7" s="596" t="s">
        <v>5466</v>
      </c>
      <c r="K7" s="602"/>
      <c r="L7" s="17"/>
      <c r="AA7" s="586">
        <f>IF(AND('01 Org'!C7=1,NOT('01 Org'!I7="")),'01 Org'!I7,0)</f>
        <v>0</v>
      </c>
      <c r="AB7" s="583">
        <f>IF(AND('01 Org'!D7=1,NOT('01 Org'!I7="")),'01 Org'!I7,0)</f>
        <v>0</v>
      </c>
      <c r="AC7" s="583">
        <f>IF(AND('01 Org'!E7=1,NOT('01 Org'!I7="")),'01 Org'!I7,0)</f>
        <v>0</v>
      </c>
      <c r="AD7" s="583">
        <f>IF(AND('01 Org'!F7=1,NOT('01 Org'!I7="")),'01 Org'!I7,0)</f>
        <v>0</v>
      </c>
      <c r="AE7" s="583">
        <f>IF(AND('01 Org'!C7=0,NOT('01 Org'!H7="")),'01 Org'!H7,4)</f>
        <v>4</v>
      </c>
      <c r="AF7" s="583">
        <f>IF(AND('01 Org'!D7=0,NOT('01 Org'!H7="")),'01 Org'!H7,4)</f>
        <v>4</v>
      </c>
      <c r="AG7" s="583">
        <f>IF(AND('01 Org'!E7=0,NOT('01 Org'!H7="")),'01 Org'!H7,4)</f>
        <v>4</v>
      </c>
      <c r="AH7" s="583">
        <f>IF(AND('01 Org'!F7=0,NOT('01 Org'!H7="")),'01 Org'!H7,4)</f>
        <v>4</v>
      </c>
    </row>
    <row r="8" spans="1:40" ht="20" outlineLevel="2">
      <c r="A8" s="644" t="s">
        <v>5469</v>
      </c>
      <c r="B8" s="600" t="s">
        <v>3370</v>
      </c>
      <c r="C8" s="21"/>
      <c r="D8" s="21"/>
      <c r="E8" s="14"/>
      <c r="F8" s="14"/>
      <c r="G8" s="596">
        <v>2</v>
      </c>
      <c r="H8" s="596"/>
      <c r="I8" s="596"/>
      <c r="J8" s="596" t="s">
        <v>3371</v>
      </c>
      <c r="K8" s="602"/>
      <c r="L8" s="17"/>
      <c r="AA8" s="586">
        <f>IF(AND('01 Org'!C8=1,NOT('01 Org'!I8="")),'01 Org'!I8,0)</f>
        <v>0</v>
      </c>
      <c r="AB8" s="583">
        <f>IF(AND('01 Org'!D8=1,NOT('01 Org'!I8="")),'01 Org'!I8,0)</f>
        <v>0</v>
      </c>
      <c r="AC8" s="583">
        <f>IF(AND('01 Org'!E8=1,NOT('01 Org'!I8="")),'01 Org'!I8,0)</f>
        <v>0</v>
      </c>
      <c r="AD8" s="583">
        <f>IF(AND('01 Org'!F8=1,NOT('01 Org'!I8="")),'01 Org'!I8,0)</f>
        <v>0</v>
      </c>
      <c r="AE8" s="583">
        <f>IF(AND('01 Org'!C8=0,NOT('01 Org'!H8="")),'01 Org'!H8,4)</f>
        <v>4</v>
      </c>
      <c r="AF8" s="583">
        <f>IF(AND('01 Org'!D8=0,NOT('01 Org'!H8="")),'01 Org'!H8,4)</f>
        <v>4</v>
      </c>
      <c r="AG8" s="583">
        <f>IF(AND('01 Org'!E8=0,NOT('01 Org'!H8="")),'01 Org'!H8,4)</f>
        <v>4</v>
      </c>
      <c r="AH8" s="583">
        <f>IF(AND('01 Org'!F8=0,NOT('01 Org'!H8="")),'01 Org'!H8,4)</f>
        <v>4</v>
      </c>
    </row>
    <row r="9" spans="1:40" outlineLevel="2">
      <c r="A9" s="644" t="s">
        <v>3372</v>
      </c>
      <c r="B9" s="600" t="s">
        <v>3373</v>
      </c>
      <c r="C9" s="21"/>
      <c r="D9" s="21"/>
      <c r="E9" s="14"/>
      <c r="F9" s="14"/>
      <c r="G9" s="596">
        <v>2</v>
      </c>
      <c r="H9" s="596"/>
      <c r="I9" s="602"/>
      <c r="J9" s="596" t="s">
        <v>5466</v>
      </c>
      <c r="K9" s="602"/>
      <c r="L9" s="17"/>
      <c r="AA9" s="586">
        <f>IF(AND('01 Org'!C9=1,NOT('01 Org'!I9="")),'01 Org'!I9,0)</f>
        <v>0</v>
      </c>
      <c r="AB9" s="583">
        <f>IF(AND('01 Org'!D9=1,NOT('01 Org'!I9="")),'01 Org'!I9,0)</f>
        <v>0</v>
      </c>
      <c r="AC9" s="583">
        <f>IF(AND('01 Org'!E9=1,NOT('01 Org'!I9="")),'01 Org'!I9,0)</f>
        <v>0</v>
      </c>
      <c r="AD9" s="583">
        <f>IF(AND('01 Org'!F9=1,NOT('01 Org'!I9="")),'01 Org'!I9,0)</f>
        <v>0</v>
      </c>
      <c r="AE9" s="583">
        <f>IF(AND('01 Org'!C9=0,NOT('01 Org'!H9="")),'01 Org'!H9,4)</f>
        <v>4</v>
      </c>
      <c r="AF9" s="583">
        <f>IF(AND('01 Org'!D9=0,NOT('01 Org'!H9="")),'01 Org'!H9,4)</f>
        <v>4</v>
      </c>
      <c r="AG9" s="583">
        <f>IF(AND('01 Org'!E9=0,NOT('01 Org'!H9="")),'01 Org'!H9,4)</f>
        <v>4</v>
      </c>
      <c r="AH9" s="583">
        <f>IF(AND('01 Org'!F9=0,NOT('01 Org'!H9="")),'01 Org'!H9,4)</f>
        <v>4</v>
      </c>
    </row>
    <row r="10" spans="1:40" outlineLevel="1">
      <c r="A10" s="643" t="s">
        <v>3374</v>
      </c>
      <c r="B10" s="601" t="s">
        <v>3343</v>
      </c>
      <c r="C10" s="21"/>
      <c r="D10" s="21"/>
      <c r="E10" s="14"/>
      <c r="F10" s="14"/>
      <c r="G10" s="626"/>
      <c r="H10" s="670"/>
      <c r="I10" s="625"/>
      <c r="J10" s="596"/>
      <c r="K10" s="602"/>
      <c r="L10" s="17"/>
      <c r="AB10" s="583">
        <f>IF(AND('01 Org'!D10=1,NOT('01 Org'!I10="")),'01 Org'!I10,0)</f>
        <v>0</v>
      </c>
    </row>
    <row r="11" spans="1:40" ht="30" outlineLevel="2">
      <c r="A11" s="644" t="s">
        <v>3344</v>
      </c>
      <c r="B11" s="600" t="s">
        <v>2308</v>
      </c>
      <c r="C11" s="21"/>
      <c r="D11" s="21"/>
      <c r="E11" s="14"/>
      <c r="F11" s="14"/>
      <c r="G11" s="596">
        <v>2</v>
      </c>
      <c r="H11" s="596"/>
      <c r="I11" s="596"/>
      <c r="J11" s="596" t="s">
        <v>2351</v>
      </c>
      <c r="K11" s="602" t="s">
        <v>2309</v>
      </c>
      <c r="L11" s="17"/>
      <c r="AA11" s="586">
        <f>IF(AND('01 Org'!C11=1,NOT('01 Org'!I11="")),'01 Org'!I11,0)</f>
        <v>0</v>
      </c>
      <c r="AB11" s="583">
        <f>IF(AND('01 Org'!D11=1,NOT('01 Org'!I11="")),'01 Org'!I11,0)</f>
        <v>0</v>
      </c>
      <c r="AC11" s="583">
        <f>IF(AND('01 Org'!E11=1,NOT('01 Org'!I11="")),'01 Org'!I11,0)</f>
        <v>0</v>
      </c>
      <c r="AD11" s="583">
        <f>IF(AND('01 Org'!F11=1,NOT('01 Org'!I11="")),'01 Org'!I11,0)</f>
        <v>0</v>
      </c>
      <c r="AE11" s="583">
        <f>IF(AND('01 Org'!C11=0,NOT('01 Org'!H11="")),'01 Org'!H11,4)</f>
        <v>4</v>
      </c>
      <c r="AF11" s="583">
        <f>IF(AND('01 Org'!D11=0,NOT('01 Org'!H11="")),'01 Org'!H11,4)</f>
        <v>4</v>
      </c>
      <c r="AG11" s="583">
        <f>IF(AND('01 Org'!E11=0,NOT('01 Org'!H11="")),'01 Org'!H11,4)</f>
        <v>4</v>
      </c>
      <c r="AH11" s="583">
        <f>IF(AND('01 Org'!F11=0,NOT('01 Org'!H11="")),'01 Org'!H11,4)</f>
        <v>4</v>
      </c>
    </row>
    <row r="12" spans="1:40" ht="20" outlineLevel="2">
      <c r="A12" s="644" t="s">
        <v>2310</v>
      </c>
      <c r="B12" s="645" t="s">
        <v>3385</v>
      </c>
      <c r="C12" s="21"/>
      <c r="D12" s="21"/>
      <c r="E12" s="14"/>
      <c r="F12" s="14"/>
      <c r="G12" s="596">
        <v>1</v>
      </c>
      <c r="H12" s="596"/>
      <c r="I12" s="602"/>
      <c r="J12" s="596" t="s">
        <v>5466</v>
      </c>
      <c r="K12" s="602" t="s">
        <v>3386</v>
      </c>
      <c r="L12" s="17"/>
      <c r="AA12" s="586">
        <f>IF(AND('01 Org'!C12=1,NOT('01 Org'!I12="")),'01 Org'!I12,0)</f>
        <v>0</v>
      </c>
      <c r="AB12" s="583">
        <f>IF(AND('01 Org'!D12=1,NOT('01 Org'!I12="")),'01 Org'!I12,0)</f>
        <v>0</v>
      </c>
      <c r="AC12" s="583">
        <f>IF(AND('01 Org'!E12=1,NOT('01 Org'!I12="")),'01 Org'!I12,0)</f>
        <v>0</v>
      </c>
      <c r="AD12" s="583">
        <f>IF(AND('01 Org'!F12=1,NOT('01 Org'!I12="")),'01 Org'!I12,0)</f>
        <v>0</v>
      </c>
      <c r="AE12" s="583">
        <f>IF(AND('01 Org'!C12=0,NOT('01 Org'!H12="")),'01 Org'!H12,4)</f>
        <v>4</v>
      </c>
      <c r="AF12" s="583">
        <f>IF(AND('01 Org'!D12=0,NOT('01 Org'!H12="")),'01 Org'!H12,4)</f>
        <v>4</v>
      </c>
      <c r="AG12" s="583">
        <f>IF(AND('01 Org'!E12=0,NOT('01 Org'!H12="")),'01 Org'!H12,4)</f>
        <v>4</v>
      </c>
      <c r="AH12" s="583">
        <f>IF(AND('01 Org'!F12=0,NOT('01 Org'!H12="")),'01 Org'!H12,4)</f>
        <v>4</v>
      </c>
    </row>
    <row r="13" spans="1:40" ht="30" outlineLevel="2">
      <c r="A13" s="644" t="s">
        <v>3387</v>
      </c>
      <c r="B13" s="600" t="s">
        <v>3388</v>
      </c>
      <c r="C13" s="21"/>
      <c r="D13" s="21"/>
      <c r="E13" s="14"/>
      <c r="F13" s="14"/>
      <c r="G13" s="596">
        <v>4</v>
      </c>
      <c r="H13" s="596">
        <v>2</v>
      </c>
      <c r="I13" s="596">
        <v>3</v>
      </c>
      <c r="J13" s="596" t="s">
        <v>5466</v>
      </c>
      <c r="K13" s="602" t="s">
        <v>3389</v>
      </c>
      <c r="L13" s="17"/>
      <c r="AA13" s="586">
        <f>IF(AND('01 Org'!C13=1,NOT('01 Org'!I13="")),'01 Org'!I13,0)</f>
        <v>0</v>
      </c>
      <c r="AB13" s="583">
        <f>IF(AND('01 Org'!D13=1,NOT('01 Org'!I13="")),'01 Org'!I13,0)</f>
        <v>0</v>
      </c>
      <c r="AC13" s="583">
        <f>IF(AND('01 Org'!E13=1,NOT('01 Org'!I13="")),'01 Org'!I13,0)</f>
        <v>0</v>
      </c>
      <c r="AD13" s="583">
        <f>IF(AND('01 Org'!F13=1,NOT('01 Org'!I13="")),'01 Org'!I13,0)</f>
        <v>0</v>
      </c>
      <c r="AE13" s="583">
        <f>IF(AND('01 Org'!C13=0,NOT('01 Org'!H13="")),'01 Org'!H13,4)</f>
        <v>2</v>
      </c>
      <c r="AF13" s="583">
        <f>IF(AND('01 Org'!D13=0,NOT('01 Org'!H13="")),'01 Org'!H13,4)</f>
        <v>2</v>
      </c>
      <c r="AG13" s="583">
        <f>IF(AND('01 Org'!E13=0,NOT('01 Org'!H13="")),'01 Org'!H13,4)</f>
        <v>2</v>
      </c>
      <c r="AH13" s="583">
        <f>IF(AND('01 Org'!F13=0,NOT('01 Org'!H13="")),'01 Org'!H13,4)</f>
        <v>2</v>
      </c>
    </row>
    <row r="14" spans="1:40" outlineLevel="2">
      <c r="A14" s="644" t="s">
        <v>3390</v>
      </c>
      <c r="B14" s="600" t="s">
        <v>3391</v>
      </c>
      <c r="C14" s="21"/>
      <c r="D14" s="21"/>
      <c r="E14" s="14"/>
      <c r="F14" s="14"/>
      <c r="G14" s="596">
        <v>2</v>
      </c>
      <c r="H14" s="596"/>
      <c r="I14" s="596"/>
      <c r="J14" s="596" t="s">
        <v>5466</v>
      </c>
      <c r="K14" s="602" t="s">
        <v>3389</v>
      </c>
      <c r="L14" s="23"/>
      <c r="M14" s="24"/>
      <c r="N14" s="24"/>
      <c r="O14" s="24"/>
      <c r="P14" s="24"/>
      <c r="Q14" s="24"/>
      <c r="R14" s="24"/>
      <c r="S14" s="24"/>
      <c r="T14" s="24"/>
      <c r="U14" s="24"/>
      <c r="V14" s="24"/>
      <c r="W14" s="24"/>
      <c r="X14" s="24"/>
      <c r="Y14" s="24"/>
      <c r="Z14" s="24"/>
      <c r="AA14" s="586">
        <f>IF(AND('01 Org'!C14=1,NOT('01 Org'!I14="")),'01 Org'!I14,0)</f>
        <v>0</v>
      </c>
      <c r="AB14" s="583">
        <f>IF(AND('01 Org'!D14=1,NOT('01 Org'!I14="")),'01 Org'!I14,0)</f>
        <v>0</v>
      </c>
      <c r="AC14" s="583">
        <f>IF(AND('01 Org'!E14=1,NOT('01 Org'!I14="")),'01 Org'!I14,0)</f>
        <v>0</v>
      </c>
      <c r="AD14" s="583">
        <f>IF(AND('01 Org'!F14=1,NOT('01 Org'!I14="")),'01 Org'!I14,0)</f>
        <v>0</v>
      </c>
      <c r="AE14" s="583">
        <f>IF(AND('01 Org'!C14=0,NOT('01 Org'!H14="")),'01 Org'!H14,4)</f>
        <v>4</v>
      </c>
      <c r="AF14" s="583">
        <f>IF(AND('01 Org'!D14=0,NOT('01 Org'!H14="")),'01 Org'!H14,4)</f>
        <v>4</v>
      </c>
      <c r="AG14" s="583">
        <f>IF(AND('01 Org'!E14=0,NOT('01 Org'!H14="")),'01 Org'!H14,4)</f>
        <v>4</v>
      </c>
      <c r="AH14" s="583">
        <f>IF(AND('01 Org'!F14=0,NOT('01 Org'!H14="")),'01 Org'!H14,4)</f>
        <v>4</v>
      </c>
    </row>
    <row r="15" spans="1:40" ht="20" outlineLevel="2">
      <c r="A15" s="644" t="s">
        <v>3392</v>
      </c>
      <c r="B15" s="600" t="s">
        <v>3393</v>
      </c>
      <c r="C15" s="21"/>
      <c r="D15" s="21"/>
      <c r="E15" s="14"/>
      <c r="F15" s="14"/>
      <c r="G15" s="596">
        <v>4</v>
      </c>
      <c r="H15" s="596"/>
      <c r="I15" s="596"/>
      <c r="J15" s="596" t="s">
        <v>5466</v>
      </c>
      <c r="K15" s="602" t="s">
        <v>3389</v>
      </c>
      <c r="L15" s="23"/>
      <c r="M15" s="24"/>
      <c r="N15" s="24"/>
      <c r="O15" s="24"/>
      <c r="P15" s="24"/>
      <c r="Q15" s="24"/>
      <c r="R15" s="24"/>
      <c r="S15" s="24"/>
      <c r="T15" s="24"/>
      <c r="U15" s="24"/>
      <c r="V15" s="24"/>
      <c r="W15" s="24"/>
      <c r="X15" s="24"/>
      <c r="Y15" s="24"/>
      <c r="Z15" s="24"/>
      <c r="AA15" s="586">
        <f>IF(AND('01 Org'!C15=1,NOT('01 Org'!I15="")),'01 Org'!I15,0)</f>
        <v>0</v>
      </c>
      <c r="AB15" s="583">
        <f>IF(AND('01 Org'!D15=1,NOT('01 Org'!I15="")),'01 Org'!I15,0)</f>
        <v>0</v>
      </c>
      <c r="AC15" s="583">
        <f>IF(AND('01 Org'!E15=1,NOT('01 Org'!I15="")),'01 Org'!I15,0)</f>
        <v>0</v>
      </c>
      <c r="AD15" s="583">
        <f>IF(AND('01 Org'!F15=1,NOT('01 Org'!I15="")),'01 Org'!I15,0)</f>
        <v>0</v>
      </c>
      <c r="AE15" s="583">
        <f>IF(AND('01 Org'!C15=0,NOT('01 Org'!H15="")),'01 Org'!H15,4)</f>
        <v>4</v>
      </c>
      <c r="AF15" s="583">
        <f>IF(AND('01 Org'!D15=0,NOT('01 Org'!H15="")),'01 Org'!H15,4)</f>
        <v>4</v>
      </c>
      <c r="AG15" s="583">
        <f>IF(AND('01 Org'!E15=0,NOT('01 Org'!H15="")),'01 Org'!H15,4)</f>
        <v>4</v>
      </c>
      <c r="AH15" s="583">
        <f>IF(AND('01 Org'!F15=0,NOT('01 Org'!H15="")),'01 Org'!H15,4)</f>
        <v>4</v>
      </c>
    </row>
    <row r="16" spans="1:40" ht="20" outlineLevel="2">
      <c r="A16" s="644" t="s">
        <v>3394</v>
      </c>
      <c r="B16" s="600" t="s">
        <v>4984</v>
      </c>
      <c r="C16" s="21"/>
      <c r="D16" s="21"/>
      <c r="E16" s="14"/>
      <c r="F16" s="14"/>
      <c r="G16" s="596">
        <v>4</v>
      </c>
      <c r="H16" s="596">
        <v>2</v>
      </c>
      <c r="I16" s="596"/>
      <c r="J16" s="596" t="s">
        <v>5466</v>
      </c>
      <c r="K16" s="602" t="s">
        <v>4985</v>
      </c>
      <c r="L16" s="23"/>
      <c r="M16" s="24"/>
      <c r="N16" s="24"/>
      <c r="O16" s="24"/>
      <c r="P16" s="24"/>
      <c r="Q16" s="24"/>
      <c r="R16" s="24"/>
      <c r="S16" s="24"/>
      <c r="T16" s="24"/>
      <c r="U16" s="24"/>
      <c r="V16" s="24"/>
      <c r="W16" s="24"/>
      <c r="X16" s="24"/>
      <c r="Y16" s="24"/>
      <c r="Z16" s="24"/>
      <c r="AA16" s="586">
        <f>IF(AND('01 Org'!C16=1,NOT('01 Org'!I16="")),'01 Org'!I16,0)</f>
        <v>0</v>
      </c>
      <c r="AB16" s="583">
        <f>IF(AND('01 Org'!D16=1,NOT('01 Org'!I16="")),'01 Org'!I16,0)</f>
        <v>0</v>
      </c>
      <c r="AC16" s="583">
        <f>IF(AND('01 Org'!E16=1,NOT('01 Org'!I16="")),'01 Org'!I16,0)</f>
        <v>0</v>
      </c>
      <c r="AD16" s="583">
        <f>IF(AND('01 Org'!F16=1,NOT('01 Org'!I16="")),'01 Org'!I16,0)</f>
        <v>0</v>
      </c>
      <c r="AE16" s="583">
        <f>IF(AND('01 Org'!C16=0,NOT('01 Org'!H16="")),'01 Org'!H16,4)</f>
        <v>2</v>
      </c>
      <c r="AF16" s="583">
        <f>IF(AND('01 Org'!D16=0,NOT('01 Org'!H16="")),'01 Org'!H16,4)</f>
        <v>2</v>
      </c>
      <c r="AG16" s="583">
        <f>IF(AND('01 Org'!E16=0,NOT('01 Org'!H16="")),'01 Org'!H16,4)</f>
        <v>2</v>
      </c>
      <c r="AH16" s="583">
        <f>IF(AND('01 Org'!F16=0,NOT('01 Org'!H16="")),'01 Org'!H16,4)</f>
        <v>2</v>
      </c>
    </row>
    <row r="17" spans="1:40" ht="20" outlineLevel="2">
      <c r="A17" s="644" t="s">
        <v>4986</v>
      </c>
      <c r="B17" s="600" t="s">
        <v>4248</v>
      </c>
      <c r="C17" s="21"/>
      <c r="D17" s="21"/>
      <c r="E17" s="14"/>
      <c r="F17" s="14"/>
      <c r="G17" s="596">
        <v>4</v>
      </c>
      <c r="H17" s="596"/>
      <c r="I17" s="596"/>
      <c r="J17" s="596" t="s">
        <v>5466</v>
      </c>
      <c r="K17" s="602" t="s">
        <v>4985</v>
      </c>
      <c r="L17" s="23"/>
      <c r="M17" s="24"/>
      <c r="N17" s="24"/>
      <c r="O17" s="24"/>
      <c r="P17" s="24"/>
      <c r="Q17" s="24"/>
      <c r="R17" s="24"/>
      <c r="S17" s="24"/>
      <c r="T17" s="24"/>
      <c r="U17" s="24"/>
      <c r="V17" s="24"/>
      <c r="W17" s="24"/>
      <c r="X17" s="24"/>
      <c r="Y17" s="24"/>
      <c r="Z17" s="24"/>
      <c r="AA17" s="586">
        <f>IF(AND('01 Org'!C17=1,NOT('01 Org'!I17="")),'01 Org'!I17,0)</f>
        <v>0</v>
      </c>
      <c r="AB17" s="583">
        <f>IF(AND('01 Org'!D17=1,NOT('01 Org'!I17="")),'01 Org'!I17,0)</f>
        <v>0</v>
      </c>
      <c r="AC17" s="583">
        <f>IF(AND('01 Org'!E17=1,NOT('01 Org'!I17="")),'01 Org'!I17,0)</f>
        <v>0</v>
      </c>
      <c r="AD17" s="583">
        <f>IF(AND('01 Org'!F17=1,NOT('01 Org'!I17="")),'01 Org'!I17,0)</f>
        <v>0</v>
      </c>
      <c r="AE17" s="583">
        <f>IF(AND('01 Org'!C17=0,NOT('01 Org'!H17="")),'01 Org'!H17,4)</f>
        <v>4</v>
      </c>
      <c r="AF17" s="583">
        <f>IF(AND('01 Org'!D17=0,NOT('01 Org'!H17="")),'01 Org'!H17,4)</f>
        <v>4</v>
      </c>
      <c r="AG17" s="583">
        <f>IF(AND('01 Org'!E17=0,NOT('01 Org'!H17="")),'01 Org'!H17,4)</f>
        <v>4</v>
      </c>
      <c r="AH17" s="583">
        <f>IF(AND('01 Org'!F17=0,NOT('01 Org'!H17="")),'01 Org'!H17,4)</f>
        <v>4</v>
      </c>
    </row>
    <row r="18" spans="1:40" ht="20" outlineLevel="2">
      <c r="A18" s="644" t="s">
        <v>4249</v>
      </c>
      <c r="B18" s="600" t="s">
        <v>5220</v>
      </c>
      <c r="C18" s="21"/>
      <c r="D18" s="21"/>
      <c r="E18" s="14"/>
      <c r="F18" s="14"/>
      <c r="G18" s="596">
        <v>2</v>
      </c>
      <c r="H18" s="596"/>
      <c r="I18" s="596">
        <v>2</v>
      </c>
      <c r="J18" s="596" t="s">
        <v>5466</v>
      </c>
      <c r="K18" s="602"/>
      <c r="L18" s="23"/>
      <c r="M18" s="24"/>
      <c r="N18" s="24"/>
      <c r="O18" s="24"/>
      <c r="P18" s="24"/>
      <c r="Q18" s="24"/>
      <c r="R18" s="24"/>
      <c r="S18" s="24"/>
      <c r="T18" s="24"/>
      <c r="U18" s="24"/>
      <c r="V18" s="24"/>
      <c r="W18" s="24"/>
      <c r="X18" s="24"/>
      <c r="Y18" s="24"/>
      <c r="Z18" s="24"/>
      <c r="AA18" s="586">
        <f>IF(AND('01 Org'!C18=1,NOT('01 Org'!I18="")),'01 Org'!I18,0)</f>
        <v>0</v>
      </c>
      <c r="AB18" s="583">
        <f>IF(AND('01 Org'!D18=1,NOT('01 Org'!I18="")),'01 Org'!I18,0)</f>
        <v>0</v>
      </c>
      <c r="AC18" s="583">
        <f>IF(AND('01 Org'!E18=1,NOT('01 Org'!I18="")),'01 Org'!I18,0)</f>
        <v>0</v>
      </c>
      <c r="AD18" s="583">
        <f>IF(AND('01 Org'!F18=1,NOT('01 Org'!I18="")),'01 Org'!I18,0)</f>
        <v>0</v>
      </c>
      <c r="AE18" s="583">
        <f>IF(AND('01 Org'!C18=0,NOT('01 Org'!H18="")),'01 Org'!H18,4)</f>
        <v>4</v>
      </c>
      <c r="AF18" s="583">
        <f>IF(AND('01 Org'!D18=0,NOT('01 Org'!H18="")),'01 Org'!H18,4)</f>
        <v>4</v>
      </c>
      <c r="AG18" s="583">
        <f>IF(AND('01 Org'!E18=0,NOT('01 Org'!H18="")),'01 Org'!H18,4)</f>
        <v>4</v>
      </c>
      <c r="AH18" s="583">
        <f>IF(AND('01 Org'!F18=0,NOT('01 Org'!H18="")),'01 Org'!H18,4)</f>
        <v>4</v>
      </c>
    </row>
    <row r="19" spans="1:40" ht="20" outlineLevel="2">
      <c r="A19" s="644" t="s">
        <v>5221</v>
      </c>
      <c r="B19" s="645" t="s">
        <v>5222</v>
      </c>
      <c r="C19" s="21"/>
      <c r="D19" s="21"/>
      <c r="E19" s="14"/>
      <c r="F19" s="14"/>
      <c r="G19" s="596">
        <v>1</v>
      </c>
      <c r="H19" s="596"/>
      <c r="I19" s="596"/>
      <c r="J19" s="596" t="s">
        <v>5466</v>
      </c>
      <c r="K19" s="602" t="s">
        <v>5223</v>
      </c>
      <c r="L19" s="17"/>
      <c r="AA19" s="586">
        <f>IF(AND('01 Org'!C19=1,NOT('01 Org'!I19="")),'01 Org'!I19,0)</f>
        <v>0</v>
      </c>
      <c r="AB19" s="583">
        <f>IF(AND('01 Org'!D19=1,NOT('01 Org'!I19="")),'01 Org'!I19,0)</f>
        <v>0</v>
      </c>
      <c r="AC19" s="583">
        <f>IF(AND('01 Org'!E19=1,NOT('01 Org'!I19="")),'01 Org'!I19,0)</f>
        <v>0</v>
      </c>
      <c r="AD19" s="583">
        <f>IF(AND('01 Org'!F19=1,NOT('01 Org'!I19="")),'01 Org'!I19,0)</f>
        <v>0</v>
      </c>
      <c r="AE19" s="583">
        <f>IF(AND('01 Org'!C19=0,NOT('01 Org'!H19="")),'01 Org'!H19,4)</f>
        <v>4</v>
      </c>
      <c r="AF19" s="583">
        <f>IF(AND('01 Org'!D19=0,NOT('01 Org'!H19="")),'01 Org'!H19,4)</f>
        <v>4</v>
      </c>
      <c r="AG19" s="583">
        <f>IF(AND('01 Org'!E19=0,NOT('01 Org'!H19="")),'01 Org'!H19,4)</f>
        <v>4</v>
      </c>
      <c r="AH19" s="583">
        <f>IF(AND('01 Org'!F19=0,NOT('01 Org'!H19="")),'01 Org'!H19,4)</f>
        <v>4</v>
      </c>
    </row>
    <row r="20" spans="1:40" ht="20" outlineLevel="2">
      <c r="A20" s="644" t="s">
        <v>5224</v>
      </c>
      <c r="B20" s="645" t="s">
        <v>5272</v>
      </c>
      <c r="C20" s="21"/>
      <c r="D20" s="21"/>
      <c r="E20" s="14"/>
      <c r="F20" s="14"/>
      <c r="G20" s="596">
        <v>1</v>
      </c>
      <c r="H20" s="596"/>
      <c r="I20" s="596"/>
      <c r="J20" s="596" t="s">
        <v>5466</v>
      </c>
      <c r="K20" s="602" t="s">
        <v>5273</v>
      </c>
      <c r="L20" s="17"/>
      <c r="AA20" s="586">
        <f>IF(AND('01 Org'!C20=1,NOT('01 Org'!I20="")),'01 Org'!I20,0)</f>
        <v>0</v>
      </c>
      <c r="AB20" s="583">
        <f>IF(AND('01 Org'!D20=1,NOT('01 Org'!I20="")),'01 Org'!I20,0)</f>
        <v>0</v>
      </c>
      <c r="AC20" s="583">
        <f>IF(AND('01 Org'!E20=1,NOT('01 Org'!I20="")),'01 Org'!I20,0)</f>
        <v>0</v>
      </c>
      <c r="AD20" s="583">
        <f>IF(AND('01 Org'!F20=1,NOT('01 Org'!I20="")),'01 Org'!I20,0)</f>
        <v>0</v>
      </c>
      <c r="AE20" s="583">
        <f>IF(AND('01 Org'!C20=0,NOT('01 Org'!H20="")),'01 Org'!H20,4)</f>
        <v>4</v>
      </c>
      <c r="AF20" s="583">
        <f>IF(AND('01 Org'!D20=0,NOT('01 Org'!H20="")),'01 Org'!H20,4)</f>
        <v>4</v>
      </c>
      <c r="AG20" s="583">
        <f>IF(AND('01 Org'!E20=0,NOT('01 Org'!H20="")),'01 Org'!H20,4)</f>
        <v>4</v>
      </c>
      <c r="AH20" s="583">
        <f>IF(AND('01 Org'!F20=0,NOT('01 Org'!H20="")),'01 Org'!H20,4)</f>
        <v>4</v>
      </c>
    </row>
    <row r="21" spans="1:40" ht="20" outlineLevel="2">
      <c r="A21" s="644" t="s">
        <v>5274</v>
      </c>
      <c r="B21" s="600" t="s">
        <v>4337</v>
      </c>
      <c r="C21" s="21"/>
      <c r="D21" s="21"/>
      <c r="E21" s="14"/>
      <c r="F21" s="14"/>
      <c r="G21" s="596">
        <v>1</v>
      </c>
      <c r="H21" s="596">
        <v>3</v>
      </c>
      <c r="I21" s="596"/>
      <c r="J21" s="596" t="s">
        <v>5466</v>
      </c>
      <c r="K21" s="602" t="s">
        <v>4338</v>
      </c>
      <c r="L21" s="17"/>
      <c r="AA21" s="586">
        <f>IF(AND('01 Org'!C21=1,NOT('01 Org'!I21="")),'01 Org'!I21,0)</f>
        <v>0</v>
      </c>
      <c r="AB21" s="583">
        <f>IF(AND('01 Org'!D21=1,NOT('01 Org'!I21="")),'01 Org'!I21,0)</f>
        <v>0</v>
      </c>
      <c r="AC21" s="583">
        <f>IF(AND('01 Org'!E21=1,NOT('01 Org'!I21="")),'01 Org'!I21,0)</f>
        <v>0</v>
      </c>
      <c r="AD21" s="583">
        <f>IF(AND('01 Org'!F21=1,NOT('01 Org'!I21="")),'01 Org'!I21,0)</f>
        <v>0</v>
      </c>
      <c r="AE21" s="583">
        <f>IF(AND('01 Org'!C21=0,NOT('01 Org'!H21="")),'01 Org'!H21,4)</f>
        <v>3</v>
      </c>
      <c r="AF21" s="583">
        <f>IF(AND('01 Org'!D21=0,NOT('01 Org'!H21="")),'01 Org'!H21,4)</f>
        <v>3</v>
      </c>
      <c r="AG21" s="583">
        <f>IF(AND('01 Org'!E21=0,NOT('01 Org'!H21="")),'01 Org'!H21,4)</f>
        <v>3</v>
      </c>
      <c r="AH21" s="583">
        <f>IF(AND('01 Org'!F21=0,NOT('01 Org'!H21="")),'01 Org'!H21,4)</f>
        <v>3</v>
      </c>
    </row>
    <row r="22" spans="1:40" s="479" customFormat="1" ht="13" outlineLevel="2">
      <c r="A22" s="644" t="s">
        <v>4339</v>
      </c>
      <c r="B22" s="600" t="s">
        <v>3358</v>
      </c>
      <c r="C22" s="21"/>
      <c r="D22" s="21"/>
      <c r="E22" s="25"/>
      <c r="F22" s="25"/>
      <c r="G22" s="596">
        <v>2</v>
      </c>
      <c r="H22" s="596"/>
      <c r="I22" s="596"/>
      <c r="J22" s="596" t="s">
        <v>5466</v>
      </c>
      <c r="K22" s="602" t="s">
        <v>3359</v>
      </c>
      <c r="L22" s="17"/>
      <c r="M22" s="26"/>
      <c r="N22" s="26"/>
      <c r="O22" s="26"/>
      <c r="P22" s="26"/>
      <c r="Q22" s="26"/>
      <c r="R22" s="26"/>
      <c r="S22" s="26"/>
      <c r="T22" s="26"/>
      <c r="U22" s="26"/>
      <c r="V22" s="26"/>
      <c r="W22" s="26"/>
      <c r="X22" s="26"/>
      <c r="Y22" s="26"/>
      <c r="Z22" s="26"/>
      <c r="AA22" s="587">
        <f>IF(AND('01 Org'!C22=1,NOT('01 Org'!I22="")),'01 Org'!I22,0)</f>
        <v>0</v>
      </c>
      <c r="AB22" s="583">
        <f>IF(AND('01 Org'!D22=1,NOT('01 Org'!I22="")),'01 Org'!I22,0)</f>
        <v>0</v>
      </c>
      <c r="AC22" s="587">
        <f>IF(AND('01 Org'!E22=1,NOT('01 Org'!I22="")),'01 Org'!I22,0)</f>
        <v>0</v>
      </c>
      <c r="AD22" s="587">
        <f>IF(AND('01 Org'!F22=1,NOT('01 Org'!I22="")),'01 Org'!I22,0)</f>
        <v>0</v>
      </c>
      <c r="AE22" s="587">
        <f>IF(AND('01 Org'!C22=0,NOT('01 Org'!H22="")),'01 Org'!H22,4)</f>
        <v>4</v>
      </c>
      <c r="AF22" s="587">
        <f>IF(AND('01 Org'!D22=0,NOT('01 Org'!H22="")),'01 Org'!H22,4)</f>
        <v>4</v>
      </c>
      <c r="AG22" s="587">
        <f>IF(AND('01 Org'!E22=0,NOT('01 Org'!H22="")),'01 Org'!H22,4)</f>
        <v>4</v>
      </c>
      <c r="AH22" s="587">
        <f>IF(AND('01 Org'!F22=0,NOT('01 Org'!H22="")),'01 Org'!H22,4)</f>
        <v>4</v>
      </c>
      <c r="AI22" s="478"/>
      <c r="AJ22" s="478"/>
      <c r="AK22" s="478"/>
      <c r="AL22" s="478"/>
      <c r="AM22" s="478"/>
      <c r="AN22" s="478"/>
    </row>
    <row r="23" spans="1:40" ht="20" outlineLevel="2">
      <c r="A23" s="644" t="s">
        <v>3360</v>
      </c>
      <c r="B23" s="600" t="s">
        <v>3361</v>
      </c>
      <c r="C23" s="21"/>
      <c r="D23" s="21"/>
      <c r="E23" s="14"/>
      <c r="F23" s="14"/>
      <c r="G23" s="596">
        <v>2</v>
      </c>
      <c r="H23" s="596">
        <v>3</v>
      </c>
      <c r="I23" s="596"/>
      <c r="J23" s="596" t="s">
        <v>3371</v>
      </c>
      <c r="K23" s="602" t="s">
        <v>3362</v>
      </c>
      <c r="L23" s="17"/>
      <c r="AA23" s="586">
        <f>IF(AND('01 Org'!C23=1,NOT('01 Org'!I23="")),'01 Org'!I23,0)</f>
        <v>0</v>
      </c>
      <c r="AB23" s="583">
        <f>IF(AND('01 Org'!D23=1,NOT('01 Org'!I23="")),'01 Org'!I23,0)</f>
        <v>0</v>
      </c>
      <c r="AC23" s="583">
        <f>IF(AND('01 Org'!E23=1,NOT('01 Org'!I23="")),'01 Org'!I23,0)</f>
        <v>0</v>
      </c>
      <c r="AD23" s="583">
        <f>IF(AND('01 Org'!F23=1,NOT('01 Org'!I23="")),'01 Org'!I23,0)</f>
        <v>0</v>
      </c>
      <c r="AE23" s="583">
        <f>IF(AND('01 Org'!C23=0,NOT('01 Org'!H23="")),'01 Org'!H23,4)</f>
        <v>3</v>
      </c>
      <c r="AF23" s="583">
        <f>IF(AND('01 Org'!D23=0,NOT('01 Org'!H23="")),'01 Org'!H23,4)</f>
        <v>3</v>
      </c>
      <c r="AG23" s="583">
        <f>IF(AND('01 Org'!E23=0,NOT('01 Org'!H23="")),'01 Org'!H23,4)</f>
        <v>3</v>
      </c>
      <c r="AH23" s="583">
        <f>IF(AND('01 Org'!F23=0,NOT('01 Org'!H23="")),'01 Org'!H23,4)</f>
        <v>3</v>
      </c>
    </row>
    <row r="24" spans="1:40" outlineLevel="1">
      <c r="A24" s="643" t="s">
        <v>3363</v>
      </c>
      <c r="B24" s="595" t="s">
        <v>5336</v>
      </c>
      <c r="C24" s="14"/>
      <c r="D24" s="14"/>
      <c r="E24" s="14"/>
      <c r="F24" s="14"/>
      <c r="G24" s="596"/>
      <c r="H24" s="596"/>
      <c r="I24" s="596"/>
      <c r="J24" s="596"/>
      <c r="K24" s="602"/>
      <c r="L24" s="17"/>
      <c r="AB24" s="583">
        <f>IF(AND('01 Org'!D24=1,NOT('01 Org'!I24="")),'01 Org'!I24,0)</f>
        <v>0</v>
      </c>
    </row>
    <row r="25" spans="1:40" ht="20" outlineLevel="2">
      <c r="A25" s="644" t="s">
        <v>5337</v>
      </c>
      <c r="B25" s="600" t="s">
        <v>3364</v>
      </c>
      <c r="C25" s="21"/>
      <c r="D25" s="21"/>
      <c r="E25" s="14"/>
      <c r="F25" s="14"/>
      <c r="G25" s="596">
        <v>2</v>
      </c>
      <c r="H25" s="596"/>
      <c r="I25" s="596"/>
      <c r="J25" s="596" t="s">
        <v>2351</v>
      </c>
      <c r="K25" s="602" t="s">
        <v>3365</v>
      </c>
      <c r="L25" s="17"/>
      <c r="AA25" s="586">
        <f>IF(AND('01 Org'!C25=1,NOT('01 Org'!I25="")),'01 Org'!I25,0)</f>
        <v>0</v>
      </c>
      <c r="AB25" s="583">
        <f>IF(AND('01 Org'!D25=1,NOT('01 Org'!I25="")),'01 Org'!I25,0)</f>
        <v>0</v>
      </c>
      <c r="AC25" s="583">
        <f>IF(AND('01 Org'!E25=1,NOT('01 Org'!I25="")),'01 Org'!I25,0)</f>
        <v>0</v>
      </c>
      <c r="AD25" s="583">
        <f>IF(AND('01 Org'!F25=1,NOT('01 Org'!I25="")),'01 Org'!I25,0)</f>
        <v>0</v>
      </c>
      <c r="AE25" s="583">
        <f>IF(AND('01 Org'!C25=0,NOT('01 Org'!H25="")),'01 Org'!H25,4)</f>
        <v>4</v>
      </c>
      <c r="AF25" s="583">
        <f>IF(AND('01 Org'!D25=0,NOT('01 Org'!H25="")),'01 Org'!H25,4)</f>
        <v>4</v>
      </c>
      <c r="AG25" s="583">
        <f>IF(AND('01 Org'!E25=0,NOT('01 Org'!H25="")),'01 Org'!H25,4)</f>
        <v>4</v>
      </c>
      <c r="AH25" s="583">
        <f>IF(AND('01 Org'!F25=0,NOT('01 Org'!H25="")),'01 Org'!H25,4)</f>
        <v>4</v>
      </c>
    </row>
    <row r="26" spans="1:40" ht="20" outlineLevel="2">
      <c r="A26" s="644" t="s">
        <v>3366</v>
      </c>
      <c r="B26" s="600" t="s">
        <v>2353</v>
      </c>
      <c r="C26" s="21"/>
      <c r="D26" s="21"/>
      <c r="E26" s="14"/>
      <c r="F26" s="14"/>
      <c r="G26" s="596">
        <v>4</v>
      </c>
      <c r="H26" s="596">
        <v>2</v>
      </c>
      <c r="I26" s="596"/>
      <c r="J26" s="596" t="s">
        <v>2351</v>
      </c>
      <c r="K26" s="602" t="s">
        <v>3365</v>
      </c>
      <c r="L26" s="17"/>
      <c r="AA26" s="586">
        <f>IF(AND('01 Org'!C26=1,NOT('01 Org'!I26="")),'01 Org'!I26,0)</f>
        <v>0</v>
      </c>
      <c r="AB26" s="583">
        <f>IF(AND('01 Org'!D26=1,NOT('01 Org'!I26="")),'01 Org'!I26,0)</f>
        <v>0</v>
      </c>
      <c r="AC26" s="583">
        <f>IF(AND('01 Org'!E26=1,NOT('01 Org'!I26="")),'01 Org'!I26,0)</f>
        <v>0</v>
      </c>
      <c r="AD26" s="583">
        <f>IF(AND('01 Org'!F26=1,NOT('01 Org'!I26="")),'01 Org'!I26,0)</f>
        <v>0</v>
      </c>
      <c r="AE26" s="583">
        <f>IF(AND('01 Org'!C26=0,NOT('01 Org'!H26="")),'01 Org'!H26,4)</f>
        <v>2</v>
      </c>
      <c r="AF26" s="583">
        <f>IF(AND('01 Org'!D26=0,NOT('01 Org'!H26="")),'01 Org'!H26,4)</f>
        <v>2</v>
      </c>
      <c r="AG26" s="583">
        <f>IF(AND('01 Org'!E26=0,NOT('01 Org'!H26="")),'01 Org'!H26,4)</f>
        <v>2</v>
      </c>
      <c r="AH26" s="583">
        <f>IF(AND('01 Org'!F26=0,NOT('01 Org'!H26="")),'01 Org'!H26,4)</f>
        <v>2</v>
      </c>
    </row>
    <row r="27" spans="1:40" outlineLevel="2">
      <c r="A27" s="644" t="s">
        <v>2354</v>
      </c>
      <c r="B27" s="602" t="s">
        <v>2355</v>
      </c>
      <c r="C27" s="21"/>
      <c r="D27" s="21"/>
      <c r="E27" s="14"/>
      <c r="F27" s="14"/>
      <c r="G27" s="596">
        <v>4</v>
      </c>
      <c r="H27" s="596">
        <v>3</v>
      </c>
      <c r="I27" s="596"/>
      <c r="J27" s="596" t="s">
        <v>2356</v>
      </c>
      <c r="K27" s="602" t="s">
        <v>3365</v>
      </c>
      <c r="L27" s="17"/>
      <c r="AA27" s="586">
        <f>IF(AND('01 Org'!C27=1,NOT('01 Org'!I27="")),'01 Org'!I27,0)</f>
        <v>0</v>
      </c>
      <c r="AB27" s="583">
        <f>IF(AND('01 Org'!D27=1,NOT('01 Org'!I27="")),'01 Org'!I27,0)</f>
        <v>0</v>
      </c>
      <c r="AC27" s="583">
        <f>IF(AND('01 Org'!E27=1,NOT('01 Org'!I27="")),'01 Org'!I27,0)</f>
        <v>0</v>
      </c>
      <c r="AD27" s="583">
        <f>IF(AND('01 Org'!F27=1,NOT('01 Org'!I27="")),'01 Org'!I27,0)</f>
        <v>0</v>
      </c>
      <c r="AE27" s="583">
        <f>IF(AND('01 Org'!C27=0,NOT('01 Org'!H27="")),'01 Org'!H27,4)</f>
        <v>3</v>
      </c>
      <c r="AF27" s="583">
        <f>IF(AND('01 Org'!D27=0,NOT('01 Org'!H27="")),'01 Org'!H27,4)</f>
        <v>3</v>
      </c>
      <c r="AG27" s="583">
        <f>IF(AND('01 Org'!E27=0,NOT('01 Org'!H27="")),'01 Org'!H27,4)</f>
        <v>3</v>
      </c>
      <c r="AH27" s="583">
        <f>IF(AND('01 Org'!F27=0,NOT('01 Org'!H27="")),'01 Org'!H27,4)</f>
        <v>3</v>
      </c>
    </row>
    <row r="28" spans="1:40" outlineLevel="2">
      <c r="A28" s="644" t="s">
        <v>2357</v>
      </c>
      <c r="B28" s="602" t="s">
        <v>3367</v>
      </c>
      <c r="C28" s="21"/>
      <c r="D28" s="21"/>
      <c r="E28" s="14"/>
      <c r="F28" s="14"/>
      <c r="G28" s="596">
        <v>4</v>
      </c>
      <c r="H28" s="596">
        <v>3</v>
      </c>
      <c r="I28" s="596"/>
      <c r="J28" s="596" t="s">
        <v>5466</v>
      </c>
      <c r="K28" s="602" t="s">
        <v>3368</v>
      </c>
      <c r="L28" s="17"/>
      <c r="AA28" s="586">
        <f>IF(AND('01 Org'!C28=1,NOT('01 Org'!I28="")),'01 Org'!I28,0)</f>
        <v>0</v>
      </c>
      <c r="AB28" s="583">
        <f>IF(AND('01 Org'!D28=1,NOT('01 Org'!I28="")),'01 Org'!I28,0)</f>
        <v>0</v>
      </c>
      <c r="AC28" s="583">
        <f>IF(AND('01 Org'!E28=1,NOT('01 Org'!I28="")),'01 Org'!I28,0)</f>
        <v>0</v>
      </c>
      <c r="AD28" s="583">
        <f>IF(AND('01 Org'!F28=1,NOT('01 Org'!I28="")),'01 Org'!I28,0)</f>
        <v>0</v>
      </c>
      <c r="AE28" s="583">
        <f>IF(AND('01 Org'!C28=0,NOT('01 Org'!H28="")),'01 Org'!H28,4)</f>
        <v>3</v>
      </c>
      <c r="AF28" s="583">
        <f>IF(AND('01 Org'!D28=0,NOT('01 Org'!H28="")),'01 Org'!H28,4)</f>
        <v>3</v>
      </c>
      <c r="AG28" s="583">
        <f>IF(AND('01 Org'!E28=0,NOT('01 Org'!H28="")),'01 Org'!H28,4)</f>
        <v>3</v>
      </c>
      <c r="AH28" s="583">
        <f>IF(AND('01 Org'!F28=0,NOT('01 Org'!H28="")),'01 Org'!H28,4)</f>
        <v>3</v>
      </c>
    </row>
    <row r="29" spans="1:40" ht="20" outlineLevel="2">
      <c r="A29" s="644" t="s">
        <v>3369</v>
      </c>
      <c r="B29" s="600" t="s">
        <v>5241</v>
      </c>
      <c r="C29" s="21"/>
      <c r="D29" s="21"/>
      <c r="E29" s="14"/>
      <c r="F29" s="14"/>
      <c r="G29" s="596">
        <v>2</v>
      </c>
      <c r="H29" s="596"/>
      <c r="I29" s="596"/>
      <c r="J29" s="596" t="s">
        <v>5466</v>
      </c>
      <c r="K29" s="602" t="s">
        <v>5242</v>
      </c>
      <c r="L29" s="17"/>
      <c r="AA29" s="586">
        <f>IF(AND('01 Org'!C29=1,NOT('01 Org'!I29="")),'01 Org'!I29,0)</f>
        <v>0</v>
      </c>
      <c r="AB29" s="583">
        <f>IF(AND('01 Org'!D29=1,NOT('01 Org'!I29="")),'01 Org'!I29,0)</f>
        <v>0</v>
      </c>
      <c r="AC29" s="583">
        <f>IF(AND('01 Org'!E29=1,NOT('01 Org'!I29="")),'01 Org'!I29,0)</f>
        <v>0</v>
      </c>
      <c r="AD29" s="583">
        <f>IF(AND('01 Org'!F29=1,NOT('01 Org'!I29="")),'01 Org'!I29,0)</f>
        <v>0</v>
      </c>
      <c r="AE29" s="583">
        <f>IF(AND('01 Org'!C29=0,NOT('01 Org'!H29="")),'01 Org'!H29,4)</f>
        <v>4</v>
      </c>
      <c r="AF29" s="583">
        <f>IF(AND('01 Org'!D29=0,NOT('01 Org'!H29="")),'01 Org'!H29,4)</f>
        <v>4</v>
      </c>
      <c r="AG29" s="583">
        <f>IF(AND('01 Org'!E29=0,NOT('01 Org'!H29="")),'01 Org'!H29,4)</f>
        <v>4</v>
      </c>
      <c r="AH29" s="583">
        <f>IF(AND('01 Org'!F29=0,NOT('01 Org'!H29="")),'01 Org'!H29,4)</f>
        <v>4</v>
      </c>
    </row>
    <row r="30" spans="1:40" s="479" customFormat="1" ht="13" outlineLevel="2">
      <c r="A30" s="644" t="s">
        <v>5243</v>
      </c>
      <c r="B30" s="645" t="s">
        <v>5244</v>
      </c>
      <c r="C30" s="21"/>
      <c r="D30" s="21"/>
      <c r="E30" s="25"/>
      <c r="F30" s="25"/>
      <c r="G30" s="596">
        <v>2</v>
      </c>
      <c r="H30" s="596"/>
      <c r="I30" s="596"/>
      <c r="J30" s="596" t="s">
        <v>5466</v>
      </c>
      <c r="K30" s="602" t="s">
        <v>5245</v>
      </c>
      <c r="L30" s="17"/>
      <c r="M30" s="26"/>
      <c r="N30" s="26"/>
      <c r="O30" s="26"/>
      <c r="P30" s="26"/>
      <c r="Q30" s="26"/>
      <c r="R30" s="26"/>
      <c r="S30" s="26"/>
      <c r="T30" s="26"/>
      <c r="U30" s="26"/>
      <c r="V30" s="26"/>
      <c r="W30" s="26"/>
      <c r="X30" s="26"/>
      <c r="Y30" s="26"/>
      <c r="Z30" s="26"/>
      <c r="AA30" s="587">
        <f>IF(AND('01 Org'!C30=1,NOT('01 Org'!I30="")),'01 Org'!I30,0)</f>
        <v>0</v>
      </c>
      <c r="AB30" s="583">
        <f>IF(AND('01 Org'!D30=1,NOT('01 Org'!I30="")),'01 Org'!I30,0)</f>
        <v>0</v>
      </c>
      <c r="AC30" s="587">
        <f>IF(AND('01 Org'!E30=1,NOT('01 Org'!I30="")),'01 Org'!I30,0)</f>
        <v>0</v>
      </c>
      <c r="AD30" s="587">
        <f>IF(AND('01 Org'!F30=1,NOT('01 Org'!I30="")),'01 Org'!I30,0)</f>
        <v>0</v>
      </c>
      <c r="AE30" s="587">
        <f>IF(AND('01 Org'!C30=0,NOT('01 Org'!H30="")),'01 Org'!H30,4)</f>
        <v>4</v>
      </c>
      <c r="AF30" s="587">
        <f>IF(AND('01 Org'!D30=0,NOT('01 Org'!H30="")),'01 Org'!H30,4)</f>
        <v>4</v>
      </c>
      <c r="AG30" s="587">
        <f>IF(AND('01 Org'!E30=0,NOT('01 Org'!H30="")),'01 Org'!H30,4)</f>
        <v>4</v>
      </c>
      <c r="AH30" s="587">
        <f>IF(AND('01 Org'!F30=0,NOT('01 Org'!H30="")),'01 Org'!H30,4)</f>
        <v>4</v>
      </c>
      <c r="AI30" s="478"/>
      <c r="AJ30" s="478"/>
      <c r="AK30" s="478"/>
      <c r="AL30" s="478"/>
      <c r="AM30" s="478"/>
      <c r="AN30" s="478"/>
    </row>
    <row r="31" spans="1:40" ht="20" outlineLevel="2">
      <c r="A31" s="644" t="s">
        <v>5246</v>
      </c>
      <c r="B31" s="600" t="s">
        <v>5300</v>
      </c>
      <c r="C31" s="21"/>
      <c r="D31" s="21"/>
      <c r="E31" s="14"/>
      <c r="F31" s="14"/>
      <c r="G31" s="596">
        <v>2</v>
      </c>
      <c r="H31" s="596">
        <v>2</v>
      </c>
      <c r="I31" s="596"/>
      <c r="J31" s="596" t="s">
        <v>3371</v>
      </c>
      <c r="K31" s="602"/>
      <c r="L31" s="17"/>
      <c r="AA31" s="586">
        <f>IF(AND('01 Org'!C31=1,NOT('01 Org'!I31="")),'01 Org'!I31,0)</f>
        <v>0</v>
      </c>
      <c r="AB31" s="583">
        <f>IF(AND('01 Org'!D31=1,NOT('01 Org'!I31="")),'01 Org'!I31,0)</f>
        <v>0</v>
      </c>
      <c r="AC31" s="583">
        <f>IF(AND('01 Org'!E31=1,NOT('01 Org'!I31="")),'01 Org'!I31,0)</f>
        <v>0</v>
      </c>
      <c r="AD31" s="583">
        <f>IF(AND('01 Org'!F31=1,NOT('01 Org'!I31="")),'01 Org'!I31,0)</f>
        <v>0</v>
      </c>
      <c r="AE31" s="583">
        <f>IF(AND('01 Org'!C31=0,NOT('01 Org'!H31="")),'01 Org'!H31,4)</f>
        <v>2</v>
      </c>
      <c r="AF31" s="583">
        <f>IF(AND('01 Org'!D31=0,NOT('01 Org'!H31="")),'01 Org'!H31,4)</f>
        <v>2</v>
      </c>
      <c r="AG31" s="583">
        <f>IF(AND('01 Org'!E31=0,NOT('01 Org'!H31="")),'01 Org'!H31,4)</f>
        <v>2</v>
      </c>
      <c r="AH31" s="583">
        <f>IF(AND('01 Org'!F31=0,NOT('01 Org'!H31="")),'01 Org'!H31,4)</f>
        <v>2</v>
      </c>
    </row>
    <row r="32" spans="1:40" outlineLevel="1">
      <c r="A32" s="643" t="s">
        <v>5301</v>
      </c>
      <c r="B32" s="598" t="s">
        <v>5391</v>
      </c>
      <c r="C32" s="21"/>
      <c r="D32" s="21"/>
      <c r="E32" s="14"/>
      <c r="F32" s="14"/>
      <c r="G32" s="596"/>
      <c r="H32" s="596"/>
      <c r="I32" s="596"/>
      <c r="J32" s="596"/>
      <c r="K32" s="602"/>
      <c r="L32" s="17"/>
      <c r="AB32" s="583">
        <f>IF(AND('01 Org'!D32=1,NOT('01 Org'!I32="")),'01 Org'!I32,0)</f>
        <v>0</v>
      </c>
    </row>
    <row r="33" spans="1:34" ht="30" outlineLevel="2">
      <c r="A33" s="644" t="s">
        <v>5302</v>
      </c>
      <c r="B33" s="600" t="s">
        <v>5310</v>
      </c>
      <c r="C33" s="21"/>
      <c r="D33" s="21"/>
      <c r="E33" s="14"/>
      <c r="F33" s="14"/>
      <c r="G33" s="596">
        <v>4</v>
      </c>
      <c r="H33" s="596">
        <v>2</v>
      </c>
      <c r="I33" s="596"/>
      <c r="J33" s="596" t="s">
        <v>5466</v>
      </c>
      <c r="K33" s="602"/>
      <c r="L33" s="17"/>
      <c r="AA33" s="586">
        <f>IF(AND('01 Org'!C33=1,NOT('01 Org'!I33="")),'01 Org'!I33,0)</f>
        <v>0</v>
      </c>
      <c r="AB33" s="583">
        <f>IF(AND('01 Org'!D33=1,NOT('01 Org'!I33="")),'01 Org'!I33,0)</f>
        <v>0</v>
      </c>
      <c r="AC33" s="583">
        <f>IF(AND('01 Org'!E33=1,NOT('01 Org'!I33="")),'01 Org'!I33,0)</f>
        <v>0</v>
      </c>
      <c r="AD33" s="583">
        <f>IF(AND('01 Org'!F33=1,NOT('01 Org'!I33="")),'01 Org'!I33,0)</f>
        <v>0</v>
      </c>
      <c r="AE33" s="583">
        <f>IF(AND('01 Org'!C33=0,NOT('01 Org'!H33="")),'01 Org'!H33,4)</f>
        <v>2</v>
      </c>
      <c r="AF33" s="583">
        <f>IF(AND('01 Org'!D33=0,NOT('01 Org'!H33="")),'01 Org'!H33,4)</f>
        <v>2</v>
      </c>
      <c r="AG33" s="583">
        <f>IF(AND('01 Org'!E33=0,NOT('01 Org'!H33="")),'01 Org'!H33,4)</f>
        <v>2</v>
      </c>
      <c r="AH33" s="583">
        <f>IF(AND('01 Org'!F33=0,NOT('01 Org'!H33="")),'01 Org'!H33,4)</f>
        <v>2</v>
      </c>
    </row>
    <row r="34" spans="1:34" ht="20" outlineLevel="2">
      <c r="A34" s="644" t="s">
        <v>5311</v>
      </c>
      <c r="B34" s="600" t="s">
        <v>5312</v>
      </c>
      <c r="C34" s="21"/>
      <c r="D34" s="21"/>
      <c r="E34" s="14"/>
      <c r="F34" s="14"/>
      <c r="G34" s="596">
        <v>4</v>
      </c>
      <c r="H34" s="671"/>
      <c r="I34" s="596"/>
      <c r="J34" s="596" t="s">
        <v>5466</v>
      </c>
      <c r="K34" s="602"/>
      <c r="L34" s="17"/>
      <c r="AA34" s="586">
        <f>IF(AND('01 Org'!C34=1,NOT('01 Org'!I34="")),'01 Org'!I34,0)</f>
        <v>0</v>
      </c>
      <c r="AB34" s="583">
        <f>IF(AND('01 Org'!D34=1,NOT('01 Org'!I34="")),'01 Org'!I34,0)</f>
        <v>0</v>
      </c>
      <c r="AC34" s="583">
        <f>IF(AND('01 Org'!E34=1,NOT('01 Org'!I34="")),'01 Org'!I34,0)</f>
        <v>0</v>
      </c>
      <c r="AD34" s="583">
        <f>IF(AND('01 Org'!F34=1,NOT('01 Org'!I34="")),'01 Org'!I34,0)</f>
        <v>0</v>
      </c>
      <c r="AE34" s="583">
        <f>IF(AND('01 Org'!C34=0,NOT('01 Org'!H34="")),'01 Org'!H34,4)</f>
        <v>4</v>
      </c>
      <c r="AF34" s="583">
        <f>IF(AND('01 Org'!D34=0,NOT('01 Org'!H34="")),'01 Org'!H34,4)</f>
        <v>4</v>
      </c>
      <c r="AG34" s="583">
        <f>IF(AND('01 Org'!E34=0,NOT('01 Org'!H34="")),'01 Org'!H34,4)</f>
        <v>4</v>
      </c>
      <c r="AH34" s="583">
        <f>IF(AND('01 Org'!F34=0,NOT('01 Org'!H34="")),'01 Org'!H34,4)</f>
        <v>4</v>
      </c>
    </row>
    <row r="35" spans="1:34" ht="20" outlineLevel="2">
      <c r="A35" s="644" t="s">
        <v>5313</v>
      </c>
      <c r="B35" s="600" t="s">
        <v>5365</v>
      </c>
      <c r="C35" s="21"/>
      <c r="D35" s="21"/>
      <c r="E35" s="14"/>
      <c r="F35" s="14"/>
      <c r="G35" s="596">
        <v>4</v>
      </c>
      <c r="H35" s="671"/>
      <c r="I35" s="596"/>
      <c r="J35" s="596" t="s">
        <v>2356</v>
      </c>
      <c r="K35" s="602"/>
      <c r="L35" s="17"/>
      <c r="AA35" s="586">
        <f>IF(AND('01 Org'!C35=1,NOT('01 Org'!I35="")),'01 Org'!I35,0)</f>
        <v>0</v>
      </c>
      <c r="AB35" s="583">
        <f>IF(AND('01 Org'!D35=1,NOT('01 Org'!I35="")),'01 Org'!I35,0)</f>
        <v>0</v>
      </c>
      <c r="AC35" s="583">
        <f>IF(AND('01 Org'!E35=1,NOT('01 Org'!I35="")),'01 Org'!I35,0)</f>
        <v>0</v>
      </c>
      <c r="AD35" s="583">
        <f>IF(AND('01 Org'!F35=1,NOT('01 Org'!I35="")),'01 Org'!I35,0)</f>
        <v>0</v>
      </c>
      <c r="AE35" s="583">
        <f>IF(AND('01 Org'!C35=0,NOT('01 Org'!H35="")),'01 Org'!H35,4)</f>
        <v>4</v>
      </c>
      <c r="AF35" s="583">
        <f>IF(AND('01 Org'!D35=0,NOT('01 Org'!H35="")),'01 Org'!H35,4)</f>
        <v>4</v>
      </c>
      <c r="AG35" s="583">
        <f>IF(AND('01 Org'!E35=0,NOT('01 Org'!H35="")),'01 Org'!H35,4)</f>
        <v>4</v>
      </c>
      <c r="AH35" s="583">
        <f>IF(AND('01 Org'!F35=0,NOT('01 Org'!H35="")),'01 Org'!H35,4)</f>
        <v>4</v>
      </c>
    </row>
    <row r="36" spans="1:34" outlineLevel="2">
      <c r="A36" s="644" t="s">
        <v>5366</v>
      </c>
      <c r="B36" s="600" t="s">
        <v>5314</v>
      </c>
      <c r="C36" s="21"/>
      <c r="D36" s="21"/>
      <c r="E36" s="14"/>
      <c r="F36" s="14"/>
      <c r="G36" s="596">
        <v>2</v>
      </c>
      <c r="H36" s="596">
        <v>3</v>
      </c>
      <c r="I36" s="596"/>
      <c r="J36" s="596" t="s">
        <v>5466</v>
      </c>
      <c r="K36" s="602"/>
      <c r="L36" s="17"/>
      <c r="AA36" s="586">
        <f>IF(AND('01 Org'!C36=1,NOT('01 Org'!I36="")),'01 Org'!I36,0)</f>
        <v>0</v>
      </c>
      <c r="AB36" s="583">
        <f>IF(AND('01 Org'!D36=1,NOT('01 Org'!I36="")),'01 Org'!I36,0)</f>
        <v>0</v>
      </c>
      <c r="AC36" s="583">
        <f>IF(AND('01 Org'!E36=1,NOT('01 Org'!I36="")),'01 Org'!I36,0)</f>
        <v>0</v>
      </c>
      <c r="AD36" s="583">
        <f>IF(AND('01 Org'!F36=1,NOT('01 Org'!I36="")),'01 Org'!I36,0)</f>
        <v>0</v>
      </c>
      <c r="AE36" s="583">
        <f>IF(AND('01 Org'!C36=0,NOT('01 Org'!H36="")),'01 Org'!H36,4)</f>
        <v>3</v>
      </c>
      <c r="AF36" s="583">
        <f>IF(AND('01 Org'!D36=0,NOT('01 Org'!H36="")),'01 Org'!H36,4)</f>
        <v>3</v>
      </c>
      <c r="AG36" s="583">
        <f>IF(AND('01 Org'!E36=0,NOT('01 Org'!H36="")),'01 Org'!H36,4)</f>
        <v>3</v>
      </c>
      <c r="AH36" s="583">
        <f>IF(AND('01 Org'!F36=0,NOT('01 Org'!H36="")),'01 Org'!H36,4)</f>
        <v>3</v>
      </c>
    </row>
    <row r="37" spans="1:34" ht="20" outlineLevel="2">
      <c r="A37" s="644" t="s">
        <v>5315</v>
      </c>
      <c r="B37" s="600" t="s">
        <v>5264</v>
      </c>
      <c r="C37" s="21"/>
      <c r="D37" s="21"/>
      <c r="E37" s="14"/>
      <c r="F37" s="14"/>
      <c r="G37" s="596">
        <v>4</v>
      </c>
      <c r="H37" s="596"/>
      <c r="I37" s="596"/>
      <c r="J37" s="596" t="s">
        <v>5466</v>
      </c>
      <c r="K37" s="602"/>
      <c r="L37" s="17"/>
      <c r="AA37" s="586">
        <f>IF(AND('01 Org'!C37=1,NOT('01 Org'!I37="")),'01 Org'!I37,0)</f>
        <v>0</v>
      </c>
      <c r="AB37" s="583">
        <f>IF(AND('01 Org'!D37=1,NOT('01 Org'!I37="")),'01 Org'!I37,0)</f>
        <v>0</v>
      </c>
      <c r="AC37" s="583">
        <f>IF(AND('01 Org'!E37=1,NOT('01 Org'!I37="")),'01 Org'!I37,0)</f>
        <v>0</v>
      </c>
      <c r="AD37" s="583">
        <f>IF(AND('01 Org'!F37=1,NOT('01 Org'!I37="")),'01 Org'!I37,0)</f>
        <v>0</v>
      </c>
      <c r="AE37" s="583">
        <f>IF(AND('01 Org'!C37=0,NOT('01 Org'!H37="")),'01 Org'!H37,4)</f>
        <v>4</v>
      </c>
      <c r="AF37" s="583">
        <f>IF(AND('01 Org'!D37=0,NOT('01 Org'!H37="")),'01 Org'!H37,4)</f>
        <v>4</v>
      </c>
      <c r="AG37" s="583">
        <f>IF(AND('01 Org'!E37=0,NOT('01 Org'!H37="")),'01 Org'!H37,4)</f>
        <v>4</v>
      </c>
      <c r="AH37" s="583">
        <f>IF(AND('01 Org'!F37=0,NOT('01 Org'!H37="")),'01 Org'!H37,4)</f>
        <v>4</v>
      </c>
    </row>
    <row r="38" spans="1:34" outlineLevel="2">
      <c r="A38" s="644" t="s">
        <v>5265</v>
      </c>
      <c r="B38" s="602" t="s">
        <v>5266</v>
      </c>
      <c r="C38" s="21"/>
      <c r="D38" s="21"/>
      <c r="E38" s="14"/>
      <c r="F38" s="14"/>
      <c r="G38" s="596">
        <v>2</v>
      </c>
      <c r="H38" s="596"/>
      <c r="I38" s="596"/>
      <c r="J38" s="596" t="s">
        <v>5466</v>
      </c>
      <c r="K38" s="602"/>
      <c r="L38" s="17"/>
      <c r="AA38" s="586">
        <f>IF(AND('01 Org'!C38=1,NOT('01 Org'!I38="")),'01 Org'!I38,0)</f>
        <v>0</v>
      </c>
      <c r="AB38" s="583">
        <f>IF(AND('01 Org'!D38=1,NOT('01 Org'!I38="")),'01 Org'!I38,0)</f>
        <v>0</v>
      </c>
      <c r="AC38" s="583">
        <f>IF(AND('01 Org'!E38=1,NOT('01 Org'!I38="")),'01 Org'!I38,0)</f>
        <v>0</v>
      </c>
      <c r="AD38" s="583">
        <f>IF(AND('01 Org'!F38=1,NOT('01 Org'!I38="")),'01 Org'!I38,0)</f>
        <v>0</v>
      </c>
      <c r="AE38" s="583">
        <f>IF(AND('01 Org'!C38=0,NOT('01 Org'!H38="")),'01 Org'!H38,4)</f>
        <v>4</v>
      </c>
      <c r="AF38" s="583">
        <f>IF(AND('01 Org'!D38=0,NOT('01 Org'!H38="")),'01 Org'!H38,4)</f>
        <v>4</v>
      </c>
      <c r="AG38" s="583">
        <f>IF(AND('01 Org'!E38=0,NOT('01 Org'!H38="")),'01 Org'!H38,4)</f>
        <v>4</v>
      </c>
      <c r="AH38" s="583">
        <f>IF(AND('01 Org'!F38=0,NOT('01 Org'!H38="")),'01 Org'!H38,4)</f>
        <v>4</v>
      </c>
    </row>
    <row r="39" spans="1:34" outlineLevel="2">
      <c r="A39" s="644" t="s">
        <v>5267</v>
      </c>
      <c r="B39" s="602" t="s">
        <v>5216</v>
      </c>
      <c r="C39" s="21"/>
      <c r="D39" s="21"/>
      <c r="E39" s="14"/>
      <c r="F39" s="14"/>
      <c r="G39" s="596">
        <v>2</v>
      </c>
      <c r="H39" s="596">
        <v>3</v>
      </c>
      <c r="I39" s="596"/>
      <c r="J39" s="596" t="s">
        <v>3371</v>
      </c>
      <c r="K39" s="602"/>
      <c r="L39" s="17"/>
      <c r="AA39" s="586">
        <f>IF(AND('01 Org'!C39=1,NOT('01 Org'!I39="")),'01 Org'!I39,0)</f>
        <v>0</v>
      </c>
      <c r="AB39" s="583">
        <f>IF(AND('01 Org'!D39=1,NOT('01 Org'!I39="")),'01 Org'!I39,0)</f>
        <v>0</v>
      </c>
      <c r="AC39" s="583">
        <f>IF(AND('01 Org'!E39=1,NOT('01 Org'!I39="")),'01 Org'!I39,0)</f>
        <v>0</v>
      </c>
      <c r="AD39" s="583">
        <f>IF(AND('01 Org'!F39=1,NOT('01 Org'!I39="")),'01 Org'!I39,0)</f>
        <v>0</v>
      </c>
      <c r="AE39" s="583">
        <f>IF(AND('01 Org'!C39=0,NOT('01 Org'!H39="")),'01 Org'!H39,4)</f>
        <v>3</v>
      </c>
      <c r="AF39" s="583">
        <f>IF(AND('01 Org'!D39=0,NOT('01 Org'!H39="")),'01 Org'!H39,4)</f>
        <v>3</v>
      </c>
      <c r="AG39" s="583">
        <f>IF(AND('01 Org'!E39=0,NOT('01 Org'!H39="")),'01 Org'!H39,4)</f>
        <v>3</v>
      </c>
      <c r="AH39" s="583">
        <f>IF(AND('01 Org'!F39=0,NOT('01 Org'!H39="")),'01 Org'!H39,4)</f>
        <v>3</v>
      </c>
    </row>
    <row r="40" spans="1:34" outlineLevel="1">
      <c r="A40" s="646" t="s">
        <v>5217</v>
      </c>
      <c r="B40" s="598" t="s">
        <v>5218</v>
      </c>
      <c r="C40" s="14"/>
      <c r="D40" s="14"/>
      <c r="E40" s="14"/>
      <c r="F40" s="14"/>
      <c r="G40" s="596"/>
      <c r="H40" s="596"/>
      <c r="I40" s="596"/>
      <c r="J40" s="596"/>
      <c r="K40" s="602"/>
      <c r="L40" s="17"/>
      <c r="AB40" s="583">
        <f>IF(AND('01 Org'!D40=1,NOT('01 Org'!I40="")),'01 Org'!I40,0)</f>
        <v>0</v>
      </c>
    </row>
    <row r="41" spans="1:34" ht="30" outlineLevel="2">
      <c r="A41" s="644" t="s">
        <v>5219</v>
      </c>
      <c r="B41" s="600" t="s">
        <v>5268</v>
      </c>
      <c r="C41" s="21"/>
      <c r="D41" s="21"/>
      <c r="E41" s="14"/>
      <c r="F41" s="14"/>
      <c r="G41" s="596">
        <v>4</v>
      </c>
      <c r="H41" s="596">
        <v>2</v>
      </c>
      <c r="I41" s="596"/>
      <c r="J41" s="596" t="s">
        <v>2351</v>
      </c>
      <c r="K41" s="602"/>
      <c r="L41" s="17"/>
      <c r="AA41" s="586">
        <f>IF(AND('01 Org'!C41=1,NOT('01 Org'!I41="")),'01 Org'!I41,0)</f>
        <v>0</v>
      </c>
      <c r="AB41" s="583">
        <f>IF(AND('01 Org'!D41=1,NOT('01 Org'!I41="")),'01 Org'!I41,0)</f>
        <v>0</v>
      </c>
      <c r="AC41" s="583">
        <f>IF(AND('01 Org'!E41=1,NOT('01 Org'!I41="")),'01 Org'!I41,0)</f>
        <v>0</v>
      </c>
      <c r="AD41" s="583">
        <f>IF(AND('01 Org'!F41=1,NOT('01 Org'!I41="")),'01 Org'!I41,0)</f>
        <v>0</v>
      </c>
      <c r="AE41" s="583">
        <f>IF(AND('01 Org'!C41=0,NOT('01 Org'!H41="")),'01 Org'!H41,4)</f>
        <v>2</v>
      </c>
      <c r="AF41" s="583">
        <f>IF(AND('01 Org'!D41=0,NOT('01 Org'!H41="")),'01 Org'!H41,4)</f>
        <v>2</v>
      </c>
      <c r="AG41" s="583">
        <f>IF(AND('01 Org'!E41=0,NOT('01 Org'!H41="")),'01 Org'!H41,4)</f>
        <v>2</v>
      </c>
      <c r="AH41" s="583">
        <f>IF(AND('01 Org'!F41=0,NOT('01 Org'!H41="")),'01 Org'!H41,4)</f>
        <v>2</v>
      </c>
    </row>
    <row r="42" spans="1:34" ht="20" outlineLevel="2">
      <c r="A42" s="644" t="s">
        <v>5269</v>
      </c>
      <c r="B42" s="600" t="s">
        <v>5270</v>
      </c>
      <c r="C42" s="21"/>
      <c r="D42" s="21"/>
      <c r="E42" s="14"/>
      <c r="F42" s="14"/>
      <c r="G42" s="596">
        <v>2</v>
      </c>
      <c r="H42" s="596"/>
      <c r="I42" s="596"/>
      <c r="J42" s="596" t="s">
        <v>2351</v>
      </c>
      <c r="K42" s="602"/>
      <c r="L42" s="17"/>
      <c r="AA42" s="586">
        <f>IF(AND('01 Org'!C42=1,NOT('01 Org'!I42="")),'01 Org'!I42,0)</f>
        <v>0</v>
      </c>
      <c r="AB42" s="583">
        <f>IF(AND('01 Org'!D42=1,NOT('01 Org'!I42="")),'01 Org'!I42,0)</f>
        <v>0</v>
      </c>
      <c r="AC42" s="583">
        <f>IF(AND('01 Org'!E42=1,NOT('01 Org'!I42="")),'01 Org'!I42,0)</f>
        <v>0</v>
      </c>
      <c r="AD42" s="583">
        <f>IF(AND('01 Org'!F42=1,NOT('01 Org'!I42="")),'01 Org'!I42,0)</f>
        <v>0</v>
      </c>
      <c r="AE42" s="583">
        <f>IF(AND('01 Org'!C42=0,NOT('01 Org'!H42="")),'01 Org'!H42,4)</f>
        <v>4</v>
      </c>
      <c r="AF42" s="583">
        <f>IF(AND('01 Org'!D42=0,NOT('01 Org'!H42="")),'01 Org'!H42,4)</f>
        <v>4</v>
      </c>
      <c r="AG42" s="583">
        <f>IF(AND('01 Org'!E42=0,NOT('01 Org'!H42="")),'01 Org'!H42,4)</f>
        <v>4</v>
      </c>
      <c r="AH42" s="583">
        <f>IF(AND('01 Org'!F42=0,NOT('01 Org'!H42="")),'01 Org'!H42,4)</f>
        <v>4</v>
      </c>
    </row>
    <row r="43" spans="1:34" ht="20" outlineLevel="2">
      <c r="A43" s="644" t="s">
        <v>5271</v>
      </c>
      <c r="B43" s="600" t="s">
        <v>5326</v>
      </c>
      <c r="C43" s="21"/>
      <c r="D43" s="21"/>
      <c r="E43" s="14"/>
      <c r="F43" s="14"/>
      <c r="G43" s="596">
        <v>4</v>
      </c>
      <c r="H43" s="596">
        <v>2</v>
      </c>
      <c r="I43" s="596"/>
      <c r="J43" s="596" t="s">
        <v>5466</v>
      </c>
      <c r="K43" s="602"/>
      <c r="L43" s="17"/>
      <c r="AA43" s="586">
        <f>IF(AND('01 Org'!C43=1,NOT('01 Org'!I43="")),'01 Org'!I43,0)</f>
        <v>0</v>
      </c>
      <c r="AB43" s="583">
        <f>IF(AND('01 Org'!D43=1,NOT('01 Org'!I43="")),'01 Org'!I43,0)</f>
        <v>0</v>
      </c>
      <c r="AC43" s="583">
        <f>IF(AND('01 Org'!E43=1,NOT('01 Org'!I43="")),'01 Org'!I43,0)</f>
        <v>0</v>
      </c>
      <c r="AD43" s="583">
        <f>IF(AND('01 Org'!F43=1,NOT('01 Org'!I43="")),'01 Org'!I43,0)</f>
        <v>0</v>
      </c>
      <c r="AE43" s="583">
        <f>IF(AND('01 Org'!C43=0,NOT('01 Org'!H43="")),'01 Org'!H43,4)</f>
        <v>2</v>
      </c>
      <c r="AF43" s="583">
        <f>IF(AND('01 Org'!D43=0,NOT('01 Org'!H43="")),'01 Org'!H43,4)</f>
        <v>2</v>
      </c>
      <c r="AG43" s="583">
        <f>IF(AND('01 Org'!E43=0,NOT('01 Org'!H43="")),'01 Org'!H43,4)</f>
        <v>2</v>
      </c>
      <c r="AH43" s="583">
        <f>IF(AND('01 Org'!F43=0,NOT('01 Org'!H43="")),'01 Org'!H43,4)</f>
        <v>2</v>
      </c>
    </row>
    <row r="44" spans="1:34" outlineLevel="2">
      <c r="A44" s="644" t="s">
        <v>5327</v>
      </c>
      <c r="B44" s="600" t="s">
        <v>5800</v>
      </c>
      <c r="C44" s="21"/>
      <c r="D44" s="21"/>
      <c r="E44" s="14"/>
      <c r="F44" s="14"/>
      <c r="G44" s="596">
        <v>4</v>
      </c>
      <c r="H44" s="596">
        <v>2</v>
      </c>
      <c r="I44" s="596"/>
      <c r="J44" s="596" t="s">
        <v>5466</v>
      </c>
      <c r="K44" s="602"/>
      <c r="L44" s="17"/>
      <c r="AA44" s="586">
        <f>IF(AND('01 Org'!C44=1,NOT('01 Org'!I44="")),'01 Org'!I44,0)</f>
        <v>0</v>
      </c>
      <c r="AB44" s="583">
        <f>IF(AND('01 Org'!D44=1,NOT('01 Org'!I44="")),'01 Org'!I44,0)</f>
        <v>0</v>
      </c>
      <c r="AC44" s="583">
        <f>IF(AND('01 Org'!E44=1,NOT('01 Org'!I44="")),'01 Org'!I44,0)</f>
        <v>0</v>
      </c>
      <c r="AD44" s="583">
        <f>IF(AND('01 Org'!F44=1,NOT('01 Org'!I44="")),'01 Org'!I44,0)</f>
        <v>0</v>
      </c>
      <c r="AE44" s="583">
        <f>IF(AND('01 Org'!C44=0,NOT('01 Org'!H44="")),'01 Org'!H44,4)</f>
        <v>2</v>
      </c>
      <c r="AF44" s="583">
        <f>IF(AND('01 Org'!D44=0,NOT('01 Org'!H44="")),'01 Org'!H44,4)</f>
        <v>2</v>
      </c>
      <c r="AG44" s="583">
        <f>IF(AND('01 Org'!E44=0,NOT('01 Org'!H44="")),'01 Org'!H44,4)</f>
        <v>2</v>
      </c>
      <c r="AH44" s="583">
        <f>IF(AND('01 Org'!F44=0,NOT('01 Org'!H44="")),'01 Org'!H44,4)</f>
        <v>2</v>
      </c>
    </row>
    <row r="45" spans="1:34" outlineLevel="2">
      <c r="A45" s="644" t="s">
        <v>5801</v>
      </c>
      <c r="B45" s="600" t="s">
        <v>5328</v>
      </c>
      <c r="C45" s="21"/>
      <c r="D45" s="21"/>
      <c r="E45" s="14"/>
      <c r="F45" s="14"/>
      <c r="G45" s="596">
        <v>4</v>
      </c>
      <c r="H45" s="596">
        <v>3</v>
      </c>
      <c r="I45" s="596"/>
      <c r="J45" s="596" t="s">
        <v>3371</v>
      </c>
      <c r="K45" s="602"/>
      <c r="L45" s="17"/>
      <c r="AA45" s="586">
        <f>IF(AND('01 Org'!C45=1,NOT('01 Org'!I45="")),'01 Org'!I45,0)</f>
        <v>0</v>
      </c>
      <c r="AB45" s="583">
        <f>IF(AND('01 Org'!D45=1,NOT('01 Org'!I45="")),'01 Org'!I45,0)</f>
        <v>0</v>
      </c>
      <c r="AC45" s="583">
        <f>IF(AND('01 Org'!E45=1,NOT('01 Org'!I45="")),'01 Org'!I45,0)</f>
        <v>0</v>
      </c>
      <c r="AD45" s="583">
        <f>IF(AND('01 Org'!F45=1,NOT('01 Org'!I45="")),'01 Org'!I45,0)</f>
        <v>0</v>
      </c>
      <c r="AE45" s="583">
        <f>IF(AND('01 Org'!C45=0,NOT('01 Org'!H45="")),'01 Org'!H45,4)</f>
        <v>3</v>
      </c>
      <c r="AF45" s="583">
        <f>IF(AND('01 Org'!D45=0,NOT('01 Org'!H45="")),'01 Org'!H45,4)</f>
        <v>3</v>
      </c>
      <c r="AG45" s="583">
        <f>IF(AND('01 Org'!E45=0,NOT('01 Org'!H45="")),'01 Org'!H45,4)</f>
        <v>3</v>
      </c>
      <c r="AH45" s="583">
        <f>IF(AND('01 Org'!F45=0,NOT('01 Org'!H45="")),'01 Org'!H45,4)</f>
        <v>3</v>
      </c>
    </row>
    <row r="46" spans="1:34" ht="13">
      <c r="A46" s="642" t="s">
        <v>5275</v>
      </c>
      <c r="B46" s="647" t="s">
        <v>5276</v>
      </c>
      <c r="C46" s="21"/>
      <c r="D46" s="21"/>
      <c r="E46" s="14"/>
      <c r="F46" s="14"/>
      <c r="G46" s="668"/>
      <c r="H46" s="596"/>
      <c r="I46" s="596"/>
      <c r="J46" s="596"/>
      <c r="K46" s="602"/>
      <c r="L46" s="17"/>
      <c r="AB46" s="583">
        <f>IF(AND('01 Org'!D46=1,NOT('01 Org'!I46="")),'01 Org'!I46,0)</f>
        <v>0</v>
      </c>
    </row>
    <row r="47" spans="1:34" ht="20" outlineLevel="1">
      <c r="A47" s="643" t="s">
        <v>4332</v>
      </c>
      <c r="B47" s="648" t="s">
        <v>3398</v>
      </c>
      <c r="C47" s="21"/>
      <c r="D47" s="21"/>
      <c r="E47" s="14"/>
      <c r="F47" s="14"/>
      <c r="G47" s="596"/>
      <c r="H47" s="596"/>
      <c r="I47" s="596"/>
      <c r="J47" s="596"/>
      <c r="K47" s="602"/>
      <c r="L47" s="17"/>
      <c r="AB47" s="583">
        <f>IF(AND('01 Org'!D47=1,NOT('01 Org'!I47="")),'01 Org'!I47,0)</f>
        <v>0</v>
      </c>
    </row>
    <row r="48" spans="1:34" ht="20" outlineLevel="2">
      <c r="A48" s="644" t="s">
        <v>3355</v>
      </c>
      <c r="B48" s="600" t="s">
        <v>5332</v>
      </c>
      <c r="C48" s="21"/>
      <c r="D48" s="21"/>
      <c r="E48" s="14"/>
      <c r="F48" s="14"/>
      <c r="G48" s="596">
        <v>4</v>
      </c>
      <c r="H48" s="596"/>
      <c r="I48" s="596"/>
      <c r="J48" s="596" t="s">
        <v>2351</v>
      </c>
      <c r="K48" s="602"/>
      <c r="L48" s="17"/>
      <c r="AA48" s="586">
        <f>IF(AND('01 Org'!C48=1,NOT('01 Org'!I48="")),'01 Org'!I48,0)</f>
        <v>0</v>
      </c>
      <c r="AB48" s="583">
        <f>IF(AND('01 Org'!D48=1,NOT('01 Org'!I48="")),'01 Org'!I48,0)</f>
        <v>0</v>
      </c>
      <c r="AC48" s="583">
        <f>IF(AND('01 Org'!E48=1,NOT('01 Org'!I48="")),'01 Org'!I48,0)</f>
        <v>0</v>
      </c>
      <c r="AD48" s="583">
        <f>IF(AND('01 Org'!F48=1,NOT('01 Org'!I48="")),'01 Org'!I48,0)</f>
        <v>0</v>
      </c>
      <c r="AE48" s="583">
        <f>IF(AND('01 Org'!C48=0,NOT('01 Org'!H48="")),'01 Org'!H48,4)</f>
        <v>4</v>
      </c>
      <c r="AF48" s="583">
        <f>IF(AND('01 Org'!D48=0,NOT('01 Org'!H48="")),'01 Org'!H48,4)</f>
        <v>4</v>
      </c>
      <c r="AG48" s="583">
        <f>IF(AND('01 Org'!E48=0,NOT('01 Org'!H48="")),'01 Org'!H48,4)</f>
        <v>4</v>
      </c>
      <c r="AH48" s="583">
        <f>IF(AND('01 Org'!F48=0,NOT('01 Org'!H48="")),'01 Org'!H48,4)</f>
        <v>4</v>
      </c>
    </row>
    <row r="49" spans="1:34" ht="20" outlineLevel="2">
      <c r="A49" s="644" t="s">
        <v>5333</v>
      </c>
      <c r="B49" s="645" t="s">
        <v>5338</v>
      </c>
      <c r="C49" s="21"/>
      <c r="D49" s="21"/>
      <c r="E49" s="14"/>
      <c r="F49" s="14"/>
      <c r="G49" s="596">
        <v>1</v>
      </c>
      <c r="H49" s="596"/>
      <c r="I49" s="596"/>
      <c r="J49" s="596" t="s">
        <v>5466</v>
      </c>
      <c r="K49" s="602" t="s">
        <v>5339</v>
      </c>
      <c r="L49" s="17"/>
      <c r="AA49" s="586">
        <f>IF(AND('01 Org'!C49=1,NOT('01 Org'!I49="")),'01 Org'!I49,0)</f>
        <v>0</v>
      </c>
      <c r="AB49" s="583">
        <f>IF(AND('01 Org'!D49=1,NOT('01 Org'!I49="")),'01 Org'!I49,0)</f>
        <v>0</v>
      </c>
      <c r="AC49" s="583">
        <f>IF(AND('01 Org'!E49=1,NOT('01 Org'!I49="")),'01 Org'!I49,0)</f>
        <v>0</v>
      </c>
      <c r="AD49" s="583">
        <f>IF(AND('01 Org'!F49=1,NOT('01 Org'!I49="")),'01 Org'!I49,0)</f>
        <v>0</v>
      </c>
      <c r="AE49" s="583">
        <f>IF(AND('01 Org'!C49=0,NOT('01 Org'!H49="")),'01 Org'!H49,4)</f>
        <v>4</v>
      </c>
      <c r="AF49" s="583">
        <f>IF(AND('01 Org'!D49=0,NOT('01 Org'!H49="")),'01 Org'!H49,4)</f>
        <v>4</v>
      </c>
      <c r="AG49" s="583">
        <f>IF(AND('01 Org'!E49=0,NOT('01 Org'!H49="")),'01 Org'!H49,4)</f>
        <v>4</v>
      </c>
      <c r="AH49" s="583">
        <f>IF(AND('01 Org'!F49=0,NOT('01 Org'!H49="")),'01 Org'!H49,4)</f>
        <v>4</v>
      </c>
    </row>
    <row r="50" spans="1:34" ht="20" outlineLevel="2">
      <c r="A50" s="644" t="s">
        <v>5340</v>
      </c>
      <c r="B50" s="645" t="s">
        <v>5289</v>
      </c>
      <c r="C50" s="21"/>
      <c r="D50" s="21"/>
      <c r="E50" s="14"/>
      <c r="F50" s="14"/>
      <c r="G50" s="596">
        <v>1</v>
      </c>
      <c r="H50" s="596"/>
      <c r="I50" s="596"/>
      <c r="J50" s="596" t="s">
        <v>5466</v>
      </c>
      <c r="K50" s="602" t="s">
        <v>5290</v>
      </c>
      <c r="L50" s="17"/>
      <c r="AA50" s="586">
        <f>IF(AND('01 Org'!C50=1,NOT('01 Org'!I50="")),'01 Org'!I50,0)</f>
        <v>0</v>
      </c>
      <c r="AB50" s="583">
        <f>IF(AND('01 Org'!D50=1,NOT('01 Org'!I50="")),'01 Org'!I50,0)</f>
        <v>0</v>
      </c>
      <c r="AC50" s="583">
        <f>IF(AND('01 Org'!E50=1,NOT('01 Org'!I50="")),'01 Org'!I50,0)</f>
        <v>0</v>
      </c>
      <c r="AD50" s="583">
        <f>IF(AND('01 Org'!F50=1,NOT('01 Org'!I50="")),'01 Org'!I50,0)</f>
        <v>0</v>
      </c>
      <c r="AE50" s="583">
        <f>IF(AND('01 Org'!C50=0,NOT('01 Org'!H50="")),'01 Org'!H50,4)</f>
        <v>4</v>
      </c>
      <c r="AF50" s="583">
        <f>IF(AND('01 Org'!D50=0,NOT('01 Org'!H50="")),'01 Org'!H50,4)</f>
        <v>4</v>
      </c>
      <c r="AG50" s="583">
        <f>IF(AND('01 Org'!E50=0,NOT('01 Org'!H50="")),'01 Org'!H50,4)</f>
        <v>4</v>
      </c>
      <c r="AH50" s="583">
        <f>IF(AND('01 Org'!F50=0,NOT('01 Org'!H50="")),'01 Org'!H50,4)</f>
        <v>4</v>
      </c>
    </row>
    <row r="51" spans="1:34" ht="20" outlineLevel="2">
      <c r="A51" s="644" t="s">
        <v>5291</v>
      </c>
      <c r="B51" s="600" t="s">
        <v>5240</v>
      </c>
      <c r="C51" s="21"/>
      <c r="D51" s="21"/>
      <c r="E51" s="14"/>
      <c r="F51" s="14"/>
      <c r="G51" s="596">
        <v>4</v>
      </c>
      <c r="H51" s="596"/>
      <c r="I51" s="596"/>
      <c r="J51" s="596" t="s">
        <v>5466</v>
      </c>
      <c r="K51" s="602"/>
      <c r="L51" s="17"/>
      <c r="AA51" s="586">
        <f>IF(AND('01 Org'!C51=1,NOT('01 Org'!I51="")),'01 Org'!I51,0)</f>
        <v>0</v>
      </c>
      <c r="AB51" s="583">
        <f>IF(AND('01 Org'!D51=1,NOT('01 Org'!I51="")),'01 Org'!I51,0)</f>
        <v>0</v>
      </c>
      <c r="AC51" s="583">
        <f>IF(AND('01 Org'!E51=1,NOT('01 Org'!I51="")),'01 Org'!I51,0)</f>
        <v>0</v>
      </c>
      <c r="AD51" s="583">
        <f>IF(AND('01 Org'!F51=1,NOT('01 Org'!I51="")),'01 Org'!I51,0)</f>
        <v>0</v>
      </c>
      <c r="AE51" s="583">
        <f>IF(AND('01 Org'!C51=0,NOT('01 Org'!H51="")),'01 Org'!H51,4)</f>
        <v>4</v>
      </c>
      <c r="AF51" s="583">
        <f>IF(AND('01 Org'!D51=0,NOT('01 Org'!H51="")),'01 Org'!H51,4)</f>
        <v>4</v>
      </c>
      <c r="AG51" s="583">
        <f>IF(AND('01 Org'!E51=0,NOT('01 Org'!H51="")),'01 Org'!H51,4)</f>
        <v>4</v>
      </c>
      <c r="AH51" s="583">
        <f>IF(AND('01 Org'!F51=0,NOT('01 Org'!H51="")),'01 Org'!H51,4)</f>
        <v>4</v>
      </c>
    </row>
    <row r="52" spans="1:34" ht="20" outlineLevel="2">
      <c r="A52" s="644" t="s">
        <v>5817</v>
      </c>
      <c r="B52" s="600" t="s">
        <v>5818</v>
      </c>
      <c r="C52" s="21"/>
      <c r="D52" s="21"/>
      <c r="E52" s="14"/>
      <c r="F52" s="14"/>
      <c r="G52" s="596">
        <v>2</v>
      </c>
      <c r="H52" s="596"/>
      <c r="I52" s="596"/>
      <c r="J52" s="596" t="s">
        <v>5466</v>
      </c>
      <c r="K52" s="602" t="s">
        <v>5819</v>
      </c>
      <c r="L52" s="17"/>
      <c r="AA52" s="586">
        <f>IF(AND('01 Org'!C52=1,NOT('01 Org'!I52="")),'01 Org'!I52,0)</f>
        <v>0</v>
      </c>
      <c r="AB52" s="583">
        <f>IF(AND('01 Org'!D52=1,NOT('01 Org'!I52="")),'01 Org'!I52,0)</f>
        <v>0</v>
      </c>
      <c r="AC52" s="583">
        <f>IF(AND('01 Org'!E52=1,NOT('01 Org'!I52="")),'01 Org'!I52,0)</f>
        <v>0</v>
      </c>
      <c r="AD52" s="583">
        <f>IF(AND('01 Org'!F52=1,NOT('01 Org'!I52="")),'01 Org'!I52,0)</f>
        <v>0</v>
      </c>
      <c r="AE52" s="583">
        <f>IF(AND('01 Org'!C52=0,NOT('01 Org'!H52="")),'01 Org'!H52,4)</f>
        <v>4</v>
      </c>
      <c r="AF52" s="583">
        <f>IF(AND('01 Org'!D52=0,NOT('01 Org'!H52="")),'01 Org'!H52,4)</f>
        <v>4</v>
      </c>
      <c r="AG52" s="583">
        <f>IF(AND('01 Org'!E52=0,NOT('01 Org'!H52="")),'01 Org'!H52,4)</f>
        <v>4</v>
      </c>
      <c r="AH52" s="583">
        <f>IF(AND('01 Org'!F52=0,NOT('01 Org'!H52="")),'01 Org'!H52,4)</f>
        <v>4</v>
      </c>
    </row>
    <row r="53" spans="1:34" outlineLevel="2">
      <c r="A53" s="644" t="s">
        <v>5820</v>
      </c>
      <c r="B53" s="600" t="s">
        <v>5763</v>
      </c>
      <c r="C53" s="21"/>
      <c r="D53" s="21"/>
      <c r="E53" s="14"/>
      <c r="F53" s="14"/>
      <c r="G53" s="596">
        <v>2</v>
      </c>
      <c r="H53" s="596"/>
      <c r="I53" s="596"/>
      <c r="J53" s="596" t="s">
        <v>5466</v>
      </c>
      <c r="K53" s="602"/>
      <c r="L53" s="17"/>
      <c r="AA53" s="586">
        <f>IF(AND('01 Org'!C53=1,NOT('01 Org'!I53="")),'01 Org'!I53,0)</f>
        <v>0</v>
      </c>
      <c r="AB53" s="583">
        <f>IF(AND('01 Org'!D53=1,NOT('01 Org'!I53="")),'01 Org'!I53,0)</f>
        <v>0</v>
      </c>
      <c r="AC53" s="583">
        <f>IF(AND('01 Org'!E53=1,NOT('01 Org'!I53="")),'01 Org'!I53,0)</f>
        <v>0</v>
      </c>
      <c r="AD53" s="583">
        <f>IF(AND('01 Org'!F53=1,NOT('01 Org'!I53="")),'01 Org'!I53,0)</f>
        <v>0</v>
      </c>
      <c r="AE53" s="583">
        <f>IF(AND('01 Org'!C53=0,NOT('01 Org'!H53="")),'01 Org'!H53,4)</f>
        <v>4</v>
      </c>
      <c r="AF53" s="583">
        <f>IF(AND('01 Org'!D53=0,NOT('01 Org'!H53="")),'01 Org'!H53,4)</f>
        <v>4</v>
      </c>
      <c r="AG53" s="583">
        <f>IF(AND('01 Org'!E53=0,NOT('01 Org'!H53="")),'01 Org'!H53,4)</f>
        <v>4</v>
      </c>
      <c r="AH53" s="583">
        <f>IF(AND('01 Org'!F53=0,NOT('01 Org'!H53="")),'01 Org'!H53,4)</f>
        <v>4</v>
      </c>
    </row>
    <row r="54" spans="1:34" outlineLevel="2">
      <c r="A54" s="644" t="s">
        <v>5764</v>
      </c>
      <c r="B54" s="645" t="s">
        <v>5765</v>
      </c>
      <c r="C54" s="21"/>
      <c r="D54" s="21"/>
      <c r="E54" s="14"/>
      <c r="F54" s="14"/>
      <c r="G54" s="596">
        <v>1</v>
      </c>
      <c r="H54" s="596"/>
      <c r="I54" s="596"/>
      <c r="J54" s="596" t="s">
        <v>2356</v>
      </c>
      <c r="K54" s="602" t="s">
        <v>5766</v>
      </c>
      <c r="L54" s="17"/>
      <c r="AA54" s="586">
        <f>IF(AND('01 Org'!C54=1,NOT('01 Org'!I54="")),'01 Org'!I54,0)</f>
        <v>0</v>
      </c>
      <c r="AB54" s="583">
        <f>IF(AND('01 Org'!D54=1,NOT('01 Org'!I54="")),'01 Org'!I54,0)</f>
        <v>0</v>
      </c>
      <c r="AC54" s="583">
        <f>IF(AND('01 Org'!E54=1,NOT('01 Org'!I54="")),'01 Org'!I54,0)</f>
        <v>0</v>
      </c>
      <c r="AD54" s="583">
        <f>IF(AND('01 Org'!F54=1,NOT('01 Org'!I54="")),'01 Org'!I54,0)</f>
        <v>0</v>
      </c>
      <c r="AE54" s="583">
        <f>IF(AND('01 Org'!C54=0,NOT('01 Org'!H54="")),'01 Org'!H54,4)</f>
        <v>4</v>
      </c>
      <c r="AF54" s="583">
        <f>IF(AND('01 Org'!D54=0,NOT('01 Org'!H54="")),'01 Org'!H54,4)</f>
        <v>4</v>
      </c>
      <c r="AG54" s="583">
        <f>IF(AND('01 Org'!E54=0,NOT('01 Org'!H54="")),'01 Org'!H54,4)</f>
        <v>4</v>
      </c>
      <c r="AH54" s="583">
        <f>IF(AND('01 Org'!F54=0,NOT('01 Org'!H54="")),'01 Org'!H54,4)</f>
        <v>4</v>
      </c>
    </row>
    <row r="55" spans="1:34" ht="20" outlineLevel="2">
      <c r="A55" s="644" t="s">
        <v>5767</v>
      </c>
      <c r="B55" s="600" t="s">
        <v>5295</v>
      </c>
      <c r="C55" s="21"/>
      <c r="D55" s="21"/>
      <c r="E55" s="14"/>
      <c r="F55" s="14"/>
      <c r="G55" s="596">
        <v>2</v>
      </c>
      <c r="H55" s="596"/>
      <c r="I55" s="596"/>
      <c r="J55" s="596" t="s">
        <v>5466</v>
      </c>
      <c r="K55" s="602"/>
      <c r="L55" s="17"/>
      <c r="AA55" s="586">
        <f>IF(AND('01 Org'!C55=1,NOT('01 Org'!I55="")),'01 Org'!I55,0)</f>
        <v>0</v>
      </c>
      <c r="AB55" s="583">
        <f>IF(AND('01 Org'!D55=1,NOT('01 Org'!I55="")),'01 Org'!I55,0)</f>
        <v>0</v>
      </c>
      <c r="AC55" s="583">
        <f>IF(AND('01 Org'!E55=1,NOT('01 Org'!I55="")),'01 Org'!I55,0)</f>
        <v>0</v>
      </c>
      <c r="AD55" s="583">
        <f>IF(AND('01 Org'!F55=1,NOT('01 Org'!I55="")),'01 Org'!I55,0)</f>
        <v>0</v>
      </c>
      <c r="AE55" s="583">
        <f>IF(AND('01 Org'!C55=0,NOT('01 Org'!H55="")),'01 Org'!H55,4)</f>
        <v>4</v>
      </c>
      <c r="AF55" s="583">
        <f>IF(AND('01 Org'!D55=0,NOT('01 Org'!H55="")),'01 Org'!H55,4)</f>
        <v>4</v>
      </c>
      <c r="AG55" s="583">
        <f>IF(AND('01 Org'!E55=0,NOT('01 Org'!H55="")),'01 Org'!H55,4)</f>
        <v>4</v>
      </c>
      <c r="AH55" s="583">
        <f>IF(AND('01 Org'!F55=0,NOT('01 Org'!H55="")),'01 Org'!H55,4)</f>
        <v>4</v>
      </c>
    </row>
    <row r="56" spans="1:34" ht="20" outlineLevel="2">
      <c r="A56" s="644" t="s">
        <v>5296</v>
      </c>
      <c r="B56" s="645" t="s">
        <v>5297</v>
      </c>
      <c r="C56" s="21"/>
      <c r="D56" s="21"/>
      <c r="E56" s="14"/>
      <c r="F56" s="14"/>
      <c r="G56" s="596">
        <v>1</v>
      </c>
      <c r="H56" s="596"/>
      <c r="I56" s="596"/>
      <c r="J56" s="596" t="s">
        <v>5466</v>
      </c>
      <c r="K56" s="602" t="s">
        <v>5298</v>
      </c>
      <c r="L56" s="17"/>
      <c r="AA56" s="586">
        <f>IF(AND('01 Org'!C56=1,NOT('01 Org'!I56="")),'01 Org'!I56,0)</f>
        <v>0</v>
      </c>
      <c r="AB56" s="583">
        <f>IF(AND('01 Org'!D56=1,NOT('01 Org'!I56="")),'01 Org'!I56,0)</f>
        <v>0</v>
      </c>
      <c r="AC56" s="583">
        <f>IF(AND('01 Org'!E56=1,NOT('01 Org'!I56="")),'01 Org'!I56,0)</f>
        <v>0</v>
      </c>
      <c r="AD56" s="583">
        <f>IF(AND('01 Org'!F56=1,NOT('01 Org'!I56="")),'01 Org'!I56,0)</f>
        <v>0</v>
      </c>
      <c r="AE56" s="583">
        <f>IF(AND('01 Org'!C56=0,NOT('01 Org'!H56="")),'01 Org'!H56,4)</f>
        <v>4</v>
      </c>
      <c r="AF56" s="583">
        <f>IF(AND('01 Org'!D56=0,NOT('01 Org'!H56="")),'01 Org'!H56,4)</f>
        <v>4</v>
      </c>
      <c r="AG56" s="583">
        <f>IF(AND('01 Org'!E56=0,NOT('01 Org'!H56="")),'01 Org'!H56,4)</f>
        <v>4</v>
      </c>
      <c r="AH56" s="583">
        <f>IF(AND('01 Org'!F56=0,NOT('01 Org'!H56="")),'01 Org'!H56,4)</f>
        <v>4</v>
      </c>
    </row>
    <row r="57" spans="1:34" ht="20" outlineLevel="2">
      <c r="A57" s="644" t="s">
        <v>5299</v>
      </c>
      <c r="B57" s="645" t="s">
        <v>5348</v>
      </c>
      <c r="C57" s="21"/>
      <c r="D57" s="21"/>
      <c r="E57" s="14"/>
      <c r="F57" s="14"/>
      <c r="G57" s="596">
        <v>2</v>
      </c>
      <c r="H57" s="596"/>
      <c r="I57" s="596"/>
      <c r="J57" s="596" t="s">
        <v>5466</v>
      </c>
      <c r="K57" s="602" t="s">
        <v>5349</v>
      </c>
      <c r="L57" s="17"/>
      <c r="AA57" s="586">
        <f>IF(AND('01 Org'!C57=1,NOT('01 Org'!I57="")),'01 Org'!I57,0)</f>
        <v>0</v>
      </c>
      <c r="AB57" s="583">
        <f>IF(AND('01 Org'!D57=1,NOT('01 Org'!I57="")),'01 Org'!I57,0)</f>
        <v>0</v>
      </c>
      <c r="AC57" s="583">
        <f>IF(AND('01 Org'!E57=1,NOT('01 Org'!I57="")),'01 Org'!I57,0)</f>
        <v>0</v>
      </c>
      <c r="AD57" s="583">
        <f>IF(AND('01 Org'!F57=1,NOT('01 Org'!I57="")),'01 Org'!I57,0)</f>
        <v>0</v>
      </c>
      <c r="AE57" s="583">
        <f>IF(AND('01 Org'!C57=0,NOT('01 Org'!H57="")),'01 Org'!H57,4)</f>
        <v>4</v>
      </c>
      <c r="AF57" s="583">
        <f>IF(AND('01 Org'!D57=0,NOT('01 Org'!H57="")),'01 Org'!H57,4)</f>
        <v>4</v>
      </c>
      <c r="AG57" s="583">
        <f>IF(AND('01 Org'!E57=0,NOT('01 Org'!H57="")),'01 Org'!H57,4)</f>
        <v>4</v>
      </c>
      <c r="AH57" s="583">
        <f>IF(AND('01 Org'!F57=0,NOT('01 Org'!H57="")),'01 Org'!H57,4)</f>
        <v>4</v>
      </c>
    </row>
    <row r="58" spans="1:34" outlineLevel="2">
      <c r="A58" s="644" t="s">
        <v>5350</v>
      </c>
      <c r="B58" s="600" t="s">
        <v>5303</v>
      </c>
      <c r="C58" s="21"/>
      <c r="D58" s="21"/>
      <c r="E58" s="14"/>
      <c r="F58" s="14"/>
      <c r="G58" s="596">
        <v>2</v>
      </c>
      <c r="H58" s="596">
        <v>3</v>
      </c>
      <c r="I58" s="596"/>
      <c r="J58" s="596" t="s">
        <v>2356</v>
      </c>
      <c r="K58" s="602"/>
      <c r="L58" s="17"/>
      <c r="AA58" s="586">
        <f>IF(AND('01 Org'!C58=1,NOT('01 Org'!I58="")),'01 Org'!I58,0)</f>
        <v>0</v>
      </c>
      <c r="AB58" s="583">
        <f>IF(AND('01 Org'!D58=1,NOT('01 Org'!I58="")),'01 Org'!I58,0)</f>
        <v>0</v>
      </c>
      <c r="AC58" s="583">
        <f>IF(AND('01 Org'!E58=1,NOT('01 Org'!I58="")),'01 Org'!I58,0)</f>
        <v>0</v>
      </c>
      <c r="AD58" s="583">
        <f>IF(AND('01 Org'!F58=1,NOT('01 Org'!I58="")),'01 Org'!I58,0)</f>
        <v>0</v>
      </c>
      <c r="AE58" s="583">
        <f>IF(AND('01 Org'!C58=0,NOT('01 Org'!H58="")),'01 Org'!H58,4)</f>
        <v>3</v>
      </c>
      <c r="AF58" s="583">
        <f>IF(AND('01 Org'!D58=0,NOT('01 Org'!H58="")),'01 Org'!H58,4)</f>
        <v>3</v>
      </c>
      <c r="AG58" s="583">
        <f>IF(AND('01 Org'!E58=0,NOT('01 Org'!H58="")),'01 Org'!H58,4)</f>
        <v>3</v>
      </c>
      <c r="AH58" s="583">
        <f>IF(AND('01 Org'!F58=0,NOT('01 Org'!H58="")),'01 Org'!H58,4)</f>
        <v>3</v>
      </c>
    </row>
    <row r="59" spans="1:34" outlineLevel="2">
      <c r="A59" s="644" t="s">
        <v>5304</v>
      </c>
      <c r="B59" s="649" t="s">
        <v>5305</v>
      </c>
      <c r="C59" s="21"/>
      <c r="D59" s="21"/>
      <c r="E59" s="14"/>
      <c r="F59" s="14"/>
      <c r="G59" s="596">
        <v>2</v>
      </c>
      <c r="H59" s="596">
        <v>3</v>
      </c>
      <c r="I59" s="596"/>
      <c r="J59" s="596" t="s">
        <v>3371</v>
      </c>
      <c r="K59" s="602" t="s">
        <v>5306</v>
      </c>
      <c r="L59" s="17"/>
      <c r="AA59" s="586">
        <f>IF(AND('01 Org'!C59=1,NOT('01 Org'!I59="")),'01 Org'!I59,0)</f>
        <v>0</v>
      </c>
      <c r="AB59" s="583">
        <f>IF(AND('01 Org'!D59=1,NOT('01 Org'!I59="")),'01 Org'!I59,0)</f>
        <v>0</v>
      </c>
      <c r="AC59" s="583">
        <f>IF(AND('01 Org'!E59=1,NOT('01 Org'!I59="")),'01 Org'!I59,0)</f>
        <v>0</v>
      </c>
      <c r="AD59" s="583">
        <f>IF(AND('01 Org'!F59=1,NOT('01 Org'!I59="")),'01 Org'!I59,0)</f>
        <v>0</v>
      </c>
      <c r="AE59" s="583">
        <f>IF(AND('01 Org'!C59=0,NOT('01 Org'!H59="")),'01 Org'!H59,4)</f>
        <v>3</v>
      </c>
      <c r="AF59" s="583">
        <f>IF(AND('01 Org'!D59=0,NOT('01 Org'!H59="")),'01 Org'!H59,4)</f>
        <v>3</v>
      </c>
      <c r="AG59" s="583">
        <f>IF(AND('01 Org'!E59=0,NOT('01 Org'!H59="")),'01 Org'!H59,4)</f>
        <v>3</v>
      </c>
      <c r="AH59" s="583">
        <f>IF(AND('01 Org'!F59=0,NOT('01 Org'!H59="")),'01 Org'!H59,4)</f>
        <v>3</v>
      </c>
    </row>
    <row r="60" spans="1:34" outlineLevel="2">
      <c r="A60" s="644" t="s">
        <v>5307</v>
      </c>
      <c r="B60" s="600" t="s">
        <v>5308</v>
      </c>
      <c r="C60" s="21"/>
      <c r="D60" s="21"/>
      <c r="E60" s="14"/>
      <c r="F60" s="14"/>
      <c r="G60" s="596">
        <v>2</v>
      </c>
      <c r="H60" s="596">
        <v>3</v>
      </c>
      <c r="I60" s="596"/>
      <c r="J60" s="596" t="s">
        <v>3371</v>
      </c>
      <c r="K60" s="602"/>
      <c r="L60" s="17"/>
      <c r="AA60" s="586">
        <f>IF(AND('01 Org'!C60=1,NOT('01 Org'!I60="")),'01 Org'!I60,0)</f>
        <v>0</v>
      </c>
      <c r="AB60" s="583">
        <f>IF(AND('01 Org'!D60=1,NOT('01 Org'!I60="")),'01 Org'!I60,0)</f>
        <v>0</v>
      </c>
      <c r="AC60" s="583">
        <f>IF(AND('01 Org'!E60=1,NOT('01 Org'!I60="")),'01 Org'!I60,0)</f>
        <v>0</v>
      </c>
      <c r="AD60" s="583">
        <f>IF(AND('01 Org'!F60=1,NOT('01 Org'!I60="")),'01 Org'!I60,0)</f>
        <v>0</v>
      </c>
      <c r="AE60" s="583">
        <f>IF(AND('01 Org'!C60=0,NOT('01 Org'!H60="")),'01 Org'!H60,4)</f>
        <v>3</v>
      </c>
      <c r="AF60" s="583">
        <f>IF(AND('01 Org'!D60=0,NOT('01 Org'!H60="")),'01 Org'!H60,4)</f>
        <v>3</v>
      </c>
      <c r="AG60" s="583">
        <f>IF(AND('01 Org'!E60=0,NOT('01 Org'!H60="")),'01 Org'!H60,4)</f>
        <v>3</v>
      </c>
      <c r="AH60" s="583">
        <f>IF(AND('01 Org'!F60=0,NOT('01 Org'!H60="")),'01 Org'!H60,4)</f>
        <v>3</v>
      </c>
    </row>
    <row r="61" spans="1:34" outlineLevel="1">
      <c r="A61" s="643" t="s">
        <v>5309</v>
      </c>
      <c r="B61" s="595" t="s">
        <v>5360</v>
      </c>
      <c r="C61" s="21"/>
      <c r="D61" s="21"/>
      <c r="E61" s="14"/>
      <c r="F61" s="14"/>
      <c r="G61" s="596"/>
      <c r="H61" s="596"/>
      <c r="I61" s="596"/>
      <c r="J61" s="596"/>
      <c r="K61" s="602"/>
      <c r="L61" s="17"/>
      <c r="AB61" s="583">
        <f>IF(AND('01 Org'!D61=1,NOT('01 Org'!I61="")),'01 Org'!I61,0)</f>
        <v>0</v>
      </c>
    </row>
    <row r="62" spans="1:34" ht="20" outlineLevel="2">
      <c r="A62" s="644" t="s">
        <v>5361</v>
      </c>
      <c r="B62" s="354" t="s">
        <v>5367</v>
      </c>
      <c r="C62" s="21"/>
      <c r="D62" s="21"/>
      <c r="E62" s="14"/>
      <c r="F62" s="14"/>
      <c r="G62" s="596">
        <v>2</v>
      </c>
      <c r="H62" s="596"/>
      <c r="I62" s="596"/>
      <c r="J62" s="596" t="s">
        <v>5466</v>
      </c>
      <c r="K62" s="602" t="s">
        <v>5368</v>
      </c>
      <c r="L62" s="17"/>
      <c r="AA62" s="586">
        <f>IF(AND('01 Org'!C62=1,NOT('01 Org'!I62="")),'01 Org'!I62,0)</f>
        <v>0</v>
      </c>
      <c r="AB62" s="583">
        <f>IF(AND('01 Org'!D62=1,NOT('01 Org'!I62="")),'01 Org'!I62,0)</f>
        <v>0</v>
      </c>
      <c r="AC62" s="583">
        <f>IF(AND('01 Org'!E62=1,NOT('01 Org'!I62="")),'01 Org'!I62,0)</f>
        <v>0</v>
      </c>
      <c r="AD62" s="583">
        <f>IF(AND('01 Org'!F62=1,NOT('01 Org'!I62="")),'01 Org'!I62,0)</f>
        <v>0</v>
      </c>
      <c r="AE62" s="583">
        <f>IF(AND('01 Org'!C62=0,NOT('01 Org'!H62="")),'01 Org'!H62,4)</f>
        <v>4</v>
      </c>
      <c r="AF62" s="583">
        <f>IF(AND('01 Org'!D62=0,NOT('01 Org'!H62="")),'01 Org'!H62,4)</f>
        <v>4</v>
      </c>
      <c r="AG62" s="583">
        <f>IF(AND('01 Org'!E62=0,NOT('01 Org'!H62="")),'01 Org'!H62,4)</f>
        <v>4</v>
      </c>
      <c r="AH62" s="583">
        <f>IF(AND('01 Org'!F62=0,NOT('01 Org'!H62="")),'01 Org'!H62,4)</f>
        <v>4</v>
      </c>
    </row>
    <row r="63" spans="1:34" ht="20" outlineLevel="2">
      <c r="A63" s="644" t="s">
        <v>5369</v>
      </c>
      <c r="B63" s="600" t="s">
        <v>5316</v>
      </c>
      <c r="C63" s="21"/>
      <c r="D63" s="21"/>
      <c r="E63" s="14"/>
      <c r="F63" s="14"/>
      <c r="G63" s="596">
        <v>2</v>
      </c>
      <c r="H63" s="596"/>
      <c r="I63" s="596"/>
      <c r="J63" s="596" t="s">
        <v>5466</v>
      </c>
      <c r="K63" s="602" t="s">
        <v>5384</v>
      </c>
      <c r="L63" s="17"/>
      <c r="AA63" s="586">
        <f>IF(AND('01 Org'!C63=1,NOT('01 Org'!I63="")),'01 Org'!I63,0)</f>
        <v>0</v>
      </c>
      <c r="AB63" s="583">
        <f>IF(AND('01 Org'!D63=1,NOT('01 Org'!I63="")),'01 Org'!I63,0)</f>
        <v>0</v>
      </c>
      <c r="AC63" s="583">
        <f>IF(AND('01 Org'!E63=1,NOT('01 Org'!I63="")),'01 Org'!I63,0)</f>
        <v>0</v>
      </c>
      <c r="AD63" s="583">
        <f>IF(AND('01 Org'!F63=1,NOT('01 Org'!I63="")),'01 Org'!I63,0)</f>
        <v>0</v>
      </c>
      <c r="AE63" s="583">
        <f>IF(AND('01 Org'!C63=0,NOT('01 Org'!H63="")),'01 Org'!H63,4)</f>
        <v>4</v>
      </c>
      <c r="AF63" s="583">
        <f>IF(AND('01 Org'!D63=0,NOT('01 Org'!H63="")),'01 Org'!H63,4)</f>
        <v>4</v>
      </c>
      <c r="AG63" s="583">
        <f>IF(AND('01 Org'!E63=0,NOT('01 Org'!H63="")),'01 Org'!H63,4)</f>
        <v>4</v>
      </c>
      <c r="AH63" s="583">
        <f>IF(AND('01 Org'!F63=0,NOT('01 Org'!H63="")),'01 Org'!H63,4)</f>
        <v>4</v>
      </c>
    </row>
    <row r="64" spans="1:34" ht="30" outlineLevel="2">
      <c r="A64" s="644" t="s">
        <v>5385</v>
      </c>
      <c r="B64" s="600" t="s">
        <v>5791</v>
      </c>
      <c r="C64" s="21"/>
      <c r="D64" s="21"/>
      <c r="E64" s="14"/>
      <c r="F64" s="14"/>
      <c r="G64" s="596">
        <v>2</v>
      </c>
      <c r="H64" s="626"/>
      <c r="I64" s="629"/>
      <c r="J64" s="596" t="s">
        <v>5466</v>
      </c>
      <c r="K64" s="602" t="s">
        <v>5120</v>
      </c>
      <c r="L64" s="17"/>
      <c r="AA64" s="586">
        <f>IF(AND('01 Org'!C64=1,NOT('01 Org'!I64="")),'01 Org'!I64,0)</f>
        <v>0</v>
      </c>
      <c r="AB64" s="583">
        <f>IF(AND('01 Org'!D64=1,NOT('01 Org'!I64="")),'01 Org'!I64,0)</f>
        <v>0</v>
      </c>
      <c r="AC64" s="583">
        <f>IF(AND('01 Org'!E64=1,NOT('01 Org'!I64="")),'01 Org'!I64,0)</f>
        <v>0</v>
      </c>
      <c r="AD64" s="583">
        <f>IF(AND('01 Org'!F64=1,NOT('01 Org'!I64="")),'01 Org'!I64,0)</f>
        <v>0</v>
      </c>
      <c r="AE64" s="583">
        <f>IF(AND('01 Org'!C64=0,NOT('01 Org'!H64="")),'01 Org'!H64,4)</f>
        <v>4</v>
      </c>
      <c r="AF64" s="583">
        <f>IF(AND('01 Org'!D64=0,NOT('01 Org'!H64="")),'01 Org'!H64,4)</f>
        <v>4</v>
      </c>
      <c r="AG64" s="583">
        <f>IF(AND('01 Org'!E64=0,NOT('01 Org'!H64="")),'01 Org'!H64,4)</f>
        <v>4</v>
      </c>
      <c r="AH64" s="583">
        <f>IF(AND('01 Org'!F64=0,NOT('01 Org'!H64="")),'01 Org'!H64,4)</f>
        <v>4</v>
      </c>
    </row>
    <row r="65" spans="1:40" ht="20" outlineLevel="2">
      <c r="A65" s="644" t="s">
        <v>5121</v>
      </c>
      <c r="B65" s="645" t="s">
        <v>5122</v>
      </c>
      <c r="C65" s="21"/>
      <c r="D65" s="21"/>
      <c r="E65" s="14"/>
      <c r="F65" s="14"/>
      <c r="G65" s="596">
        <v>2</v>
      </c>
      <c r="H65" s="626"/>
      <c r="I65" s="629"/>
      <c r="J65" s="596" t="s">
        <v>5466</v>
      </c>
      <c r="K65" s="602" t="s">
        <v>5123</v>
      </c>
      <c r="L65" s="17"/>
      <c r="AA65" s="586">
        <f>IF(AND('01 Org'!C65=1,NOT('01 Org'!I65="")),'01 Org'!I65,0)</f>
        <v>0</v>
      </c>
      <c r="AB65" s="583">
        <f>IF(AND('01 Org'!D65=1,NOT('01 Org'!I65="")),'01 Org'!I65,0)</f>
        <v>0</v>
      </c>
      <c r="AC65" s="583">
        <f>IF(AND('01 Org'!E65=1,NOT('01 Org'!I65="")),'01 Org'!I65,0)</f>
        <v>0</v>
      </c>
      <c r="AD65" s="583">
        <f>IF(AND('01 Org'!F65=1,NOT('01 Org'!I65="")),'01 Org'!I65,0)</f>
        <v>0</v>
      </c>
      <c r="AE65" s="583">
        <f>IF(AND('01 Org'!C65=0,NOT('01 Org'!H65="")),'01 Org'!H65,4)</f>
        <v>4</v>
      </c>
      <c r="AF65" s="583">
        <f>IF(AND('01 Org'!D65=0,NOT('01 Org'!H65="")),'01 Org'!H65,4)</f>
        <v>4</v>
      </c>
      <c r="AG65" s="583">
        <f>IF(AND('01 Org'!E65=0,NOT('01 Org'!H65="")),'01 Org'!H65,4)</f>
        <v>4</v>
      </c>
      <c r="AH65" s="583">
        <f>IF(AND('01 Org'!F65=0,NOT('01 Org'!H65="")),'01 Org'!H65,4)</f>
        <v>4</v>
      </c>
    </row>
    <row r="66" spans="1:40" ht="20" outlineLevel="2">
      <c r="A66" s="644" t="s">
        <v>5124</v>
      </c>
      <c r="B66" s="600" t="s">
        <v>5125</v>
      </c>
      <c r="C66" s="21"/>
      <c r="D66" s="21"/>
      <c r="E66" s="14"/>
      <c r="F66" s="14"/>
      <c r="G66" s="596">
        <v>2</v>
      </c>
      <c r="H66" s="626"/>
      <c r="I66" s="629"/>
      <c r="J66" s="596" t="s">
        <v>5466</v>
      </c>
      <c r="K66" s="602" t="s">
        <v>5126</v>
      </c>
      <c r="L66" s="17"/>
      <c r="AA66" s="586">
        <f>IF(AND('01 Org'!C66=1,NOT('01 Org'!I66="")),'01 Org'!I66,0)</f>
        <v>0</v>
      </c>
      <c r="AB66" s="583">
        <f>IF(AND('01 Org'!D66=1,NOT('01 Org'!I66="")),'01 Org'!I66,0)</f>
        <v>0</v>
      </c>
      <c r="AC66" s="583">
        <f>IF(AND('01 Org'!E66=1,NOT('01 Org'!I66="")),'01 Org'!I66,0)</f>
        <v>0</v>
      </c>
      <c r="AD66" s="583">
        <f>IF(AND('01 Org'!F66=1,NOT('01 Org'!I66="")),'01 Org'!I66,0)</f>
        <v>0</v>
      </c>
      <c r="AE66" s="583">
        <f>IF(AND('01 Org'!C66=0,NOT('01 Org'!H66="")),'01 Org'!H66,4)</f>
        <v>4</v>
      </c>
      <c r="AF66" s="583">
        <f>IF(AND('01 Org'!D66=0,NOT('01 Org'!H66="")),'01 Org'!H66,4)</f>
        <v>4</v>
      </c>
      <c r="AG66" s="583">
        <f>IF(AND('01 Org'!E66=0,NOT('01 Org'!H66="")),'01 Org'!H66,4)</f>
        <v>4</v>
      </c>
      <c r="AH66" s="583">
        <f>IF(AND('01 Org'!F66=0,NOT('01 Org'!H66="")),'01 Org'!H66,4)</f>
        <v>4</v>
      </c>
    </row>
    <row r="67" spans="1:40" ht="20" outlineLevel="2">
      <c r="A67" s="644" t="s">
        <v>5127</v>
      </c>
      <c r="B67" s="600" t="s">
        <v>5175</v>
      </c>
      <c r="C67" s="21"/>
      <c r="D67" s="21"/>
      <c r="E67" s="14"/>
      <c r="F67" s="14"/>
      <c r="G67" s="596">
        <v>2</v>
      </c>
      <c r="H67" s="626"/>
      <c r="I67" s="629"/>
      <c r="J67" s="596" t="s">
        <v>5466</v>
      </c>
      <c r="K67" s="602" t="s">
        <v>5176</v>
      </c>
      <c r="L67" s="17"/>
      <c r="AA67" s="586">
        <f>IF(AND('01 Org'!C67=1,NOT('01 Org'!I67="")),'01 Org'!I67,0)</f>
        <v>0</v>
      </c>
      <c r="AB67" s="583">
        <f>IF(AND('01 Org'!D67=1,NOT('01 Org'!I67="")),'01 Org'!I67,0)</f>
        <v>0</v>
      </c>
      <c r="AC67" s="583">
        <f>IF(AND('01 Org'!E67=1,NOT('01 Org'!I67="")),'01 Org'!I67,0)</f>
        <v>0</v>
      </c>
      <c r="AD67" s="583">
        <f>IF(AND('01 Org'!F67=1,NOT('01 Org'!I67="")),'01 Org'!I67,0)</f>
        <v>0</v>
      </c>
      <c r="AE67" s="583">
        <f>IF(AND('01 Org'!C67=0,NOT('01 Org'!H67="")),'01 Org'!H67,4)</f>
        <v>4</v>
      </c>
      <c r="AF67" s="583">
        <f>IF(AND('01 Org'!D67=0,NOT('01 Org'!H67="")),'01 Org'!H67,4)</f>
        <v>4</v>
      </c>
      <c r="AG67" s="583">
        <f>IF(AND('01 Org'!E67=0,NOT('01 Org'!H67="")),'01 Org'!H67,4)</f>
        <v>4</v>
      </c>
      <c r="AH67" s="583">
        <f>IF(AND('01 Org'!F67=0,NOT('01 Org'!H67="")),'01 Org'!H67,4)</f>
        <v>4</v>
      </c>
    </row>
    <row r="68" spans="1:40" ht="20" outlineLevel="2">
      <c r="A68" s="644" t="s">
        <v>5177</v>
      </c>
      <c r="B68" s="600" t="s">
        <v>5329</v>
      </c>
      <c r="C68" s="21"/>
      <c r="D68" s="21"/>
      <c r="E68" s="14"/>
      <c r="F68" s="14"/>
      <c r="G68" s="596">
        <v>2</v>
      </c>
      <c r="H68" s="626"/>
      <c r="I68" s="629"/>
      <c r="J68" s="596" t="s">
        <v>5466</v>
      </c>
      <c r="K68" s="602" t="s">
        <v>5330</v>
      </c>
      <c r="L68" s="17"/>
      <c r="AA68" s="586">
        <f>IF(AND('01 Org'!C68=1,NOT('01 Org'!I68="")),'01 Org'!I68,0)</f>
        <v>0</v>
      </c>
      <c r="AB68" s="583">
        <f>IF(AND('01 Org'!D68=1,NOT('01 Org'!I68="")),'01 Org'!I68,0)</f>
        <v>0</v>
      </c>
      <c r="AC68" s="583">
        <f>IF(AND('01 Org'!E68=1,NOT('01 Org'!I68="")),'01 Org'!I68,0)</f>
        <v>0</v>
      </c>
      <c r="AD68" s="583">
        <f>IF(AND('01 Org'!F68=1,NOT('01 Org'!I68="")),'01 Org'!I68,0)</f>
        <v>0</v>
      </c>
      <c r="AE68" s="583">
        <f>IF(AND('01 Org'!C68=0,NOT('01 Org'!H68="")),'01 Org'!H68,4)</f>
        <v>4</v>
      </c>
      <c r="AF68" s="583">
        <f>IF(AND('01 Org'!D68=0,NOT('01 Org'!H68="")),'01 Org'!H68,4)</f>
        <v>4</v>
      </c>
      <c r="AG68" s="583">
        <f>IF(AND('01 Org'!E68=0,NOT('01 Org'!H68="")),'01 Org'!H68,4)</f>
        <v>4</v>
      </c>
      <c r="AH68" s="583">
        <f>IF(AND('01 Org'!F68=0,NOT('01 Org'!H68="")),'01 Org'!H68,4)</f>
        <v>4</v>
      </c>
    </row>
    <row r="69" spans="1:40" outlineLevel="2">
      <c r="A69" s="644" t="s">
        <v>5331</v>
      </c>
      <c r="B69" s="650" t="s">
        <v>5807</v>
      </c>
      <c r="C69" s="21"/>
      <c r="D69" s="21"/>
      <c r="E69" s="14"/>
      <c r="F69" s="14"/>
      <c r="G69" s="596">
        <v>2</v>
      </c>
      <c r="H69" s="672"/>
      <c r="I69" s="604"/>
      <c r="J69" s="596" t="s">
        <v>5466</v>
      </c>
      <c r="K69" s="602" t="s">
        <v>5808</v>
      </c>
      <c r="L69" s="17"/>
      <c r="AA69" s="586">
        <f>IF(AND('01 Org'!C69=1,NOT('01 Org'!I69="")),'01 Org'!I69,0)</f>
        <v>0</v>
      </c>
      <c r="AB69" s="583">
        <f>IF(AND('01 Org'!D69=1,NOT('01 Org'!I69="")),'01 Org'!I69,0)</f>
        <v>0</v>
      </c>
      <c r="AC69" s="583">
        <f>IF(AND('01 Org'!E69=1,NOT('01 Org'!I69="")),'01 Org'!I69,0)</f>
        <v>0</v>
      </c>
      <c r="AD69" s="583">
        <f>IF(AND('01 Org'!F69=1,NOT('01 Org'!I69="")),'01 Org'!I69,0)</f>
        <v>0</v>
      </c>
      <c r="AE69" s="583">
        <f>IF(AND('01 Org'!C69=0,NOT('01 Org'!H69="")),'01 Org'!H69,4)</f>
        <v>4</v>
      </c>
      <c r="AF69" s="583">
        <f>IF(AND('01 Org'!D69=0,NOT('01 Org'!H69="")),'01 Org'!H69,4)</f>
        <v>4</v>
      </c>
      <c r="AG69" s="583">
        <f>IF(AND('01 Org'!E69=0,NOT('01 Org'!H69="")),'01 Org'!H69,4)</f>
        <v>4</v>
      </c>
      <c r="AH69" s="583">
        <f>IF(AND('01 Org'!F69=0,NOT('01 Org'!H69="")),'01 Org'!H69,4)</f>
        <v>4</v>
      </c>
    </row>
    <row r="70" spans="1:40" s="479" customFormat="1" ht="20" outlineLevel="2">
      <c r="A70" s="644" t="s">
        <v>5809</v>
      </c>
      <c r="B70" s="650" t="s">
        <v>5810</v>
      </c>
      <c r="C70" s="21"/>
      <c r="D70" s="21"/>
      <c r="E70" s="25"/>
      <c r="F70" s="25"/>
      <c r="G70" s="596">
        <v>2</v>
      </c>
      <c r="H70" s="672"/>
      <c r="I70" s="604"/>
      <c r="J70" s="596" t="s">
        <v>2351</v>
      </c>
      <c r="K70" s="602" t="s">
        <v>5811</v>
      </c>
      <c r="L70" s="17"/>
      <c r="M70" s="26"/>
      <c r="N70" s="26"/>
      <c r="O70" s="26"/>
      <c r="P70" s="26"/>
      <c r="Q70" s="26"/>
      <c r="R70" s="26"/>
      <c r="S70" s="26"/>
      <c r="T70" s="26"/>
      <c r="U70" s="26"/>
      <c r="V70" s="26"/>
      <c r="W70" s="26"/>
      <c r="X70" s="26"/>
      <c r="Y70" s="26"/>
      <c r="Z70" s="26"/>
      <c r="AA70" s="587">
        <f>IF(AND('01 Org'!C70=1,NOT('01 Org'!I70="")),'01 Org'!I70,0)</f>
        <v>0</v>
      </c>
      <c r="AB70" s="583">
        <f>IF(AND('01 Org'!D70=1,NOT('01 Org'!I70="")),'01 Org'!I70,0)</f>
        <v>0</v>
      </c>
      <c r="AC70" s="587">
        <f>IF(AND('01 Org'!E70=1,NOT('01 Org'!I70="")),'01 Org'!I70,0)</f>
        <v>0</v>
      </c>
      <c r="AD70" s="587">
        <f>IF(AND('01 Org'!F70=1,NOT('01 Org'!I70="")),'01 Org'!I70,0)</f>
        <v>0</v>
      </c>
      <c r="AE70" s="587">
        <f>IF(AND('01 Org'!C70=0,NOT('01 Org'!H70="")),'01 Org'!H70,4)</f>
        <v>4</v>
      </c>
      <c r="AF70" s="587">
        <f>IF(AND('01 Org'!D70=0,NOT('01 Org'!H70="")),'01 Org'!H70,4)</f>
        <v>4</v>
      </c>
      <c r="AG70" s="587">
        <f>IF(AND('01 Org'!E70=0,NOT('01 Org'!H70="")),'01 Org'!H70,4)</f>
        <v>4</v>
      </c>
      <c r="AH70" s="587">
        <f>IF(AND('01 Org'!F70=0,NOT('01 Org'!H70="")),'01 Org'!H70,4)</f>
        <v>4</v>
      </c>
      <c r="AI70" s="478"/>
      <c r="AJ70" s="478"/>
      <c r="AK70" s="478"/>
      <c r="AL70" s="478"/>
      <c r="AM70" s="478"/>
      <c r="AN70" s="478"/>
    </row>
    <row r="71" spans="1:40" ht="20" outlineLevel="2">
      <c r="A71" s="644" t="s">
        <v>5812</v>
      </c>
      <c r="B71" s="650" t="s">
        <v>2833</v>
      </c>
      <c r="C71" s="21"/>
      <c r="D71" s="21"/>
      <c r="E71" s="14"/>
      <c r="F71" s="14"/>
      <c r="G71" s="596">
        <v>2</v>
      </c>
      <c r="H71" s="672"/>
      <c r="I71" s="604"/>
      <c r="J71" s="596" t="s">
        <v>5466</v>
      </c>
      <c r="K71" s="602" t="s">
        <v>2834</v>
      </c>
      <c r="L71" s="17"/>
      <c r="AA71" s="586">
        <f>IF(AND('01 Org'!C71=1,NOT('01 Org'!I71="")),'01 Org'!I71,0)</f>
        <v>0</v>
      </c>
      <c r="AB71" s="583">
        <f>IF(AND('01 Org'!D71=1,NOT('01 Org'!I71="")),'01 Org'!I71,0)</f>
        <v>0</v>
      </c>
      <c r="AC71" s="583">
        <f>IF(AND('01 Org'!E71=1,NOT('01 Org'!I71="")),'01 Org'!I71,0)</f>
        <v>0</v>
      </c>
      <c r="AD71" s="583">
        <f>IF(AND('01 Org'!F71=1,NOT('01 Org'!I71="")),'01 Org'!I71,0)</f>
        <v>0</v>
      </c>
      <c r="AE71" s="583">
        <f>IF(AND('01 Org'!C71=0,NOT('01 Org'!H71="")),'01 Org'!H71,4)</f>
        <v>4</v>
      </c>
      <c r="AF71" s="583">
        <f>IF(AND('01 Org'!D71=0,NOT('01 Org'!H71="")),'01 Org'!H71,4)</f>
        <v>4</v>
      </c>
      <c r="AG71" s="583">
        <f>IF(AND('01 Org'!E71=0,NOT('01 Org'!H71="")),'01 Org'!H71,4)</f>
        <v>4</v>
      </c>
      <c r="AH71" s="583">
        <f>IF(AND('01 Org'!F71=0,NOT('01 Org'!H71="")),'01 Org'!H71,4)</f>
        <v>4</v>
      </c>
    </row>
    <row r="72" spans="1:40" outlineLevel="2">
      <c r="A72" s="644" t="s">
        <v>2835</v>
      </c>
      <c r="B72" s="600" t="s">
        <v>5334</v>
      </c>
      <c r="C72" s="21"/>
      <c r="D72" s="21"/>
      <c r="E72" s="14"/>
      <c r="F72" s="14"/>
      <c r="G72" s="596">
        <v>4</v>
      </c>
      <c r="H72" s="604">
        <v>2</v>
      </c>
      <c r="I72" s="629"/>
      <c r="J72" s="596" t="s">
        <v>5466</v>
      </c>
      <c r="K72" s="602"/>
      <c r="L72" s="17"/>
      <c r="AA72" s="586">
        <f>IF(AND('01 Org'!C72=1,NOT('01 Org'!I72="")),'01 Org'!I72,0)</f>
        <v>0</v>
      </c>
      <c r="AB72" s="583">
        <f>IF(AND('01 Org'!D72=1,NOT('01 Org'!I72="")),'01 Org'!I72,0)</f>
        <v>0</v>
      </c>
      <c r="AC72" s="583">
        <f>IF(AND('01 Org'!E72=1,NOT('01 Org'!I72="")),'01 Org'!I72,0)</f>
        <v>0</v>
      </c>
      <c r="AD72" s="583">
        <f>IF(AND('01 Org'!F72=1,NOT('01 Org'!I72="")),'01 Org'!I72,0)</f>
        <v>0</v>
      </c>
      <c r="AE72" s="583">
        <f>IF(AND('01 Org'!C72=0,NOT('01 Org'!H72="")),'01 Org'!H72,4)</f>
        <v>2</v>
      </c>
      <c r="AF72" s="583">
        <f>IF(AND('01 Org'!D72=0,NOT('01 Org'!H72="")),'01 Org'!H72,4)</f>
        <v>2</v>
      </c>
      <c r="AG72" s="583">
        <f>IF(AND('01 Org'!E72=0,NOT('01 Org'!H72="")),'01 Org'!H72,4)</f>
        <v>2</v>
      </c>
      <c r="AH72" s="583">
        <f>IF(AND('01 Org'!F72=0,NOT('01 Org'!H72="")),'01 Org'!H72,4)</f>
        <v>2</v>
      </c>
    </row>
    <row r="73" spans="1:40" outlineLevel="2">
      <c r="A73" s="644" t="s">
        <v>5335</v>
      </c>
      <c r="B73" s="600" t="s">
        <v>5813</v>
      </c>
      <c r="C73" s="21"/>
      <c r="D73" s="21"/>
      <c r="E73" s="14"/>
      <c r="F73" s="14"/>
      <c r="G73" s="596">
        <v>4</v>
      </c>
      <c r="H73" s="604">
        <v>2</v>
      </c>
      <c r="I73" s="629"/>
      <c r="J73" s="596" t="s">
        <v>5466</v>
      </c>
      <c r="K73" s="602"/>
      <c r="L73" s="17"/>
      <c r="AA73" s="586">
        <f>IF(AND('01 Org'!C73=1,NOT('01 Org'!I73="")),'01 Org'!I73,0)</f>
        <v>0</v>
      </c>
      <c r="AB73" s="583">
        <f>IF(AND('01 Org'!D73=1,NOT('01 Org'!I73="")),'01 Org'!I73,0)</f>
        <v>0</v>
      </c>
      <c r="AC73" s="583">
        <f>IF(AND('01 Org'!E73=1,NOT('01 Org'!I73="")),'01 Org'!I73,0)</f>
        <v>0</v>
      </c>
      <c r="AD73" s="583">
        <f>IF(AND('01 Org'!F73=1,NOT('01 Org'!I73="")),'01 Org'!I73,0)</f>
        <v>0</v>
      </c>
      <c r="AE73" s="583">
        <f>IF(AND('01 Org'!C73=0,NOT('01 Org'!H73="")),'01 Org'!H73,4)</f>
        <v>2</v>
      </c>
      <c r="AF73" s="583">
        <f>IF(AND('01 Org'!D73=0,NOT('01 Org'!H73="")),'01 Org'!H73,4)</f>
        <v>2</v>
      </c>
      <c r="AG73" s="583">
        <f>IF(AND('01 Org'!E73=0,NOT('01 Org'!H73="")),'01 Org'!H73,4)</f>
        <v>2</v>
      </c>
      <c r="AH73" s="583">
        <f>IF(AND('01 Org'!F73=0,NOT('01 Org'!H73="")),'01 Org'!H73,4)</f>
        <v>2</v>
      </c>
    </row>
    <row r="74" spans="1:40" ht="20" outlineLevel="2">
      <c r="A74" s="644" t="s">
        <v>5814</v>
      </c>
      <c r="B74" s="600" t="s">
        <v>5815</v>
      </c>
      <c r="C74" s="21"/>
      <c r="D74" s="21"/>
      <c r="E74" s="14"/>
      <c r="F74" s="14"/>
      <c r="G74" s="596">
        <v>2</v>
      </c>
      <c r="H74" s="604">
        <v>3</v>
      </c>
      <c r="I74" s="629"/>
      <c r="J74" s="596" t="s">
        <v>3371</v>
      </c>
      <c r="K74" s="602"/>
      <c r="L74" s="17"/>
      <c r="AA74" s="586">
        <f>IF(AND('01 Org'!C74=1,NOT('01 Org'!I74="")),'01 Org'!I74,0)</f>
        <v>0</v>
      </c>
      <c r="AB74" s="583">
        <f>IF(AND('01 Org'!D74=1,NOT('01 Org'!I74="")),'01 Org'!I74,0)</f>
        <v>0</v>
      </c>
      <c r="AC74" s="583">
        <f>IF(AND('01 Org'!E74=1,NOT('01 Org'!I74="")),'01 Org'!I74,0)</f>
        <v>0</v>
      </c>
      <c r="AD74" s="583">
        <f>IF(AND('01 Org'!F74=1,NOT('01 Org'!I74="")),'01 Org'!I74,0)</f>
        <v>0</v>
      </c>
      <c r="AE74" s="583">
        <f>IF(AND('01 Org'!C74=0,NOT('01 Org'!H74="")),'01 Org'!H74,4)</f>
        <v>3</v>
      </c>
      <c r="AF74" s="583">
        <f>IF(AND('01 Org'!D74=0,NOT('01 Org'!H74="")),'01 Org'!H74,4)</f>
        <v>3</v>
      </c>
      <c r="AG74" s="583">
        <f>IF(AND('01 Org'!E74=0,NOT('01 Org'!H74="")),'01 Org'!H74,4)</f>
        <v>3</v>
      </c>
      <c r="AH74" s="583">
        <f>IF(AND('01 Org'!F74=0,NOT('01 Org'!H74="")),'01 Org'!H74,4)</f>
        <v>3</v>
      </c>
    </row>
    <row r="75" spans="1:40" outlineLevel="1">
      <c r="A75" s="643" t="s">
        <v>5816</v>
      </c>
      <c r="B75" s="618" t="s">
        <v>5372</v>
      </c>
      <c r="C75" s="21"/>
      <c r="D75" s="21"/>
      <c r="E75" s="14"/>
      <c r="F75" s="14"/>
      <c r="G75" s="596"/>
      <c r="H75" s="596"/>
      <c r="I75" s="596"/>
      <c r="J75" s="596"/>
      <c r="K75" s="602"/>
      <c r="L75" s="17"/>
      <c r="AB75" s="583">
        <f>IF(AND('01 Org'!D75=1,NOT('01 Org'!I75="")),'01 Org'!I75,0)</f>
        <v>0</v>
      </c>
    </row>
    <row r="76" spans="1:40" ht="20" outlineLevel="2">
      <c r="A76" s="644" t="s">
        <v>5317</v>
      </c>
      <c r="B76" s="600" t="s">
        <v>5318</v>
      </c>
      <c r="C76" s="21"/>
      <c r="D76" s="21"/>
      <c r="E76" s="14"/>
      <c r="F76" s="14"/>
      <c r="G76" s="596">
        <v>4</v>
      </c>
      <c r="H76" s="626"/>
      <c r="I76" s="629"/>
      <c r="J76" s="596" t="s">
        <v>2351</v>
      </c>
      <c r="K76" s="602"/>
      <c r="L76" s="17"/>
      <c r="AA76" s="586">
        <f>IF(AND('01 Org'!C76=1,NOT('01 Org'!I76="")),'01 Org'!I76,0)</f>
        <v>0</v>
      </c>
      <c r="AB76" s="583">
        <f>IF(AND('01 Org'!D76=1,NOT('01 Org'!I76="")),'01 Org'!I76,0)</f>
        <v>0</v>
      </c>
      <c r="AC76" s="583">
        <f>IF(AND('01 Org'!E76=1,NOT('01 Org'!I76="")),'01 Org'!I76,0)</f>
        <v>0</v>
      </c>
      <c r="AD76" s="583">
        <f>IF(AND('01 Org'!F76=1,NOT('01 Org'!I76="")),'01 Org'!I76,0)</f>
        <v>0</v>
      </c>
      <c r="AE76" s="583">
        <f>IF(AND('01 Org'!C76=0,NOT('01 Org'!H76="")),'01 Org'!H76,4)</f>
        <v>4</v>
      </c>
      <c r="AF76" s="583">
        <f>IF(AND('01 Org'!D76=0,NOT('01 Org'!H76="")),'01 Org'!H76,4)</f>
        <v>4</v>
      </c>
      <c r="AG76" s="583">
        <f>IF(AND('01 Org'!E76=0,NOT('01 Org'!H76="")),'01 Org'!H76,4)</f>
        <v>4</v>
      </c>
      <c r="AH76" s="583">
        <f>IF(AND('01 Org'!F76=0,NOT('01 Org'!H76="")),'01 Org'!H76,4)</f>
        <v>4</v>
      </c>
    </row>
    <row r="77" spans="1:40" outlineLevel="2">
      <c r="A77" s="644" t="s">
        <v>5319</v>
      </c>
      <c r="B77" s="600" t="s">
        <v>5351</v>
      </c>
      <c r="C77" s="21"/>
      <c r="D77" s="21"/>
      <c r="E77" s="14"/>
      <c r="F77" s="14"/>
      <c r="G77" s="596">
        <v>1</v>
      </c>
      <c r="H77" s="626"/>
      <c r="I77" s="629"/>
      <c r="J77" s="596" t="s">
        <v>5466</v>
      </c>
      <c r="K77" s="602" t="s">
        <v>5352</v>
      </c>
      <c r="L77" s="17"/>
      <c r="AA77" s="586">
        <f>IF(AND('01 Org'!C77=1,NOT('01 Org'!I77="")),'01 Org'!I77,0)</f>
        <v>0</v>
      </c>
      <c r="AB77" s="583">
        <f>IF(AND('01 Org'!D77=1,NOT('01 Org'!I77="")),'01 Org'!I77,0)</f>
        <v>0</v>
      </c>
      <c r="AC77" s="583">
        <f>IF(AND('01 Org'!E77=1,NOT('01 Org'!I77="")),'01 Org'!I77,0)</f>
        <v>0</v>
      </c>
      <c r="AD77" s="583">
        <f>IF(AND('01 Org'!F77=1,NOT('01 Org'!I77="")),'01 Org'!I77,0)</f>
        <v>0</v>
      </c>
      <c r="AE77" s="583">
        <f>IF(AND('01 Org'!C77=0,NOT('01 Org'!H77="")),'01 Org'!H77,4)</f>
        <v>4</v>
      </c>
      <c r="AF77" s="583">
        <f>IF(AND('01 Org'!D77=0,NOT('01 Org'!H77="")),'01 Org'!H77,4)</f>
        <v>4</v>
      </c>
      <c r="AG77" s="583">
        <f>IF(AND('01 Org'!E77=0,NOT('01 Org'!H77="")),'01 Org'!H77,4)</f>
        <v>4</v>
      </c>
      <c r="AH77" s="583">
        <f>IF(AND('01 Org'!F77=0,NOT('01 Org'!H77="")),'01 Org'!H77,4)</f>
        <v>4</v>
      </c>
    </row>
    <row r="78" spans="1:40" ht="20" outlineLevel="2">
      <c r="A78" s="644" t="s">
        <v>5353</v>
      </c>
      <c r="B78" s="600" t="s">
        <v>5321</v>
      </c>
      <c r="C78" s="21"/>
      <c r="D78" s="21"/>
      <c r="E78" s="14"/>
      <c r="F78" s="14"/>
      <c r="G78" s="596">
        <v>4</v>
      </c>
      <c r="H78" s="596">
        <v>1</v>
      </c>
      <c r="I78" s="596">
        <v>2</v>
      </c>
      <c r="J78" s="596" t="s">
        <v>5466</v>
      </c>
      <c r="K78" s="602" t="s">
        <v>5322</v>
      </c>
      <c r="L78" s="17"/>
      <c r="AA78" s="586">
        <f>IF(AND('01 Org'!C78=1,NOT('01 Org'!I78="")),'01 Org'!I78,0)</f>
        <v>0</v>
      </c>
      <c r="AB78" s="583">
        <f>IF(AND('01 Org'!D78=1,NOT('01 Org'!I78="")),'01 Org'!I78,0)</f>
        <v>0</v>
      </c>
      <c r="AC78" s="583">
        <f>IF(AND('01 Org'!E78=1,NOT('01 Org'!I78="")),'01 Org'!I78,0)</f>
        <v>0</v>
      </c>
      <c r="AD78" s="583">
        <f>IF(AND('01 Org'!F78=1,NOT('01 Org'!I78="")),'01 Org'!I78,0)</f>
        <v>0</v>
      </c>
      <c r="AE78" s="583">
        <f>IF(AND('01 Org'!C78=0,NOT('01 Org'!H78="")),'01 Org'!H78,4)</f>
        <v>1</v>
      </c>
      <c r="AF78" s="583">
        <f>IF(AND('01 Org'!D78=0,NOT('01 Org'!H78="")),'01 Org'!H78,4)</f>
        <v>1</v>
      </c>
      <c r="AG78" s="583">
        <f>IF(AND('01 Org'!E78=0,NOT('01 Org'!H78="")),'01 Org'!H78,4)</f>
        <v>1</v>
      </c>
      <c r="AH78" s="583">
        <f>IF(AND('01 Org'!F78=0,NOT('01 Org'!H78="")),'01 Org'!H78,4)</f>
        <v>1</v>
      </c>
    </row>
    <row r="79" spans="1:40" outlineLevel="2">
      <c r="A79" s="644" t="s">
        <v>5323</v>
      </c>
      <c r="B79" s="600" t="s">
        <v>5374</v>
      </c>
      <c r="C79" s="21"/>
      <c r="D79" s="21"/>
      <c r="E79" s="14"/>
      <c r="F79" s="14"/>
      <c r="G79" s="596">
        <v>2</v>
      </c>
      <c r="H79" s="596">
        <v>2</v>
      </c>
      <c r="I79" s="596"/>
      <c r="J79" s="596" t="s">
        <v>5466</v>
      </c>
      <c r="K79" s="602"/>
      <c r="L79" s="17"/>
      <c r="AA79" s="586">
        <f>IF(AND('01 Org'!C79=1,NOT('01 Org'!I79="")),'01 Org'!I79,0)</f>
        <v>0</v>
      </c>
      <c r="AB79" s="583">
        <f>IF(AND('01 Org'!D79=1,NOT('01 Org'!I79="")),'01 Org'!I79,0)</f>
        <v>0</v>
      </c>
      <c r="AC79" s="583">
        <f>IF(AND('01 Org'!E79=1,NOT('01 Org'!I79="")),'01 Org'!I79,0)</f>
        <v>0</v>
      </c>
      <c r="AD79" s="583">
        <f>IF(AND('01 Org'!F79=1,NOT('01 Org'!I79="")),'01 Org'!I79,0)</f>
        <v>0</v>
      </c>
      <c r="AE79" s="583">
        <f>IF(AND('01 Org'!C79=0,NOT('01 Org'!H79="")),'01 Org'!H79,4)</f>
        <v>2</v>
      </c>
      <c r="AF79" s="583">
        <f>IF(AND('01 Org'!D79=0,NOT('01 Org'!H79="")),'01 Org'!H79,4)</f>
        <v>2</v>
      </c>
      <c r="AG79" s="583">
        <f>IF(AND('01 Org'!E79=0,NOT('01 Org'!H79="")),'01 Org'!H79,4)</f>
        <v>2</v>
      </c>
      <c r="AH79" s="583">
        <f>IF(AND('01 Org'!F79=0,NOT('01 Org'!H79="")),'01 Org'!H79,4)</f>
        <v>2</v>
      </c>
    </row>
    <row r="80" spans="1:40" ht="20" outlineLevel="2">
      <c r="A80" s="644" t="s">
        <v>5375</v>
      </c>
      <c r="B80" s="600" t="s">
        <v>5376</v>
      </c>
      <c r="C80" s="21"/>
      <c r="D80" s="21"/>
      <c r="E80" s="14"/>
      <c r="F80" s="14"/>
      <c r="G80" s="596">
        <v>4</v>
      </c>
      <c r="H80" s="596"/>
      <c r="I80" s="596"/>
      <c r="J80" s="596" t="s">
        <v>5466</v>
      </c>
      <c r="K80" s="602"/>
      <c r="L80" s="17"/>
      <c r="AA80" s="586">
        <f>IF(AND('01 Org'!C80=1,NOT('01 Org'!I80="")),'01 Org'!I80,0)</f>
        <v>0</v>
      </c>
      <c r="AB80" s="583">
        <f>IF(AND('01 Org'!D80=1,NOT('01 Org'!I80="")),'01 Org'!I80,0)</f>
        <v>0</v>
      </c>
      <c r="AC80" s="583">
        <f>IF(AND('01 Org'!E80=1,NOT('01 Org'!I80="")),'01 Org'!I80,0)</f>
        <v>0</v>
      </c>
      <c r="AD80" s="583">
        <f>IF(AND('01 Org'!F80=1,NOT('01 Org'!I80="")),'01 Org'!I80,0)</f>
        <v>0</v>
      </c>
      <c r="AE80" s="583">
        <f>IF(AND('01 Org'!C80=0,NOT('01 Org'!H80="")),'01 Org'!H80,4)</f>
        <v>4</v>
      </c>
      <c r="AF80" s="583">
        <f>IF(AND('01 Org'!D80=0,NOT('01 Org'!H80="")),'01 Org'!H80,4)</f>
        <v>4</v>
      </c>
      <c r="AG80" s="583">
        <f>IF(AND('01 Org'!E80=0,NOT('01 Org'!H80="")),'01 Org'!H80,4)</f>
        <v>4</v>
      </c>
      <c r="AH80" s="583">
        <f>IF(AND('01 Org'!F80=0,NOT('01 Org'!H80="")),'01 Org'!H80,4)</f>
        <v>4</v>
      </c>
    </row>
    <row r="81" spans="1:34" outlineLevel="2">
      <c r="A81" s="644" t="s">
        <v>5377</v>
      </c>
      <c r="B81" s="600" t="s">
        <v>2824</v>
      </c>
      <c r="C81" s="21"/>
      <c r="D81" s="21"/>
      <c r="E81" s="14"/>
      <c r="F81" s="14"/>
      <c r="G81" s="596">
        <v>2</v>
      </c>
      <c r="H81" s="596"/>
      <c r="I81" s="596"/>
      <c r="J81" s="596" t="s">
        <v>5466</v>
      </c>
      <c r="K81" s="602"/>
      <c r="L81" s="17"/>
      <c r="AA81" s="586">
        <f>IF(AND('01 Org'!C81=1,NOT('01 Org'!I81="")),'01 Org'!I81,0)</f>
        <v>0</v>
      </c>
      <c r="AB81" s="583">
        <f>IF(AND('01 Org'!D81=1,NOT('01 Org'!I81="")),'01 Org'!I81,0)</f>
        <v>0</v>
      </c>
      <c r="AC81" s="583">
        <f>IF(AND('01 Org'!E81=1,NOT('01 Org'!I81="")),'01 Org'!I81,0)</f>
        <v>0</v>
      </c>
      <c r="AD81" s="583">
        <f>IF(AND('01 Org'!F81=1,NOT('01 Org'!I81="")),'01 Org'!I81,0)</f>
        <v>0</v>
      </c>
      <c r="AE81" s="583">
        <f>IF(AND('01 Org'!C81=0,NOT('01 Org'!H81="")),'01 Org'!H81,4)</f>
        <v>4</v>
      </c>
      <c r="AF81" s="583">
        <f>IF(AND('01 Org'!D81=0,NOT('01 Org'!H81="")),'01 Org'!H81,4)</f>
        <v>4</v>
      </c>
      <c r="AG81" s="583">
        <f>IF(AND('01 Org'!E81=0,NOT('01 Org'!H81="")),'01 Org'!H81,4)</f>
        <v>4</v>
      </c>
      <c r="AH81" s="583">
        <f>IF(AND('01 Org'!F81=0,NOT('01 Org'!H81="")),'01 Org'!H81,4)</f>
        <v>4</v>
      </c>
    </row>
    <row r="82" spans="1:34" ht="20" outlineLevel="2">
      <c r="A82" s="644" t="s">
        <v>2825</v>
      </c>
      <c r="B82" s="600" t="s">
        <v>2769</v>
      </c>
      <c r="C82" s="21"/>
      <c r="D82" s="21"/>
      <c r="E82" s="14"/>
      <c r="F82" s="14"/>
      <c r="G82" s="596">
        <v>4</v>
      </c>
      <c r="H82" s="596"/>
      <c r="I82" s="596"/>
      <c r="J82" s="596" t="s">
        <v>5466</v>
      </c>
      <c r="K82" s="602"/>
      <c r="L82" s="17"/>
      <c r="AA82" s="586">
        <f>IF(AND('01 Org'!C82=1,NOT('01 Org'!I82="")),'01 Org'!I82,0)</f>
        <v>0</v>
      </c>
      <c r="AB82" s="583">
        <f>IF(AND('01 Org'!D82=1,NOT('01 Org'!I82="")),'01 Org'!I82,0)</f>
        <v>0</v>
      </c>
      <c r="AC82" s="583">
        <f>IF(AND('01 Org'!E82=1,NOT('01 Org'!I82="")),'01 Org'!I82,0)</f>
        <v>0</v>
      </c>
      <c r="AD82" s="583">
        <f>IF(AND('01 Org'!F82=1,NOT('01 Org'!I82="")),'01 Org'!I82,0)</f>
        <v>0</v>
      </c>
      <c r="AE82" s="583">
        <f>IF(AND('01 Org'!C82=0,NOT('01 Org'!H82="")),'01 Org'!H82,4)</f>
        <v>4</v>
      </c>
      <c r="AF82" s="583">
        <f>IF(AND('01 Org'!D82=0,NOT('01 Org'!H82="")),'01 Org'!H82,4)</f>
        <v>4</v>
      </c>
      <c r="AG82" s="583">
        <f>IF(AND('01 Org'!E82=0,NOT('01 Org'!H82="")),'01 Org'!H82,4)</f>
        <v>4</v>
      </c>
      <c r="AH82" s="583">
        <f>IF(AND('01 Org'!F82=0,NOT('01 Org'!H82="")),'01 Org'!H82,4)</f>
        <v>4</v>
      </c>
    </row>
    <row r="83" spans="1:34" outlineLevel="2">
      <c r="A83" s="644" t="s">
        <v>5362</v>
      </c>
      <c r="B83" s="600" t="s">
        <v>5363</v>
      </c>
      <c r="C83" s="21"/>
      <c r="D83" s="21"/>
      <c r="E83" s="14"/>
      <c r="F83" s="14"/>
      <c r="G83" s="596">
        <v>4</v>
      </c>
      <c r="H83" s="596"/>
      <c r="I83" s="596"/>
      <c r="J83" s="596" t="s">
        <v>5466</v>
      </c>
      <c r="K83" s="602"/>
      <c r="L83" s="17"/>
      <c r="AA83" s="586">
        <f>IF(AND('01 Org'!C83=1,NOT('01 Org'!I83="")),'01 Org'!I83,0)</f>
        <v>0</v>
      </c>
      <c r="AB83" s="583">
        <f>IF(AND('01 Org'!D83=1,NOT('01 Org'!I83="")),'01 Org'!I83,0)</f>
        <v>0</v>
      </c>
      <c r="AC83" s="583">
        <f>IF(AND('01 Org'!E83=1,NOT('01 Org'!I83="")),'01 Org'!I83,0)</f>
        <v>0</v>
      </c>
      <c r="AD83" s="583">
        <f>IF(AND('01 Org'!F83=1,NOT('01 Org'!I83="")),'01 Org'!I83,0)</f>
        <v>0</v>
      </c>
      <c r="AE83" s="583">
        <f>IF(AND('01 Org'!C83=0,NOT('01 Org'!H83="")),'01 Org'!H83,4)</f>
        <v>4</v>
      </c>
      <c r="AF83" s="583">
        <f>IF(AND('01 Org'!D83=0,NOT('01 Org'!H83="")),'01 Org'!H83,4)</f>
        <v>4</v>
      </c>
      <c r="AG83" s="583">
        <f>IF(AND('01 Org'!E83=0,NOT('01 Org'!H83="")),'01 Org'!H83,4)</f>
        <v>4</v>
      </c>
      <c r="AH83" s="583">
        <f>IF(AND('01 Org'!F83=0,NOT('01 Org'!H83="")),'01 Org'!H83,4)</f>
        <v>4</v>
      </c>
    </row>
    <row r="84" spans="1:34" outlineLevel="2">
      <c r="A84" s="644" t="s">
        <v>5364</v>
      </c>
      <c r="B84" s="600" t="s">
        <v>5324</v>
      </c>
      <c r="C84" s="21"/>
      <c r="D84" s="21"/>
      <c r="E84" s="14"/>
      <c r="F84" s="14"/>
      <c r="G84" s="596">
        <v>4</v>
      </c>
      <c r="H84" s="596">
        <v>2</v>
      </c>
      <c r="I84" s="596"/>
      <c r="J84" s="673" t="s">
        <v>5466</v>
      </c>
      <c r="K84" s="602"/>
      <c r="L84" s="17"/>
      <c r="AA84" s="586">
        <f>IF(AND('01 Org'!C84=1,NOT('01 Org'!I84="")),'01 Org'!I84,0)</f>
        <v>0</v>
      </c>
      <c r="AB84" s="583">
        <f>IF(AND('01 Org'!D84=1,NOT('01 Org'!I84="")),'01 Org'!I84,0)</f>
        <v>0</v>
      </c>
      <c r="AC84" s="583">
        <f>IF(AND('01 Org'!E84=1,NOT('01 Org'!I84="")),'01 Org'!I84,0)</f>
        <v>0</v>
      </c>
      <c r="AD84" s="583">
        <f>IF(AND('01 Org'!F84=1,NOT('01 Org'!I84="")),'01 Org'!I84,0)</f>
        <v>0</v>
      </c>
      <c r="AE84" s="583">
        <f>IF(AND('01 Org'!C84=0,NOT('01 Org'!H84="")),'01 Org'!H84,4)</f>
        <v>2</v>
      </c>
      <c r="AF84" s="583">
        <f>IF(AND('01 Org'!D84=0,NOT('01 Org'!H84="")),'01 Org'!H84,4)</f>
        <v>2</v>
      </c>
      <c r="AG84" s="583">
        <f>IF(AND('01 Org'!E84=0,NOT('01 Org'!H84="")),'01 Org'!H84,4)</f>
        <v>2</v>
      </c>
      <c r="AH84" s="583">
        <f>IF(AND('01 Org'!F84=0,NOT('01 Org'!H84="")),'01 Org'!H84,4)</f>
        <v>2</v>
      </c>
    </row>
    <row r="85" spans="1:34" outlineLevel="2">
      <c r="A85" s="644" t="s">
        <v>5325</v>
      </c>
      <c r="B85" s="600" t="s">
        <v>5380</v>
      </c>
      <c r="C85" s="21"/>
      <c r="D85" s="21"/>
      <c r="E85" s="14"/>
      <c r="F85" s="14"/>
      <c r="G85" s="596">
        <v>4</v>
      </c>
      <c r="H85" s="596">
        <v>3</v>
      </c>
      <c r="I85" s="596"/>
      <c r="J85" s="596" t="s">
        <v>2356</v>
      </c>
      <c r="K85" s="602" t="s">
        <v>5322</v>
      </c>
      <c r="L85" s="17"/>
      <c r="AA85" s="586">
        <f>IF(AND('01 Org'!C85=1,NOT('01 Org'!I85="")),'01 Org'!I85,0)</f>
        <v>0</v>
      </c>
      <c r="AB85" s="583">
        <f>IF(AND('01 Org'!D85=1,NOT('01 Org'!I85="")),'01 Org'!I85,0)</f>
        <v>0</v>
      </c>
      <c r="AC85" s="583">
        <f>IF(AND('01 Org'!E85=1,NOT('01 Org'!I85="")),'01 Org'!I85,0)</f>
        <v>0</v>
      </c>
      <c r="AD85" s="583">
        <f>IF(AND('01 Org'!F85=1,NOT('01 Org'!I85="")),'01 Org'!I85,0)</f>
        <v>0</v>
      </c>
      <c r="AE85" s="583">
        <f>IF(AND('01 Org'!C85=0,NOT('01 Org'!H85="")),'01 Org'!H85,4)</f>
        <v>3</v>
      </c>
      <c r="AF85" s="583">
        <f>IF(AND('01 Org'!D85=0,NOT('01 Org'!H85="")),'01 Org'!H85,4)</f>
        <v>3</v>
      </c>
      <c r="AG85" s="583">
        <f>IF(AND('01 Org'!E85=0,NOT('01 Org'!H85="")),'01 Org'!H85,4)</f>
        <v>3</v>
      </c>
      <c r="AH85" s="583">
        <f>IF(AND('01 Org'!F85=0,NOT('01 Org'!H85="")),'01 Org'!H85,4)</f>
        <v>3</v>
      </c>
    </row>
    <row r="86" spans="1:34" outlineLevel="1">
      <c r="A86" s="643" t="s">
        <v>5381</v>
      </c>
      <c r="B86" s="651" t="s">
        <v>5382</v>
      </c>
      <c r="C86" s="21"/>
      <c r="D86" s="21"/>
      <c r="E86" s="14"/>
      <c r="F86" s="14"/>
      <c r="G86" s="596"/>
      <c r="H86" s="596"/>
      <c r="I86" s="596"/>
      <c r="J86" s="596"/>
      <c r="K86" s="602"/>
      <c r="L86" s="17"/>
      <c r="AB86" s="583">
        <f>IF(AND('01 Org'!D86=1,NOT('01 Org'!I86="")),'01 Org'!I86,0)</f>
        <v>0</v>
      </c>
    </row>
    <row r="87" spans="1:34" ht="50" outlineLevel="2">
      <c r="A87" s="644" t="s">
        <v>5383</v>
      </c>
      <c r="B87" s="645" t="s">
        <v>2837</v>
      </c>
      <c r="C87" s="21"/>
      <c r="D87" s="21"/>
      <c r="E87" s="14"/>
      <c r="F87" s="14"/>
      <c r="G87" s="596">
        <v>2</v>
      </c>
      <c r="H87" s="626"/>
      <c r="I87" s="629"/>
      <c r="J87" s="673" t="s">
        <v>5466</v>
      </c>
      <c r="K87" s="602" t="s">
        <v>2838</v>
      </c>
      <c r="L87" s="17"/>
      <c r="AA87" s="586">
        <f>IF(AND('01 Org'!C87=1,NOT('01 Org'!I87="")),'01 Org'!I87,0)</f>
        <v>0</v>
      </c>
      <c r="AB87" s="583">
        <f>IF(AND('01 Org'!D87=1,NOT('01 Org'!I87="")),'01 Org'!I87,0)</f>
        <v>0</v>
      </c>
      <c r="AC87" s="583">
        <f>IF(AND('01 Org'!E87=1,NOT('01 Org'!I87="")),'01 Org'!I87,0)</f>
        <v>0</v>
      </c>
      <c r="AD87" s="583">
        <f>IF(AND('01 Org'!F87=1,NOT('01 Org'!I87="")),'01 Org'!I87,0)</f>
        <v>0</v>
      </c>
      <c r="AE87" s="583">
        <f>IF(AND('01 Org'!C87=0,NOT('01 Org'!H87="")),'01 Org'!H87,4)</f>
        <v>4</v>
      </c>
      <c r="AF87" s="583">
        <f>IF(AND('01 Org'!D87=0,NOT('01 Org'!H87="")),'01 Org'!H87,4)</f>
        <v>4</v>
      </c>
      <c r="AG87" s="583">
        <f>IF(AND('01 Org'!E87=0,NOT('01 Org'!H87="")),'01 Org'!H87,4)</f>
        <v>4</v>
      </c>
      <c r="AH87" s="583">
        <f>IF(AND('01 Org'!F87=0,NOT('01 Org'!H87="")),'01 Org'!H87,4)</f>
        <v>4</v>
      </c>
    </row>
    <row r="88" spans="1:34" outlineLevel="2">
      <c r="A88" s="644" t="s">
        <v>2839</v>
      </c>
      <c r="B88" s="645" t="s">
        <v>2797</v>
      </c>
      <c r="C88" s="21"/>
      <c r="D88" s="21"/>
      <c r="E88" s="14"/>
      <c r="F88" s="14"/>
      <c r="G88" s="596">
        <v>4</v>
      </c>
      <c r="H88" s="596"/>
      <c r="I88" s="596"/>
      <c r="J88" s="596" t="s">
        <v>5466</v>
      </c>
      <c r="K88" s="602" t="s">
        <v>2838</v>
      </c>
      <c r="L88" s="17"/>
      <c r="AA88" s="586">
        <f>IF(AND('01 Org'!C88=1,NOT('01 Org'!I88="")),'01 Org'!I88,0)</f>
        <v>0</v>
      </c>
      <c r="AB88" s="583">
        <f>IF(AND('01 Org'!D88=1,NOT('01 Org'!I88="")),'01 Org'!I88,0)</f>
        <v>0</v>
      </c>
      <c r="AC88" s="583">
        <f>IF(AND('01 Org'!E88=1,NOT('01 Org'!I88="")),'01 Org'!I88,0)</f>
        <v>0</v>
      </c>
      <c r="AD88" s="583">
        <f>IF(AND('01 Org'!F88=1,NOT('01 Org'!I88="")),'01 Org'!I88,0)</f>
        <v>0</v>
      </c>
      <c r="AE88" s="583">
        <f>IF(AND('01 Org'!C88=0,NOT('01 Org'!H88="")),'01 Org'!H88,4)</f>
        <v>4</v>
      </c>
      <c r="AF88" s="583">
        <f>IF(AND('01 Org'!D88=0,NOT('01 Org'!H88="")),'01 Org'!H88,4)</f>
        <v>4</v>
      </c>
      <c r="AG88" s="583">
        <f>IF(AND('01 Org'!E88=0,NOT('01 Org'!H88="")),'01 Org'!H88,4)</f>
        <v>4</v>
      </c>
      <c r="AH88" s="583">
        <f>IF(AND('01 Org'!F88=0,NOT('01 Org'!H88="")),'01 Org'!H88,4)</f>
        <v>4</v>
      </c>
    </row>
    <row r="89" spans="1:34" ht="30" outlineLevel="2">
      <c r="A89" s="644" t="s">
        <v>2798</v>
      </c>
      <c r="B89" s="645" t="s">
        <v>2802</v>
      </c>
      <c r="C89" s="21"/>
      <c r="D89" s="21"/>
      <c r="E89" s="14"/>
      <c r="F89" s="14"/>
      <c r="G89" s="596">
        <v>2</v>
      </c>
      <c r="H89" s="596"/>
      <c r="I89" s="596"/>
      <c r="J89" s="596" t="s">
        <v>5466</v>
      </c>
      <c r="K89" s="602" t="s">
        <v>2803</v>
      </c>
      <c r="L89" s="17"/>
      <c r="AA89" s="586">
        <f>IF(AND('01 Org'!C89=1,NOT('01 Org'!I89="")),'01 Org'!I89,0)</f>
        <v>0</v>
      </c>
      <c r="AB89" s="583">
        <f>IF(AND('01 Org'!D89=1,NOT('01 Org'!I89="")),'01 Org'!I89,0)</f>
        <v>0</v>
      </c>
      <c r="AC89" s="583">
        <f>IF(AND('01 Org'!E89=1,NOT('01 Org'!I89="")),'01 Org'!I89,0)</f>
        <v>0</v>
      </c>
      <c r="AD89" s="583">
        <f>IF(AND('01 Org'!F89=1,NOT('01 Org'!I89="")),'01 Org'!I89,0)</f>
        <v>0</v>
      </c>
      <c r="AE89" s="583">
        <f>IF(AND('01 Org'!C89=0,NOT('01 Org'!H89="")),'01 Org'!H89,4)</f>
        <v>4</v>
      </c>
      <c r="AF89" s="583">
        <f>IF(AND('01 Org'!D89=0,NOT('01 Org'!H89="")),'01 Org'!H89,4)</f>
        <v>4</v>
      </c>
      <c r="AG89" s="583">
        <f>IF(AND('01 Org'!E89=0,NOT('01 Org'!H89="")),'01 Org'!H89,4)</f>
        <v>4</v>
      </c>
      <c r="AH89" s="583">
        <f>IF(AND('01 Org'!F89=0,NOT('01 Org'!H89="")),'01 Org'!H89,4)</f>
        <v>4</v>
      </c>
    </row>
    <row r="90" spans="1:34" ht="20" outlineLevel="2">
      <c r="A90" s="644" t="s">
        <v>2804</v>
      </c>
      <c r="B90" s="645" t="s">
        <v>2805</v>
      </c>
      <c r="C90" s="21"/>
      <c r="D90" s="21"/>
      <c r="E90" s="14"/>
      <c r="F90" s="14"/>
      <c r="G90" s="596">
        <v>2</v>
      </c>
      <c r="H90" s="596"/>
      <c r="I90" s="596"/>
      <c r="J90" s="596" t="s">
        <v>5466</v>
      </c>
      <c r="K90" s="602" t="s">
        <v>2806</v>
      </c>
      <c r="L90" s="17"/>
      <c r="AA90" s="586">
        <f>IF(AND('01 Org'!C90=1,NOT('01 Org'!I90="")),'01 Org'!I90,0)</f>
        <v>0</v>
      </c>
      <c r="AB90" s="583">
        <f>IF(AND('01 Org'!D90=1,NOT('01 Org'!I90="")),'01 Org'!I90,0)</f>
        <v>0</v>
      </c>
      <c r="AC90" s="583">
        <f>IF(AND('01 Org'!E90=1,NOT('01 Org'!I90="")),'01 Org'!I90,0)</f>
        <v>0</v>
      </c>
      <c r="AD90" s="583">
        <f>IF(AND('01 Org'!F90=1,NOT('01 Org'!I90="")),'01 Org'!I90,0)</f>
        <v>0</v>
      </c>
      <c r="AE90" s="583">
        <f>IF(AND('01 Org'!C90=0,NOT('01 Org'!H90="")),'01 Org'!H90,4)</f>
        <v>4</v>
      </c>
      <c r="AF90" s="583">
        <f>IF(AND('01 Org'!D90=0,NOT('01 Org'!H90="")),'01 Org'!H90,4)</f>
        <v>4</v>
      </c>
      <c r="AG90" s="583">
        <f>IF(AND('01 Org'!E90=0,NOT('01 Org'!H90="")),'01 Org'!H90,4)</f>
        <v>4</v>
      </c>
      <c r="AH90" s="583">
        <f>IF(AND('01 Org'!F90=0,NOT('01 Org'!H90="")),'01 Org'!H90,4)</f>
        <v>4</v>
      </c>
    </row>
    <row r="91" spans="1:34" ht="20" outlineLevel="2">
      <c r="A91" s="644" t="s">
        <v>2807</v>
      </c>
      <c r="B91" s="645" t="s">
        <v>2799</v>
      </c>
      <c r="C91" s="21"/>
      <c r="D91" s="21"/>
      <c r="E91" s="14"/>
      <c r="F91" s="14"/>
      <c r="G91" s="596">
        <v>1</v>
      </c>
      <c r="H91" s="596"/>
      <c r="I91" s="596"/>
      <c r="J91" s="596" t="s">
        <v>5466</v>
      </c>
      <c r="K91" s="602" t="s">
        <v>2800</v>
      </c>
      <c r="L91" s="17"/>
      <c r="AA91" s="586">
        <f>IF(AND('01 Org'!C91=1,NOT('01 Org'!I91="")),'01 Org'!I91,0)</f>
        <v>0</v>
      </c>
      <c r="AB91" s="583">
        <f>IF(AND('01 Org'!D91=1,NOT('01 Org'!I91="")),'01 Org'!I91,0)</f>
        <v>0</v>
      </c>
      <c r="AC91" s="583">
        <f>IF(AND('01 Org'!E91=1,NOT('01 Org'!I91="")),'01 Org'!I91,0)</f>
        <v>0</v>
      </c>
      <c r="AD91" s="583">
        <f>IF(AND('01 Org'!F91=1,NOT('01 Org'!I91="")),'01 Org'!I91,0)</f>
        <v>0</v>
      </c>
      <c r="AE91" s="583">
        <f>IF(AND('01 Org'!C91=0,NOT('01 Org'!H91="")),'01 Org'!H91,4)</f>
        <v>4</v>
      </c>
      <c r="AF91" s="583">
        <f>IF(AND('01 Org'!D91=0,NOT('01 Org'!H91="")),'01 Org'!H91,4)</f>
        <v>4</v>
      </c>
      <c r="AG91" s="583">
        <f>IF(AND('01 Org'!E91=0,NOT('01 Org'!H91="")),'01 Org'!H91,4)</f>
        <v>4</v>
      </c>
      <c r="AH91" s="583">
        <f>IF(AND('01 Org'!F91=0,NOT('01 Org'!H91="")),'01 Org'!H91,4)</f>
        <v>4</v>
      </c>
    </row>
    <row r="92" spans="1:34" ht="20" outlineLevel="2">
      <c r="A92" s="644" t="s">
        <v>2801</v>
      </c>
      <c r="B92" s="645" t="s">
        <v>5407</v>
      </c>
      <c r="C92" s="21"/>
      <c r="D92" s="21"/>
      <c r="E92" s="14"/>
      <c r="F92" s="14"/>
      <c r="G92" s="596">
        <v>1</v>
      </c>
      <c r="H92" s="596"/>
      <c r="I92" s="596"/>
      <c r="J92" s="596" t="s">
        <v>5466</v>
      </c>
      <c r="K92" s="602" t="s">
        <v>5408</v>
      </c>
      <c r="L92" s="17"/>
      <c r="AA92" s="586">
        <f>IF(AND('01 Org'!C92=1,NOT('01 Org'!I92="")),'01 Org'!I92,0)</f>
        <v>0</v>
      </c>
      <c r="AB92" s="583">
        <f>IF(AND('01 Org'!D92=1,NOT('01 Org'!I92="")),'01 Org'!I92,0)</f>
        <v>0</v>
      </c>
      <c r="AC92" s="583">
        <f>IF(AND('01 Org'!E92=1,NOT('01 Org'!I92="")),'01 Org'!I92,0)</f>
        <v>0</v>
      </c>
      <c r="AD92" s="583">
        <f>IF(AND('01 Org'!F92=1,NOT('01 Org'!I92="")),'01 Org'!I92,0)</f>
        <v>0</v>
      </c>
      <c r="AE92" s="583">
        <f>IF(AND('01 Org'!C92=0,NOT('01 Org'!H92="")),'01 Org'!H92,4)</f>
        <v>4</v>
      </c>
      <c r="AF92" s="583">
        <f>IF(AND('01 Org'!D92=0,NOT('01 Org'!H92="")),'01 Org'!H92,4)</f>
        <v>4</v>
      </c>
      <c r="AG92" s="583">
        <f>IF(AND('01 Org'!E92=0,NOT('01 Org'!H92="")),'01 Org'!H92,4)</f>
        <v>4</v>
      </c>
      <c r="AH92" s="583">
        <f>IF(AND('01 Org'!F92=0,NOT('01 Org'!H92="")),'01 Org'!H92,4)</f>
        <v>4</v>
      </c>
    </row>
    <row r="93" spans="1:34" outlineLevel="1">
      <c r="A93" s="643" t="s">
        <v>5409</v>
      </c>
      <c r="B93" s="601" t="s">
        <v>5410</v>
      </c>
      <c r="C93" s="21"/>
      <c r="D93" s="21"/>
      <c r="E93" s="14"/>
      <c r="F93" s="14"/>
      <c r="G93" s="596"/>
      <c r="H93" s="596"/>
      <c r="I93" s="596"/>
      <c r="J93" s="596"/>
      <c r="K93" s="602"/>
      <c r="L93" s="17"/>
      <c r="AB93" s="583">
        <f>IF(AND('01 Org'!D93=1,NOT('01 Org'!I93="")),'01 Org'!I93,0)</f>
        <v>0</v>
      </c>
    </row>
    <row r="94" spans="1:34" outlineLevel="2">
      <c r="A94" s="644" t="s">
        <v>5411</v>
      </c>
      <c r="B94" s="602" t="s">
        <v>5412</v>
      </c>
      <c r="C94" s="21"/>
      <c r="D94" s="21"/>
      <c r="E94" s="14"/>
      <c r="F94" s="14"/>
      <c r="G94" s="596">
        <v>2</v>
      </c>
      <c r="H94" s="626"/>
      <c r="I94" s="629"/>
      <c r="J94" s="596" t="s">
        <v>5466</v>
      </c>
      <c r="K94" s="602"/>
      <c r="L94" s="17"/>
      <c r="AA94" s="586">
        <f>IF(AND('01 Org'!C94=1,NOT('01 Org'!I94="")),'01 Org'!I94,0)</f>
        <v>0</v>
      </c>
      <c r="AB94" s="583">
        <f>IF(AND('01 Org'!D94=1,NOT('01 Org'!I94="")),'01 Org'!I94,0)</f>
        <v>0</v>
      </c>
      <c r="AC94" s="583">
        <f>IF(AND('01 Org'!E94=1,NOT('01 Org'!I94="")),'01 Org'!I94,0)</f>
        <v>0</v>
      </c>
      <c r="AD94" s="583">
        <f>IF(AND('01 Org'!F94=1,NOT('01 Org'!I94="")),'01 Org'!I94,0)</f>
        <v>0</v>
      </c>
      <c r="AE94" s="583">
        <f>IF(AND('01 Org'!C94=0,NOT('01 Org'!H94="")),'01 Org'!H94,4)</f>
        <v>4</v>
      </c>
      <c r="AF94" s="583">
        <f>IF(AND('01 Org'!D94=0,NOT('01 Org'!H94="")),'01 Org'!H94,4)</f>
        <v>4</v>
      </c>
      <c r="AG94" s="583">
        <f>IF(AND('01 Org'!E94=0,NOT('01 Org'!H94="")),'01 Org'!H94,4)</f>
        <v>4</v>
      </c>
      <c r="AH94" s="583">
        <f>IF(AND('01 Org'!F94=0,NOT('01 Org'!H94="")),'01 Org'!H94,4)</f>
        <v>4</v>
      </c>
    </row>
    <row r="95" spans="1:34" ht="20" outlineLevel="2">
      <c r="A95" s="644" t="s">
        <v>5413</v>
      </c>
      <c r="B95" s="602" t="s">
        <v>5370</v>
      </c>
      <c r="C95" s="21"/>
      <c r="D95" s="21"/>
      <c r="E95" s="14"/>
      <c r="F95" s="14"/>
      <c r="G95" s="596">
        <v>4</v>
      </c>
      <c r="H95" s="596"/>
      <c r="I95" s="596"/>
      <c r="J95" s="596" t="s">
        <v>5466</v>
      </c>
      <c r="K95" s="602"/>
      <c r="L95" s="17"/>
      <c r="AA95" s="586">
        <f>IF(AND('01 Org'!C95=1,NOT('01 Org'!I95="")),'01 Org'!I95,0)</f>
        <v>0</v>
      </c>
      <c r="AB95" s="583">
        <f>IF(AND('01 Org'!D95=1,NOT('01 Org'!I95="")),'01 Org'!I95,0)</f>
        <v>0</v>
      </c>
      <c r="AC95" s="583">
        <f>IF(AND('01 Org'!E95=1,NOT('01 Org'!I95="")),'01 Org'!I95,0)</f>
        <v>0</v>
      </c>
      <c r="AD95" s="583">
        <f>IF(AND('01 Org'!F95=1,NOT('01 Org'!I95="")),'01 Org'!I95,0)</f>
        <v>0</v>
      </c>
      <c r="AE95" s="583">
        <f>IF(AND('01 Org'!C95=0,NOT('01 Org'!H95="")),'01 Org'!H95,4)</f>
        <v>4</v>
      </c>
      <c r="AF95" s="583">
        <f>IF(AND('01 Org'!D95=0,NOT('01 Org'!H95="")),'01 Org'!H95,4)</f>
        <v>4</v>
      </c>
      <c r="AG95" s="583">
        <f>IF(AND('01 Org'!E95=0,NOT('01 Org'!H95="")),'01 Org'!H95,4)</f>
        <v>4</v>
      </c>
      <c r="AH95" s="583">
        <f>IF(AND('01 Org'!F95=0,NOT('01 Org'!H95="")),'01 Org'!H95,4)</f>
        <v>4</v>
      </c>
    </row>
    <row r="96" spans="1:34" outlineLevel="2">
      <c r="A96" s="644" t="s">
        <v>5371</v>
      </c>
      <c r="B96" s="602" t="s">
        <v>5354</v>
      </c>
      <c r="C96" s="21"/>
      <c r="D96" s="21"/>
      <c r="E96" s="14"/>
      <c r="F96" s="14"/>
      <c r="G96" s="596">
        <v>4</v>
      </c>
      <c r="H96" s="596"/>
      <c r="I96" s="596"/>
      <c r="J96" s="596" t="s">
        <v>5466</v>
      </c>
      <c r="K96" s="602"/>
      <c r="L96" s="17"/>
      <c r="AA96" s="586">
        <f>IF(AND('01 Org'!C96=1,NOT('01 Org'!I96="")),'01 Org'!I96,0)</f>
        <v>0</v>
      </c>
      <c r="AB96" s="583">
        <f>IF(AND('01 Org'!D96=1,NOT('01 Org'!I96="")),'01 Org'!I96,0)</f>
        <v>0</v>
      </c>
      <c r="AC96" s="583">
        <f>IF(AND('01 Org'!E96=1,NOT('01 Org'!I96="")),'01 Org'!I96,0)</f>
        <v>0</v>
      </c>
      <c r="AD96" s="583">
        <f>IF(AND('01 Org'!F96=1,NOT('01 Org'!I96="")),'01 Org'!I96,0)</f>
        <v>0</v>
      </c>
      <c r="AE96" s="583">
        <f>IF(AND('01 Org'!C96=0,NOT('01 Org'!H96="")),'01 Org'!H96,4)</f>
        <v>4</v>
      </c>
      <c r="AF96" s="583">
        <f>IF(AND('01 Org'!D96=0,NOT('01 Org'!H96="")),'01 Org'!H96,4)</f>
        <v>4</v>
      </c>
      <c r="AG96" s="583">
        <f>IF(AND('01 Org'!E96=0,NOT('01 Org'!H96="")),'01 Org'!H96,4)</f>
        <v>4</v>
      </c>
      <c r="AH96" s="583">
        <f>IF(AND('01 Org'!F96=0,NOT('01 Org'!H96="")),'01 Org'!H96,4)</f>
        <v>4</v>
      </c>
    </row>
    <row r="97" spans="1:34" outlineLevel="2">
      <c r="A97" s="644" t="s">
        <v>5355</v>
      </c>
      <c r="B97" s="602" t="s">
        <v>5320</v>
      </c>
      <c r="C97" s="21"/>
      <c r="D97" s="21"/>
      <c r="E97" s="14"/>
      <c r="F97" s="14"/>
      <c r="G97" s="596">
        <v>2</v>
      </c>
      <c r="H97" s="596"/>
      <c r="I97" s="596"/>
      <c r="J97" s="596" t="s">
        <v>5466</v>
      </c>
      <c r="K97" s="602"/>
      <c r="L97" s="17"/>
      <c r="AA97" s="586">
        <f>IF(AND('01 Org'!C97=1,NOT('01 Org'!I97="")),'01 Org'!I97,0)</f>
        <v>0</v>
      </c>
      <c r="AB97" s="583">
        <f>IF(AND('01 Org'!D97=1,NOT('01 Org'!I97="")),'01 Org'!I97,0)</f>
        <v>0</v>
      </c>
      <c r="AC97" s="583">
        <f>IF(AND('01 Org'!E97=1,NOT('01 Org'!I97="")),'01 Org'!I97,0)</f>
        <v>0</v>
      </c>
      <c r="AD97" s="583">
        <f>IF(AND('01 Org'!F97=1,NOT('01 Org'!I97="")),'01 Org'!I97,0)</f>
        <v>0</v>
      </c>
      <c r="AE97" s="583">
        <f>IF(AND('01 Org'!C97=0,NOT('01 Org'!H97="")),'01 Org'!H97,4)</f>
        <v>4</v>
      </c>
      <c r="AF97" s="583">
        <f>IF(AND('01 Org'!D97=0,NOT('01 Org'!H97="")),'01 Org'!H97,4)</f>
        <v>4</v>
      </c>
      <c r="AG97" s="583">
        <f>IF(AND('01 Org'!E97=0,NOT('01 Org'!H97="")),'01 Org'!H97,4)</f>
        <v>4</v>
      </c>
      <c r="AH97" s="583">
        <f>IF(AND('01 Org'!F97=0,NOT('01 Org'!H97="")),'01 Org'!H97,4)</f>
        <v>4</v>
      </c>
    </row>
    <row r="98" spans="1:34" outlineLevel="2">
      <c r="A98" s="644" t="s">
        <v>2853</v>
      </c>
      <c r="B98" s="602" t="s">
        <v>2854</v>
      </c>
      <c r="C98" s="21"/>
      <c r="D98" s="21"/>
      <c r="E98" s="14"/>
      <c r="F98" s="14"/>
      <c r="G98" s="596">
        <v>1</v>
      </c>
      <c r="H98" s="596"/>
      <c r="I98" s="596"/>
      <c r="J98" s="596" t="s">
        <v>2855</v>
      </c>
      <c r="K98" s="602"/>
      <c r="L98" s="17"/>
      <c r="AA98" s="586">
        <f>IF(AND('01 Org'!C98=1,NOT('01 Org'!I98="")),'01 Org'!I98,0)</f>
        <v>0</v>
      </c>
      <c r="AB98" s="583">
        <f>IF(AND('01 Org'!D98=1,NOT('01 Org'!I98="")),'01 Org'!I98,0)</f>
        <v>0</v>
      </c>
      <c r="AC98" s="583">
        <f>IF(AND('01 Org'!E98=1,NOT('01 Org'!I98="")),'01 Org'!I98,0)</f>
        <v>0</v>
      </c>
      <c r="AD98" s="583">
        <f>IF(AND('01 Org'!F98=1,NOT('01 Org'!I98="")),'01 Org'!I98,0)</f>
        <v>0</v>
      </c>
      <c r="AE98" s="583">
        <f>IF(AND('01 Org'!C98=0,NOT('01 Org'!H98="")),'01 Org'!H98,4)</f>
        <v>4</v>
      </c>
      <c r="AF98" s="583">
        <f>IF(AND('01 Org'!D98=0,NOT('01 Org'!H98="")),'01 Org'!H98,4)</f>
        <v>4</v>
      </c>
      <c r="AG98" s="583">
        <f>IF(AND('01 Org'!E98=0,NOT('01 Org'!H98="")),'01 Org'!H98,4)</f>
        <v>4</v>
      </c>
      <c r="AH98" s="583">
        <f>IF(AND('01 Org'!F98=0,NOT('01 Org'!H98="")),'01 Org'!H98,4)</f>
        <v>4</v>
      </c>
    </row>
    <row r="99" spans="1:34" outlineLevel="2">
      <c r="A99" s="644" t="s">
        <v>2856</v>
      </c>
      <c r="B99" s="602" t="s">
        <v>2857</v>
      </c>
      <c r="C99" s="21"/>
      <c r="D99" s="21"/>
      <c r="E99" s="14"/>
      <c r="F99" s="14"/>
      <c r="G99" s="596">
        <v>1</v>
      </c>
      <c r="H99" s="596"/>
      <c r="I99" s="596"/>
      <c r="J99" s="596" t="s">
        <v>2858</v>
      </c>
      <c r="K99" s="602"/>
      <c r="L99" s="17"/>
      <c r="AA99" s="586">
        <f>IF(AND('01 Org'!C99=1,NOT('01 Org'!I99="")),'01 Org'!I99,0)</f>
        <v>0</v>
      </c>
      <c r="AB99" s="583">
        <f>IF(AND('01 Org'!D99=1,NOT('01 Org'!I99="")),'01 Org'!I99,0)</f>
        <v>0</v>
      </c>
      <c r="AC99" s="583">
        <f>IF(AND('01 Org'!E99=1,NOT('01 Org'!I99="")),'01 Org'!I99,0)</f>
        <v>0</v>
      </c>
      <c r="AD99" s="583">
        <f>IF(AND('01 Org'!F99=1,NOT('01 Org'!I99="")),'01 Org'!I99,0)</f>
        <v>0</v>
      </c>
      <c r="AE99" s="583">
        <f>IF(AND('01 Org'!C99=0,NOT('01 Org'!H99="")),'01 Org'!H99,4)</f>
        <v>4</v>
      </c>
      <c r="AF99" s="583">
        <f>IF(AND('01 Org'!D99=0,NOT('01 Org'!H99="")),'01 Org'!H99,4)</f>
        <v>4</v>
      </c>
      <c r="AG99" s="583">
        <f>IF(AND('01 Org'!E99=0,NOT('01 Org'!H99="")),'01 Org'!H99,4)</f>
        <v>4</v>
      </c>
      <c r="AH99" s="583">
        <f>IF(AND('01 Org'!F99=0,NOT('01 Org'!H99="")),'01 Org'!H99,4)</f>
        <v>4</v>
      </c>
    </row>
    <row r="100" spans="1:34" ht="13">
      <c r="A100" s="642" t="s">
        <v>2859</v>
      </c>
      <c r="B100" s="647" t="s">
        <v>2860</v>
      </c>
      <c r="C100" s="21"/>
      <c r="D100" s="21"/>
      <c r="E100" s="14"/>
      <c r="F100" s="14"/>
      <c r="G100" s="668"/>
      <c r="H100" s="596"/>
      <c r="I100" s="596"/>
      <c r="J100" s="596"/>
      <c r="K100" s="602"/>
      <c r="L100" s="17"/>
      <c r="AB100" s="583">
        <f>IF(AND('01 Org'!D100=1,NOT('01 Org'!I100="")),'01 Org'!I100,0)</f>
        <v>0</v>
      </c>
    </row>
    <row r="101" spans="1:34" outlineLevel="1">
      <c r="A101" s="643" t="s">
        <v>2861</v>
      </c>
      <c r="B101" s="595" t="s">
        <v>2826</v>
      </c>
      <c r="C101" s="21"/>
      <c r="D101" s="21"/>
      <c r="E101" s="14"/>
      <c r="F101" s="14"/>
      <c r="G101" s="596"/>
      <c r="H101" s="596"/>
      <c r="I101" s="596"/>
      <c r="J101" s="596"/>
      <c r="K101" s="602"/>
      <c r="L101" s="17"/>
      <c r="AB101" s="583">
        <f>IF(AND('01 Org'!D101=1,NOT('01 Org'!I101="")),'01 Org'!I101,0)</f>
        <v>0</v>
      </c>
    </row>
    <row r="102" spans="1:34" ht="20" outlineLevel="2">
      <c r="A102" s="644" t="s">
        <v>2827</v>
      </c>
      <c r="B102" s="600" t="s">
        <v>2828</v>
      </c>
      <c r="C102" s="21"/>
      <c r="D102" s="21"/>
      <c r="E102" s="14"/>
      <c r="F102" s="14"/>
      <c r="G102" s="596">
        <v>4</v>
      </c>
      <c r="H102" s="596"/>
      <c r="I102" s="596"/>
      <c r="J102" s="596" t="s">
        <v>5466</v>
      </c>
      <c r="K102" s="602" t="s">
        <v>2829</v>
      </c>
      <c r="L102" s="17"/>
      <c r="AA102" s="586">
        <f>IF(AND('01 Org'!C102=1,NOT('01 Org'!I102="")),'01 Org'!I102,0)</f>
        <v>0</v>
      </c>
      <c r="AB102" s="583">
        <f>IF(AND('01 Org'!D102=1,NOT('01 Org'!I102="")),'01 Org'!I102,0)</f>
        <v>0</v>
      </c>
      <c r="AC102" s="583">
        <f>IF(AND('01 Org'!E102=1,NOT('01 Org'!I102="")),'01 Org'!I102,0)</f>
        <v>0</v>
      </c>
      <c r="AD102" s="583">
        <f>IF(AND('01 Org'!F102=1,NOT('01 Org'!I102="")),'01 Org'!I102,0)</f>
        <v>0</v>
      </c>
      <c r="AE102" s="583">
        <f>IF(AND('01 Org'!C102=0,NOT('01 Org'!H102="")),'01 Org'!H102,4)</f>
        <v>4</v>
      </c>
      <c r="AF102" s="583">
        <f>IF(AND('01 Org'!D102=0,NOT('01 Org'!H102="")),'01 Org'!H102,4)</f>
        <v>4</v>
      </c>
      <c r="AG102" s="583">
        <f>IF(AND('01 Org'!E102=0,NOT('01 Org'!H102="")),'01 Org'!H102,4)</f>
        <v>4</v>
      </c>
      <c r="AH102" s="583">
        <f>IF(AND('01 Org'!F102=0,NOT('01 Org'!H102="")),'01 Org'!H102,4)</f>
        <v>4</v>
      </c>
    </row>
    <row r="103" spans="1:34" ht="20" outlineLevel="2">
      <c r="A103" s="644" t="s">
        <v>2830</v>
      </c>
      <c r="B103" s="600" t="s">
        <v>1674</v>
      </c>
      <c r="C103" s="21"/>
      <c r="D103" s="21"/>
      <c r="E103" s="14"/>
      <c r="F103" s="14"/>
      <c r="G103" s="596">
        <v>4</v>
      </c>
      <c r="H103" s="596"/>
      <c r="I103" s="596"/>
      <c r="J103" s="596" t="s">
        <v>5466</v>
      </c>
      <c r="K103" s="602" t="s">
        <v>2829</v>
      </c>
      <c r="L103" s="17"/>
      <c r="AA103" s="586">
        <f>IF(AND('01 Org'!C103=1,NOT('01 Org'!I103="")),'01 Org'!I103,0)</f>
        <v>0</v>
      </c>
      <c r="AB103" s="583">
        <f>IF(AND('01 Org'!D103=1,NOT('01 Org'!I103="")),'01 Org'!I103,0)</f>
        <v>0</v>
      </c>
      <c r="AC103" s="583">
        <f>IF(AND('01 Org'!E103=1,NOT('01 Org'!I103="")),'01 Org'!I103,0)</f>
        <v>0</v>
      </c>
      <c r="AD103" s="583">
        <f>IF(AND('01 Org'!F103=1,NOT('01 Org'!I103="")),'01 Org'!I103,0)</f>
        <v>0</v>
      </c>
      <c r="AE103" s="583">
        <f>IF(AND('01 Org'!C103=0,NOT('01 Org'!H103="")),'01 Org'!H103,4)</f>
        <v>4</v>
      </c>
      <c r="AF103" s="583">
        <f>IF(AND('01 Org'!D103=0,NOT('01 Org'!H103="")),'01 Org'!H103,4)</f>
        <v>4</v>
      </c>
      <c r="AG103" s="583">
        <f>IF(AND('01 Org'!E103=0,NOT('01 Org'!H103="")),'01 Org'!H103,4)</f>
        <v>4</v>
      </c>
      <c r="AH103" s="583">
        <f>IF(AND('01 Org'!F103=0,NOT('01 Org'!H103="")),'01 Org'!H103,4)</f>
        <v>4</v>
      </c>
    </row>
    <row r="104" spans="1:34" outlineLevel="2">
      <c r="A104" s="644" t="s">
        <v>1675</v>
      </c>
      <c r="B104" s="600" t="s">
        <v>1725</v>
      </c>
      <c r="C104" s="21"/>
      <c r="D104" s="21"/>
      <c r="E104" s="14"/>
      <c r="F104" s="14"/>
      <c r="G104" s="596">
        <v>2</v>
      </c>
      <c r="H104" s="596"/>
      <c r="I104" s="596"/>
      <c r="J104" s="596" t="s">
        <v>5466</v>
      </c>
      <c r="K104" s="602" t="s">
        <v>1726</v>
      </c>
      <c r="L104" s="17"/>
      <c r="AA104" s="586">
        <f>IF(AND('01 Org'!C104=1,NOT('01 Org'!I104="")),'01 Org'!I104,0)</f>
        <v>0</v>
      </c>
      <c r="AB104" s="583">
        <f>IF(AND('01 Org'!D104=1,NOT('01 Org'!I104="")),'01 Org'!I104,0)</f>
        <v>0</v>
      </c>
      <c r="AC104" s="583">
        <f>IF(AND('01 Org'!E104=1,NOT('01 Org'!I104="")),'01 Org'!I104,0)</f>
        <v>0</v>
      </c>
      <c r="AD104" s="583">
        <f>IF(AND('01 Org'!F104=1,NOT('01 Org'!I104="")),'01 Org'!I104,0)</f>
        <v>0</v>
      </c>
      <c r="AE104" s="583">
        <f>IF(AND('01 Org'!C104=0,NOT('01 Org'!H104="")),'01 Org'!H104,4)</f>
        <v>4</v>
      </c>
      <c r="AF104" s="583">
        <f>IF(AND('01 Org'!D104=0,NOT('01 Org'!H104="")),'01 Org'!H104,4)</f>
        <v>4</v>
      </c>
      <c r="AG104" s="583">
        <f>IF(AND('01 Org'!E104=0,NOT('01 Org'!H104="")),'01 Org'!H104,4)</f>
        <v>4</v>
      </c>
      <c r="AH104" s="583">
        <f>IF(AND('01 Org'!F104=0,NOT('01 Org'!H104="")),'01 Org'!H104,4)</f>
        <v>4</v>
      </c>
    </row>
    <row r="105" spans="1:34" ht="20" outlineLevel="2">
      <c r="A105" s="644" t="s">
        <v>1727</v>
      </c>
      <c r="B105" s="600" t="s">
        <v>1677</v>
      </c>
      <c r="C105" s="21"/>
      <c r="D105" s="21"/>
      <c r="E105" s="14"/>
      <c r="F105" s="14"/>
      <c r="G105" s="596">
        <v>4</v>
      </c>
      <c r="H105" s="596"/>
      <c r="I105" s="596"/>
      <c r="J105" s="596" t="s">
        <v>2356</v>
      </c>
      <c r="K105" s="602" t="s">
        <v>1726</v>
      </c>
      <c r="L105" s="17"/>
      <c r="AA105" s="586">
        <f>IF(AND('01 Org'!C105=1,NOT('01 Org'!I105="")),'01 Org'!I105,0)</f>
        <v>0</v>
      </c>
      <c r="AB105" s="583">
        <f>IF(AND('01 Org'!D105=1,NOT('01 Org'!I105="")),'01 Org'!I105,0)</f>
        <v>0</v>
      </c>
      <c r="AC105" s="583">
        <f>IF(AND('01 Org'!E105=1,NOT('01 Org'!I105="")),'01 Org'!I105,0)</f>
        <v>0</v>
      </c>
      <c r="AD105" s="583">
        <f>IF(AND('01 Org'!F105=1,NOT('01 Org'!I105="")),'01 Org'!I105,0)</f>
        <v>0</v>
      </c>
      <c r="AE105" s="583">
        <f>IF(AND('01 Org'!C105=0,NOT('01 Org'!H105="")),'01 Org'!H105,4)</f>
        <v>4</v>
      </c>
      <c r="AF105" s="583">
        <f>IF(AND('01 Org'!D105=0,NOT('01 Org'!H105="")),'01 Org'!H105,4)</f>
        <v>4</v>
      </c>
      <c r="AG105" s="583">
        <f>IF(AND('01 Org'!E105=0,NOT('01 Org'!H105="")),'01 Org'!H105,4)</f>
        <v>4</v>
      </c>
      <c r="AH105" s="583">
        <f>IF(AND('01 Org'!F105=0,NOT('01 Org'!H105="")),'01 Org'!H105,4)</f>
        <v>4</v>
      </c>
    </row>
    <row r="106" spans="1:34" ht="20" outlineLevel="2">
      <c r="A106" s="644" t="s">
        <v>1678</v>
      </c>
      <c r="B106" s="600" t="s">
        <v>2770</v>
      </c>
      <c r="C106" s="21"/>
      <c r="D106" s="21"/>
      <c r="E106" s="14"/>
      <c r="F106" s="14"/>
      <c r="G106" s="596">
        <v>4</v>
      </c>
      <c r="H106" s="596"/>
      <c r="I106" s="596"/>
      <c r="J106" s="596" t="s">
        <v>2356</v>
      </c>
      <c r="K106" s="602" t="s">
        <v>1726</v>
      </c>
      <c r="L106" s="17"/>
      <c r="AA106" s="586">
        <f>IF(AND('01 Org'!C106=1,NOT('01 Org'!I106="")),'01 Org'!I106,0)</f>
        <v>0</v>
      </c>
      <c r="AB106" s="583">
        <f>IF(AND('01 Org'!D106=1,NOT('01 Org'!I106="")),'01 Org'!I106,0)</f>
        <v>0</v>
      </c>
      <c r="AC106" s="583">
        <f>IF(AND('01 Org'!E106=1,NOT('01 Org'!I106="")),'01 Org'!I106,0)</f>
        <v>0</v>
      </c>
      <c r="AD106" s="583">
        <f>IF(AND('01 Org'!F106=1,NOT('01 Org'!I106="")),'01 Org'!I106,0)</f>
        <v>0</v>
      </c>
      <c r="AE106" s="583">
        <f>IF(AND('01 Org'!C106=0,NOT('01 Org'!H106="")),'01 Org'!H106,4)</f>
        <v>4</v>
      </c>
      <c r="AF106" s="583">
        <f>IF(AND('01 Org'!D106=0,NOT('01 Org'!H106="")),'01 Org'!H106,4)</f>
        <v>4</v>
      </c>
      <c r="AG106" s="583">
        <f>IF(AND('01 Org'!E106=0,NOT('01 Org'!H106="")),'01 Org'!H106,4)</f>
        <v>4</v>
      </c>
      <c r="AH106" s="583">
        <f>IF(AND('01 Org'!F106=0,NOT('01 Org'!H106="")),'01 Org'!H106,4)</f>
        <v>4</v>
      </c>
    </row>
    <row r="107" spans="1:34" ht="20" outlineLevel="2">
      <c r="A107" s="644" t="s">
        <v>2771</v>
      </c>
      <c r="B107" s="645" t="s">
        <v>2772</v>
      </c>
      <c r="C107" s="21"/>
      <c r="D107" s="21"/>
      <c r="E107" s="14"/>
      <c r="F107" s="14"/>
      <c r="G107" s="596">
        <v>1</v>
      </c>
      <c r="H107" s="596"/>
      <c r="I107" s="596"/>
      <c r="J107" s="596" t="s">
        <v>5466</v>
      </c>
      <c r="K107" s="602" t="s">
        <v>2773</v>
      </c>
      <c r="L107" s="17"/>
      <c r="AA107" s="586">
        <f>IF(AND('01 Org'!C107=1,NOT('01 Org'!I107="")),'01 Org'!I107,0)</f>
        <v>0</v>
      </c>
      <c r="AB107" s="583">
        <f>IF(AND('01 Org'!D107=1,NOT('01 Org'!I107="")),'01 Org'!I107,0)</f>
        <v>0</v>
      </c>
      <c r="AC107" s="583">
        <f>IF(AND('01 Org'!E107=1,NOT('01 Org'!I107="")),'01 Org'!I107,0)</f>
        <v>0</v>
      </c>
      <c r="AD107" s="583">
        <f>IF(AND('01 Org'!F107=1,NOT('01 Org'!I107="")),'01 Org'!I107,0)</f>
        <v>0</v>
      </c>
      <c r="AE107" s="583">
        <f>IF(AND('01 Org'!C107=0,NOT('01 Org'!H107="")),'01 Org'!H107,4)</f>
        <v>4</v>
      </c>
      <c r="AF107" s="583">
        <f>IF(AND('01 Org'!D107=0,NOT('01 Org'!H107="")),'01 Org'!H107,4)</f>
        <v>4</v>
      </c>
      <c r="AG107" s="583">
        <f>IF(AND('01 Org'!E107=0,NOT('01 Org'!H107="")),'01 Org'!H107,4)</f>
        <v>4</v>
      </c>
      <c r="AH107" s="583">
        <f>IF(AND('01 Org'!F107=0,NOT('01 Org'!H107="")),'01 Org'!H107,4)</f>
        <v>4</v>
      </c>
    </row>
    <row r="108" spans="1:34" outlineLevel="2">
      <c r="A108" s="644" t="s">
        <v>2774</v>
      </c>
      <c r="B108" s="600" t="s">
        <v>2775</v>
      </c>
      <c r="C108" s="21"/>
      <c r="D108" s="21"/>
      <c r="E108" s="14"/>
      <c r="F108" s="14"/>
      <c r="G108" s="596">
        <v>4</v>
      </c>
      <c r="H108" s="596">
        <v>3</v>
      </c>
      <c r="I108" s="596"/>
      <c r="J108" s="596" t="s">
        <v>3371</v>
      </c>
      <c r="K108" s="602"/>
      <c r="L108" s="17"/>
      <c r="AA108" s="586">
        <f>IF(AND('01 Org'!C108=1,NOT('01 Org'!I108="")),'01 Org'!I108,0)</f>
        <v>0</v>
      </c>
      <c r="AB108" s="583">
        <f>IF(AND('01 Org'!D108=1,NOT('01 Org'!I108="")),'01 Org'!I108,0)</f>
        <v>0</v>
      </c>
      <c r="AC108" s="583">
        <f>IF(AND('01 Org'!E108=1,NOT('01 Org'!I108="")),'01 Org'!I108,0)</f>
        <v>0</v>
      </c>
      <c r="AD108" s="583">
        <f>IF(AND('01 Org'!F108=1,NOT('01 Org'!I108="")),'01 Org'!I108,0)</f>
        <v>0</v>
      </c>
      <c r="AE108" s="583">
        <f>IF(AND('01 Org'!C108=0,NOT('01 Org'!H108="")),'01 Org'!H108,4)</f>
        <v>3</v>
      </c>
      <c r="AF108" s="583">
        <f>IF(AND('01 Org'!D108=0,NOT('01 Org'!H108="")),'01 Org'!H108,4)</f>
        <v>3</v>
      </c>
      <c r="AG108" s="583">
        <f>IF(AND('01 Org'!E108=0,NOT('01 Org'!H108="")),'01 Org'!H108,4)</f>
        <v>3</v>
      </c>
      <c r="AH108" s="583">
        <f>IF(AND('01 Org'!F108=0,NOT('01 Org'!H108="")),'01 Org'!H108,4)</f>
        <v>3</v>
      </c>
    </row>
    <row r="109" spans="1:34" outlineLevel="1">
      <c r="A109" s="643" t="s">
        <v>2776</v>
      </c>
      <c r="B109" s="595" t="s">
        <v>5392</v>
      </c>
      <c r="C109" s="14"/>
      <c r="D109" s="14"/>
      <c r="E109" s="14"/>
      <c r="F109" s="14"/>
      <c r="G109" s="596"/>
      <c r="H109" s="596"/>
      <c r="I109" s="596"/>
      <c r="J109" s="596"/>
      <c r="K109" s="602"/>
      <c r="L109" s="17"/>
      <c r="AB109" s="583">
        <f>IF(AND('01 Org'!D109=1,NOT('01 Org'!I109="")),'01 Org'!I109,0)</f>
        <v>0</v>
      </c>
    </row>
    <row r="110" spans="1:34" outlineLevel="2">
      <c r="A110" s="644" t="s">
        <v>2777</v>
      </c>
      <c r="B110" s="354" t="s">
        <v>2778</v>
      </c>
      <c r="C110" s="21"/>
      <c r="D110" s="21"/>
      <c r="E110" s="14"/>
      <c r="F110" s="14"/>
      <c r="G110" s="596">
        <v>4</v>
      </c>
      <c r="H110" s="596">
        <v>2</v>
      </c>
      <c r="I110" s="596"/>
      <c r="J110" s="596" t="s">
        <v>5466</v>
      </c>
      <c r="K110" s="602"/>
      <c r="L110" s="17"/>
      <c r="AA110" s="586">
        <f>IF(AND('01 Org'!C110=1,NOT('01 Org'!I110="")),'01 Org'!I110,0)</f>
        <v>0</v>
      </c>
      <c r="AB110" s="583">
        <f>IF(AND('01 Org'!D110=1,NOT('01 Org'!I110="")),'01 Org'!I110,0)</f>
        <v>0</v>
      </c>
      <c r="AC110" s="583">
        <f>IF(AND('01 Org'!E110=1,NOT('01 Org'!I110="")),'01 Org'!I110,0)</f>
        <v>0</v>
      </c>
      <c r="AD110" s="583">
        <f>IF(AND('01 Org'!F110=1,NOT('01 Org'!I110="")),'01 Org'!I110,0)</f>
        <v>0</v>
      </c>
      <c r="AE110" s="583">
        <f>IF(AND('01 Org'!C110=0,NOT('01 Org'!H110="")),'01 Org'!H110,4)</f>
        <v>2</v>
      </c>
      <c r="AF110" s="583">
        <f>IF(AND('01 Org'!D110=0,NOT('01 Org'!H110="")),'01 Org'!H110,4)</f>
        <v>2</v>
      </c>
      <c r="AG110" s="583">
        <f>IF(AND('01 Org'!E110=0,NOT('01 Org'!H110="")),'01 Org'!H110,4)</f>
        <v>2</v>
      </c>
      <c r="AH110" s="583">
        <f>IF(AND('01 Org'!F110=0,NOT('01 Org'!H110="")),'01 Org'!H110,4)</f>
        <v>2</v>
      </c>
    </row>
    <row r="111" spans="1:34" outlineLevel="2">
      <c r="A111" s="644" t="s">
        <v>5802</v>
      </c>
      <c r="B111" s="600" t="s">
        <v>5803</v>
      </c>
      <c r="C111" s="21"/>
      <c r="D111" s="21"/>
      <c r="E111" s="14"/>
      <c r="F111" s="14"/>
      <c r="G111" s="596">
        <v>4</v>
      </c>
      <c r="H111" s="596">
        <v>3</v>
      </c>
      <c r="I111" s="596"/>
      <c r="J111" s="596" t="s">
        <v>2356</v>
      </c>
      <c r="K111" s="602"/>
      <c r="L111" s="17"/>
      <c r="AA111" s="586">
        <f>IF(AND('01 Org'!C111=1,NOT('01 Org'!I111="")),'01 Org'!I111,0)</f>
        <v>0</v>
      </c>
      <c r="AB111" s="583">
        <f>IF(AND('01 Org'!D111=1,NOT('01 Org'!I111="")),'01 Org'!I111,0)</f>
        <v>0</v>
      </c>
      <c r="AC111" s="583">
        <f>IF(AND('01 Org'!E111=1,NOT('01 Org'!I111="")),'01 Org'!I111,0)</f>
        <v>0</v>
      </c>
      <c r="AD111" s="583">
        <f>IF(AND('01 Org'!F111=1,NOT('01 Org'!I111="")),'01 Org'!I111,0)</f>
        <v>0</v>
      </c>
      <c r="AE111" s="583">
        <f>IF(AND('01 Org'!C111=0,NOT('01 Org'!H111="")),'01 Org'!H111,4)</f>
        <v>3</v>
      </c>
      <c r="AF111" s="583">
        <f>IF(AND('01 Org'!D111=0,NOT('01 Org'!H111="")),'01 Org'!H111,4)</f>
        <v>3</v>
      </c>
      <c r="AG111" s="583">
        <f>IF(AND('01 Org'!E111=0,NOT('01 Org'!H111="")),'01 Org'!H111,4)</f>
        <v>3</v>
      </c>
      <c r="AH111" s="583">
        <f>IF(AND('01 Org'!F111=0,NOT('01 Org'!H111="")),'01 Org'!H111,4)</f>
        <v>3</v>
      </c>
    </row>
    <row r="112" spans="1:34" outlineLevel="2">
      <c r="A112" s="644" t="s">
        <v>5805</v>
      </c>
      <c r="B112" s="355" t="s">
        <v>486</v>
      </c>
      <c r="C112" s="21"/>
      <c r="D112" s="21"/>
      <c r="E112" s="14"/>
      <c r="F112" s="14"/>
      <c r="G112" s="596">
        <v>4</v>
      </c>
      <c r="H112" s="596">
        <v>2</v>
      </c>
      <c r="I112" s="596"/>
      <c r="J112" s="596" t="s">
        <v>5466</v>
      </c>
      <c r="K112" s="602"/>
      <c r="L112" s="17"/>
      <c r="AA112" s="586">
        <f>IF(AND('01 Org'!C112=1,NOT('01 Org'!I112="")),'01 Org'!I112,0)</f>
        <v>0</v>
      </c>
      <c r="AB112" s="583">
        <f>IF(AND('01 Org'!D112=1,NOT('01 Org'!I112="")),'01 Org'!I112,0)</f>
        <v>0</v>
      </c>
      <c r="AC112" s="583">
        <f>IF(AND('01 Org'!E112=1,NOT('01 Org'!I112="")),'01 Org'!I112,0)</f>
        <v>0</v>
      </c>
      <c r="AD112" s="583">
        <f>IF(AND('01 Org'!F112=1,NOT('01 Org'!I112="")),'01 Org'!I112,0)</f>
        <v>0</v>
      </c>
      <c r="AE112" s="583">
        <f>IF(AND('01 Org'!C112=0,NOT('01 Org'!H112="")),'01 Org'!H112,4)</f>
        <v>2</v>
      </c>
      <c r="AF112" s="583">
        <f>IF(AND('01 Org'!D112=0,NOT('01 Org'!H112="")),'01 Org'!H112,4)</f>
        <v>2</v>
      </c>
      <c r="AG112" s="583">
        <f>IF(AND('01 Org'!E112=0,NOT('01 Org'!H112="")),'01 Org'!H112,4)</f>
        <v>2</v>
      </c>
      <c r="AH112" s="583">
        <f>IF(AND('01 Org'!F112=0,NOT('01 Org'!H112="")),'01 Org'!H112,4)</f>
        <v>2</v>
      </c>
    </row>
    <row r="113" spans="1:34" outlineLevel="2">
      <c r="A113" s="644" t="s">
        <v>5806</v>
      </c>
      <c r="B113" s="602" t="s">
        <v>2779</v>
      </c>
      <c r="C113" s="21"/>
      <c r="D113" s="21"/>
      <c r="E113" s="14"/>
      <c r="F113" s="14"/>
      <c r="G113" s="596">
        <v>4</v>
      </c>
      <c r="H113" s="596">
        <v>3</v>
      </c>
      <c r="I113" s="596"/>
      <c r="J113" s="596" t="s">
        <v>2356</v>
      </c>
      <c r="K113" s="602"/>
      <c r="L113" s="17"/>
      <c r="AA113" s="586">
        <f>IF(AND('01 Org'!C113=1,NOT('01 Org'!I113="")),'01 Org'!I113,0)</f>
        <v>0</v>
      </c>
      <c r="AB113" s="583">
        <f>IF(AND('01 Org'!D113=1,NOT('01 Org'!I113="")),'01 Org'!I113,0)</f>
        <v>0</v>
      </c>
      <c r="AC113" s="583">
        <f>IF(AND('01 Org'!E113=1,NOT('01 Org'!I113="")),'01 Org'!I113,0)</f>
        <v>0</v>
      </c>
      <c r="AD113" s="583">
        <f>IF(AND('01 Org'!F113=1,NOT('01 Org'!I113="")),'01 Org'!I113,0)</f>
        <v>0</v>
      </c>
      <c r="AE113" s="583">
        <f>IF(AND('01 Org'!C113=0,NOT('01 Org'!H113="")),'01 Org'!H113,4)</f>
        <v>3</v>
      </c>
      <c r="AF113" s="583">
        <f>IF(AND('01 Org'!D113=0,NOT('01 Org'!H113="")),'01 Org'!H113,4)</f>
        <v>3</v>
      </c>
      <c r="AG113" s="583">
        <f>IF(AND('01 Org'!E113=0,NOT('01 Org'!H113="")),'01 Org'!H113,4)</f>
        <v>3</v>
      </c>
      <c r="AH113" s="583">
        <f>IF(AND('01 Org'!F113=0,NOT('01 Org'!H113="")),'01 Org'!H113,4)</f>
        <v>3</v>
      </c>
    </row>
    <row r="114" spans="1:34" ht="20" outlineLevel="2">
      <c r="A114" s="644" t="s">
        <v>2780</v>
      </c>
      <c r="B114" s="602" t="s">
        <v>5393</v>
      </c>
      <c r="C114" s="21"/>
      <c r="D114" s="21"/>
      <c r="E114" s="14"/>
      <c r="F114" s="14"/>
      <c r="G114" s="596">
        <v>4</v>
      </c>
      <c r="H114" s="596">
        <v>3</v>
      </c>
      <c r="I114" s="596"/>
      <c r="J114" s="596" t="s">
        <v>2356</v>
      </c>
      <c r="K114" s="602"/>
      <c r="L114" s="17"/>
      <c r="AA114" s="586">
        <f>IF(AND('01 Org'!C114=1,NOT('01 Org'!I114="")),'01 Org'!I114,0)</f>
        <v>0</v>
      </c>
      <c r="AB114" s="583">
        <f>IF(AND('01 Org'!D114=1,NOT('01 Org'!I114="")),'01 Org'!I114,0)</f>
        <v>0</v>
      </c>
      <c r="AC114" s="583">
        <f>IF(AND('01 Org'!E114=1,NOT('01 Org'!I114="")),'01 Org'!I114,0)</f>
        <v>0</v>
      </c>
      <c r="AD114" s="583">
        <f>IF(AND('01 Org'!F114=1,NOT('01 Org'!I114="")),'01 Org'!I114,0)</f>
        <v>0</v>
      </c>
      <c r="AE114" s="583">
        <f>IF(AND('01 Org'!C114=0,NOT('01 Org'!H114="")),'01 Org'!H114,4)</f>
        <v>3</v>
      </c>
      <c r="AF114" s="583">
        <f>IF(AND('01 Org'!D114=0,NOT('01 Org'!H114="")),'01 Org'!H114,4)</f>
        <v>3</v>
      </c>
      <c r="AG114" s="583">
        <f>IF(AND('01 Org'!E114=0,NOT('01 Org'!H114="")),'01 Org'!H114,4)</f>
        <v>3</v>
      </c>
      <c r="AH114" s="583">
        <f>IF(AND('01 Org'!F114=0,NOT('01 Org'!H114="")),'01 Org'!H114,4)</f>
        <v>3</v>
      </c>
    </row>
    <row r="115" spans="1:34" outlineLevel="2">
      <c r="A115" s="644" t="s">
        <v>1646</v>
      </c>
      <c r="B115" s="600" t="s">
        <v>1647</v>
      </c>
      <c r="C115" s="21"/>
      <c r="D115" s="21"/>
      <c r="E115" s="14"/>
      <c r="F115" s="14"/>
      <c r="G115" s="596">
        <v>2</v>
      </c>
      <c r="H115" s="596"/>
      <c r="I115" s="596"/>
      <c r="J115" s="596" t="s">
        <v>2356</v>
      </c>
      <c r="K115" s="602"/>
      <c r="L115" s="17"/>
      <c r="AA115" s="586">
        <f>IF(AND('01 Org'!C115=1,NOT('01 Org'!I115="")),'01 Org'!I115,0)</f>
        <v>0</v>
      </c>
      <c r="AB115" s="583">
        <f>IF(AND('01 Org'!D115=1,NOT('01 Org'!I115="")),'01 Org'!I115,0)</f>
        <v>0</v>
      </c>
      <c r="AC115" s="583">
        <f>IF(AND('01 Org'!E115=1,NOT('01 Org'!I115="")),'01 Org'!I115,0)</f>
        <v>0</v>
      </c>
      <c r="AD115" s="583">
        <f>IF(AND('01 Org'!F115=1,NOT('01 Org'!I115="")),'01 Org'!I115,0)</f>
        <v>0</v>
      </c>
      <c r="AE115" s="583">
        <f>IF(AND('01 Org'!C115=0,NOT('01 Org'!H115="")),'01 Org'!H115,4)</f>
        <v>4</v>
      </c>
      <c r="AF115" s="583">
        <f>IF(AND('01 Org'!D115=0,NOT('01 Org'!H115="")),'01 Org'!H115,4)</f>
        <v>4</v>
      </c>
      <c r="AG115" s="583">
        <f>IF(AND('01 Org'!E115=0,NOT('01 Org'!H115="")),'01 Org'!H115,4)</f>
        <v>4</v>
      </c>
      <c r="AH115" s="583">
        <f>IF(AND('01 Org'!F115=0,NOT('01 Org'!H115="")),'01 Org'!H115,4)</f>
        <v>4</v>
      </c>
    </row>
    <row r="116" spans="1:34" outlineLevel="2">
      <c r="A116" s="644" t="s">
        <v>1648</v>
      </c>
      <c r="B116" s="602" t="s">
        <v>1649</v>
      </c>
      <c r="C116" s="21"/>
      <c r="D116" s="21"/>
      <c r="E116" s="14"/>
      <c r="F116" s="14"/>
      <c r="G116" s="596">
        <v>2</v>
      </c>
      <c r="H116" s="596"/>
      <c r="I116" s="596"/>
      <c r="J116" s="596" t="s">
        <v>2356</v>
      </c>
      <c r="K116" s="602"/>
      <c r="L116" s="17"/>
      <c r="AA116" s="586">
        <f>IF(AND('01 Org'!C116=1,NOT('01 Org'!I116="")),'01 Org'!I116,0)</f>
        <v>0</v>
      </c>
      <c r="AB116" s="583">
        <f>IF(AND('01 Org'!D116=1,NOT('01 Org'!I116="")),'01 Org'!I116,0)</f>
        <v>0</v>
      </c>
      <c r="AC116" s="583">
        <f>IF(AND('01 Org'!E116=1,NOT('01 Org'!I116="")),'01 Org'!I116,0)</f>
        <v>0</v>
      </c>
      <c r="AD116" s="583">
        <f>IF(AND('01 Org'!F116=1,NOT('01 Org'!I116="")),'01 Org'!I116,0)</f>
        <v>0</v>
      </c>
      <c r="AE116" s="583">
        <f>IF(AND('01 Org'!C116=0,NOT('01 Org'!H116="")),'01 Org'!H116,4)</f>
        <v>4</v>
      </c>
      <c r="AF116" s="583">
        <f>IF(AND('01 Org'!D116=0,NOT('01 Org'!H116="")),'01 Org'!H116,4)</f>
        <v>4</v>
      </c>
      <c r="AG116" s="583">
        <f>IF(AND('01 Org'!E116=0,NOT('01 Org'!H116="")),'01 Org'!H116,4)</f>
        <v>4</v>
      </c>
      <c r="AH116" s="583">
        <f>IF(AND('01 Org'!F116=0,NOT('01 Org'!H116="")),'01 Org'!H116,4)</f>
        <v>4</v>
      </c>
    </row>
    <row r="117" spans="1:34" outlineLevel="2">
      <c r="A117" s="644" t="s">
        <v>1650</v>
      </c>
      <c r="B117" s="600" t="s">
        <v>5144</v>
      </c>
      <c r="C117" s="21"/>
      <c r="D117" s="21"/>
      <c r="E117" s="14"/>
      <c r="F117" s="14"/>
      <c r="G117" s="596">
        <v>2</v>
      </c>
      <c r="H117" s="596"/>
      <c r="I117" s="596">
        <v>3</v>
      </c>
      <c r="J117" s="596" t="s">
        <v>3371</v>
      </c>
      <c r="K117" s="602"/>
      <c r="L117" s="17"/>
      <c r="AA117" s="586">
        <f>IF(AND('01 Org'!C117=1,NOT('01 Org'!I117="")),'01 Org'!I117,0)</f>
        <v>0</v>
      </c>
      <c r="AB117" s="583">
        <f>IF(AND('01 Org'!D117=1,NOT('01 Org'!I117="")),'01 Org'!I117,0)</f>
        <v>0</v>
      </c>
      <c r="AC117" s="583">
        <f>IF(AND('01 Org'!E117=1,NOT('01 Org'!I117="")),'01 Org'!I117,0)</f>
        <v>0</v>
      </c>
      <c r="AD117" s="583">
        <f>IF(AND('01 Org'!F117=1,NOT('01 Org'!I117="")),'01 Org'!I117,0)</f>
        <v>0</v>
      </c>
      <c r="AE117" s="583">
        <f>IF(AND('01 Org'!C117=0,NOT('01 Org'!H117="")),'01 Org'!H117,4)</f>
        <v>4</v>
      </c>
      <c r="AF117" s="583">
        <f>IF(AND('01 Org'!D117=0,NOT('01 Org'!H117="")),'01 Org'!H117,4)</f>
        <v>4</v>
      </c>
      <c r="AG117" s="583">
        <f>IF(AND('01 Org'!E117=0,NOT('01 Org'!H117="")),'01 Org'!H117,4)</f>
        <v>4</v>
      </c>
      <c r="AH117" s="583">
        <f>IF(AND('01 Org'!F117=0,NOT('01 Org'!H117="")),'01 Org'!H117,4)</f>
        <v>4</v>
      </c>
    </row>
    <row r="118" spans="1:34" outlineLevel="1">
      <c r="A118" s="643" t="s">
        <v>5145</v>
      </c>
      <c r="B118" s="595" t="s">
        <v>5146</v>
      </c>
      <c r="C118" s="21"/>
      <c r="D118" s="21"/>
      <c r="E118" s="14"/>
      <c r="F118" s="14"/>
      <c r="G118" s="596"/>
      <c r="H118" s="596"/>
      <c r="I118" s="596"/>
      <c r="J118" s="596"/>
      <c r="K118" s="602"/>
      <c r="L118" s="17"/>
      <c r="AB118" s="583">
        <f>IF(AND('01 Org'!D118=1,NOT('01 Org'!I118="")),'01 Org'!I118,0)</f>
        <v>0</v>
      </c>
    </row>
    <row r="119" spans="1:34" ht="20" outlineLevel="2">
      <c r="A119" s="644" t="s">
        <v>5147</v>
      </c>
      <c r="B119" s="645" t="s">
        <v>5148</v>
      </c>
      <c r="C119" s="21"/>
      <c r="D119" s="21"/>
      <c r="E119" s="14"/>
      <c r="F119" s="14"/>
      <c r="G119" s="596">
        <v>1</v>
      </c>
      <c r="H119" s="596"/>
      <c r="I119" s="596"/>
      <c r="J119" s="596" t="s">
        <v>5466</v>
      </c>
      <c r="K119" s="602" t="s">
        <v>5149</v>
      </c>
      <c r="L119" s="17"/>
      <c r="AA119" s="586">
        <f>IF(AND('01 Org'!C119=1,NOT('01 Org'!I119="")),'01 Org'!I119,0)</f>
        <v>0</v>
      </c>
      <c r="AB119" s="583">
        <f>IF(AND('01 Org'!D119=1,NOT('01 Org'!I119="")),'01 Org'!I119,0)</f>
        <v>0</v>
      </c>
      <c r="AC119" s="583">
        <f>IF(AND('01 Org'!E119=1,NOT('01 Org'!I119="")),'01 Org'!I119,0)</f>
        <v>0</v>
      </c>
      <c r="AD119" s="583">
        <f>IF(AND('01 Org'!F119=1,NOT('01 Org'!I119="")),'01 Org'!I119,0)</f>
        <v>0</v>
      </c>
      <c r="AE119" s="583">
        <f>IF(AND('01 Org'!C119=0,NOT('01 Org'!H119="")),'01 Org'!H119,4)</f>
        <v>4</v>
      </c>
      <c r="AF119" s="583">
        <f>IF(AND('01 Org'!D119=0,NOT('01 Org'!H119="")),'01 Org'!H119,4)</f>
        <v>4</v>
      </c>
      <c r="AG119" s="583">
        <f>IF(AND('01 Org'!E119=0,NOT('01 Org'!H119="")),'01 Org'!H119,4)</f>
        <v>4</v>
      </c>
      <c r="AH119" s="583">
        <f>IF(AND('01 Org'!F119=0,NOT('01 Org'!H119="")),'01 Org'!H119,4)</f>
        <v>4</v>
      </c>
    </row>
    <row r="120" spans="1:34" outlineLevel="2">
      <c r="A120" s="644" t="s">
        <v>5150</v>
      </c>
      <c r="B120" s="600" t="s">
        <v>5151</v>
      </c>
      <c r="C120" s="21"/>
      <c r="D120" s="21"/>
      <c r="E120" s="14"/>
      <c r="F120" s="14"/>
      <c r="G120" s="596">
        <v>4</v>
      </c>
      <c r="H120" s="596"/>
      <c r="I120" s="596"/>
      <c r="J120" s="596" t="s">
        <v>5466</v>
      </c>
      <c r="K120" s="602" t="s">
        <v>5152</v>
      </c>
      <c r="L120" s="17"/>
      <c r="AA120" s="586">
        <f>IF(AND('01 Org'!C120=1,NOT('01 Org'!I120="")),'01 Org'!I120,0)</f>
        <v>0</v>
      </c>
      <c r="AB120" s="583">
        <f>IF(AND('01 Org'!D120=1,NOT('01 Org'!I120="")),'01 Org'!I120,0)</f>
        <v>0</v>
      </c>
      <c r="AC120" s="583">
        <f>IF(AND('01 Org'!E120=1,NOT('01 Org'!I120="")),'01 Org'!I120,0)</f>
        <v>0</v>
      </c>
      <c r="AD120" s="583">
        <f>IF(AND('01 Org'!F120=1,NOT('01 Org'!I120="")),'01 Org'!I120,0)</f>
        <v>0</v>
      </c>
      <c r="AE120" s="583">
        <f>IF(AND('01 Org'!C120=0,NOT('01 Org'!H120="")),'01 Org'!H120,4)</f>
        <v>4</v>
      </c>
      <c r="AF120" s="583">
        <f>IF(AND('01 Org'!D120=0,NOT('01 Org'!H120="")),'01 Org'!H120,4)</f>
        <v>4</v>
      </c>
      <c r="AG120" s="583">
        <f>IF(AND('01 Org'!E120=0,NOT('01 Org'!H120="")),'01 Org'!H120,4)</f>
        <v>4</v>
      </c>
      <c r="AH120" s="583">
        <f>IF(AND('01 Org'!F120=0,NOT('01 Org'!H120="")),'01 Org'!H120,4)</f>
        <v>4</v>
      </c>
    </row>
    <row r="121" spans="1:34" ht="20" outlineLevel="2">
      <c r="A121" s="644" t="s">
        <v>5153</v>
      </c>
      <c r="B121" s="600" t="s">
        <v>5154</v>
      </c>
      <c r="C121" s="21"/>
      <c r="D121" s="21"/>
      <c r="E121" s="14"/>
      <c r="F121" s="14"/>
      <c r="G121" s="596">
        <v>4</v>
      </c>
      <c r="H121" s="596"/>
      <c r="I121" s="596"/>
      <c r="J121" s="596" t="s">
        <v>5466</v>
      </c>
      <c r="K121" s="602" t="s">
        <v>5152</v>
      </c>
      <c r="L121" s="17"/>
      <c r="AA121" s="586">
        <f>IF(AND('01 Org'!C121=1,NOT('01 Org'!I121="")),'01 Org'!I121,0)</f>
        <v>0</v>
      </c>
      <c r="AB121" s="583">
        <f>IF(AND('01 Org'!D121=1,NOT('01 Org'!I121="")),'01 Org'!I121,0)</f>
        <v>0</v>
      </c>
      <c r="AC121" s="583">
        <f>IF(AND('01 Org'!E121=1,NOT('01 Org'!I121="")),'01 Org'!I121,0)</f>
        <v>0</v>
      </c>
      <c r="AD121" s="583">
        <f>IF(AND('01 Org'!F121=1,NOT('01 Org'!I121="")),'01 Org'!I121,0)</f>
        <v>0</v>
      </c>
      <c r="AE121" s="583">
        <f>IF(AND('01 Org'!C121=0,NOT('01 Org'!H121="")),'01 Org'!H121,4)</f>
        <v>4</v>
      </c>
      <c r="AF121" s="583">
        <f>IF(AND('01 Org'!D121=0,NOT('01 Org'!H121="")),'01 Org'!H121,4)</f>
        <v>4</v>
      </c>
      <c r="AG121" s="583">
        <f>IF(AND('01 Org'!E121=0,NOT('01 Org'!H121="")),'01 Org'!H121,4)</f>
        <v>4</v>
      </c>
      <c r="AH121" s="583">
        <f>IF(AND('01 Org'!F121=0,NOT('01 Org'!H121="")),'01 Org'!H121,4)</f>
        <v>4</v>
      </c>
    </row>
    <row r="122" spans="1:34" ht="20" outlineLevel="2">
      <c r="A122" s="644" t="s">
        <v>5101</v>
      </c>
      <c r="B122" s="600" t="s">
        <v>2808</v>
      </c>
      <c r="C122" s="21"/>
      <c r="D122" s="21"/>
      <c r="E122" s="14"/>
      <c r="F122" s="14"/>
      <c r="G122" s="596">
        <v>4</v>
      </c>
      <c r="H122" s="596"/>
      <c r="I122" s="596"/>
      <c r="J122" s="596" t="s">
        <v>5466</v>
      </c>
      <c r="K122" s="602" t="s">
        <v>5152</v>
      </c>
      <c r="L122" s="17"/>
      <c r="AA122" s="586">
        <f>IF(AND('01 Org'!C122=1,NOT('01 Org'!I122="")),'01 Org'!I122,0)</f>
        <v>0</v>
      </c>
      <c r="AB122" s="583">
        <f>IF(AND('01 Org'!D122=1,NOT('01 Org'!I122="")),'01 Org'!I122,0)</f>
        <v>0</v>
      </c>
      <c r="AC122" s="583">
        <f>IF(AND('01 Org'!E122=1,NOT('01 Org'!I122="")),'01 Org'!I122,0)</f>
        <v>0</v>
      </c>
      <c r="AD122" s="583">
        <f>IF(AND('01 Org'!F122=1,NOT('01 Org'!I122="")),'01 Org'!I122,0)</f>
        <v>0</v>
      </c>
      <c r="AE122" s="583">
        <f>IF(AND('01 Org'!C122=0,NOT('01 Org'!H122="")),'01 Org'!H122,4)</f>
        <v>4</v>
      </c>
      <c r="AF122" s="583">
        <f>IF(AND('01 Org'!D122=0,NOT('01 Org'!H122="")),'01 Org'!H122,4)</f>
        <v>4</v>
      </c>
      <c r="AG122" s="583">
        <f>IF(AND('01 Org'!E122=0,NOT('01 Org'!H122="")),'01 Org'!H122,4)</f>
        <v>4</v>
      </c>
      <c r="AH122" s="583">
        <f>IF(AND('01 Org'!F122=0,NOT('01 Org'!H122="")),'01 Org'!H122,4)</f>
        <v>4</v>
      </c>
    </row>
    <row r="123" spans="1:34" outlineLevel="1">
      <c r="A123" s="643" t="s">
        <v>2809</v>
      </c>
      <c r="B123" s="595" t="s">
        <v>2810</v>
      </c>
      <c r="C123" s="21"/>
      <c r="D123" s="21"/>
      <c r="E123" s="14"/>
      <c r="F123" s="14"/>
      <c r="G123" s="596"/>
      <c r="H123" s="596"/>
      <c r="I123" s="596"/>
      <c r="J123" s="596"/>
      <c r="K123" s="602"/>
      <c r="L123" s="17"/>
      <c r="AB123" s="583">
        <f>IF(AND('01 Org'!D123=1,NOT('01 Org'!I123="")),'01 Org'!I123,0)</f>
        <v>0</v>
      </c>
    </row>
    <row r="124" spans="1:34" outlineLevel="2">
      <c r="A124" s="644" t="s">
        <v>2811</v>
      </c>
      <c r="B124" s="600" t="s">
        <v>2812</v>
      </c>
      <c r="C124" s="21"/>
      <c r="D124" s="21"/>
      <c r="E124" s="14"/>
      <c r="F124" s="14"/>
      <c r="G124" s="596">
        <v>4</v>
      </c>
      <c r="H124" s="596">
        <v>2</v>
      </c>
      <c r="I124" s="596"/>
      <c r="J124" s="596" t="s">
        <v>2351</v>
      </c>
      <c r="K124" s="602" t="s">
        <v>2813</v>
      </c>
      <c r="L124" s="17"/>
      <c r="AA124" s="586">
        <f>IF(AND('01 Org'!C124=1,NOT('01 Org'!I124="")),'01 Org'!I124,0)</f>
        <v>0</v>
      </c>
      <c r="AB124" s="583">
        <f>IF(AND('01 Org'!D124=1,NOT('01 Org'!I124="")),'01 Org'!I124,0)</f>
        <v>0</v>
      </c>
      <c r="AC124" s="583">
        <f>IF(AND('01 Org'!E124=1,NOT('01 Org'!I124="")),'01 Org'!I124,0)</f>
        <v>0</v>
      </c>
      <c r="AD124" s="583">
        <f>IF(AND('01 Org'!F124=1,NOT('01 Org'!I124="")),'01 Org'!I124,0)</f>
        <v>0</v>
      </c>
      <c r="AE124" s="583">
        <f>IF(AND('01 Org'!C124=0,NOT('01 Org'!H124="")),'01 Org'!H124,4)</f>
        <v>2</v>
      </c>
      <c r="AF124" s="583">
        <f>IF(AND('01 Org'!D124=0,NOT('01 Org'!H124="")),'01 Org'!H124,4)</f>
        <v>2</v>
      </c>
      <c r="AG124" s="583">
        <f>IF(AND('01 Org'!E124=0,NOT('01 Org'!H124="")),'01 Org'!H124,4)</f>
        <v>2</v>
      </c>
      <c r="AH124" s="583">
        <f>IF(AND('01 Org'!F124=0,NOT('01 Org'!H124="")),'01 Org'!H124,4)</f>
        <v>2</v>
      </c>
    </row>
    <row r="125" spans="1:34" outlineLevel="2">
      <c r="A125" s="644" t="s">
        <v>2844</v>
      </c>
      <c r="B125" s="600" t="s">
        <v>2845</v>
      </c>
      <c r="C125" s="21"/>
      <c r="D125" s="21"/>
      <c r="E125" s="14"/>
      <c r="F125" s="14"/>
      <c r="G125" s="596">
        <v>2</v>
      </c>
      <c r="H125" s="596"/>
      <c r="I125" s="596"/>
      <c r="J125" s="596" t="s">
        <v>5466</v>
      </c>
      <c r="K125" s="602" t="s">
        <v>2813</v>
      </c>
      <c r="L125" s="17"/>
      <c r="AA125" s="586">
        <f>IF(AND('01 Org'!C125=1,NOT('01 Org'!I125="")),'01 Org'!I125,0)</f>
        <v>0</v>
      </c>
      <c r="AB125" s="583">
        <f>IF(AND('01 Org'!D125=1,NOT('01 Org'!I125="")),'01 Org'!I125,0)</f>
        <v>0</v>
      </c>
      <c r="AC125" s="583">
        <f>IF(AND('01 Org'!E125=1,NOT('01 Org'!I125="")),'01 Org'!I125,0)</f>
        <v>0</v>
      </c>
      <c r="AD125" s="583">
        <f>IF(AND('01 Org'!F125=1,NOT('01 Org'!I125="")),'01 Org'!I125,0)</f>
        <v>0</v>
      </c>
      <c r="AE125" s="583">
        <f>IF(AND('01 Org'!C125=0,NOT('01 Org'!H125="")),'01 Org'!H125,4)</f>
        <v>4</v>
      </c>
      <c r="AF125" s="583">
        <f>IF(AND('01 Org'!D125=0,NOT('01 Org'!H125="")),'01 Org'!H125,4)</f>
        <v>4</v>
      </c>
      <c r="AG125" s="583">
        <f>IF(AND('01 Org'!E125=0,NOT('01 Org'!H125="")),'01 Org'!H125,4)</f>
        <v>4</v>
      </c>
      <c r="AH125" s="583">
        <f>IF(AND('01 Org'!F125=0,NOT('01 Org'!H125="")),'01 Org'!H125,4)</f>
        <v>4</v>
      </c>
    </row>
    <row r="126" spans="1:34" outlineLevel="2">
      <c r="A126" s="644" t="s">
        <v>2846</v>
      </c>
      <c r="B126" s="600" t="s">
        <v>2849</v>
      </c>
      <c r="C126" s="21"/>
      <c r="D126" s="21"/>
      <c r="E126" s="14"/>
      <c r="F126" s="14"/>
      <c r="G126" s="596">
        <v>2</v>
      </c>
      <c r="H126" s="596"/>
      <c r="I126" s="596"/>
      <c r="J126" s="596" t="s">
        <v>5466</v>
      </c>
      <c r="K126" s="602" t="s">
        <v>2813</v>
      </c>
      <c r="L126" s="17"/>
      <c r="AA126" s="586">
        <f>IF(AND('01 Org'!C126=1,NOT('01 Org'!I126="")),'01 Org'!I126,0)</f>
        <v>0</v>
      </c>
      <c r="AB126" s="583">
        <f>IF(AND('01 Org'!D126=1,NOT('01 Org'!I126="")),'01 Org'!I126,0)</f>
        <v>0</v>
      </c>
      <c r="AC126" s="583">
        <f>IF(AND('01 Org'!E126=1,NOT('01 Org'!I126="")),'01 Org'!I126,0)</f>
        <v>0</v>
      </c>
      <c r="AD126" s="583">
        <f>IF(AND('01 Org'!F126=1,NOT('01 Org'!I126="")),'01 Org'!I126,0)</f>
        <v>0</v>
      </c>
      <c r="AE126" s="583">
        <f>IF(AND('01 Org'!C126=0,NOT('01 Org'!H126="")),'01 Org'!H126,4)</f>
        <v>4</v>
      </c>
      <c r="AF126" s="583">
        <f>IF(AND('01 Org'!D126=0,NOT('01 Org'!H126="")),'01 Org'!H126,4)</f>
        <v>4</v>
      </c>
      <c r="AG126" s="583">
        <f>IF(AND('01 Org'!E126=0,NOT('01 Org'!H126="")),'01 Org'!H126,4)</f>
        <v>4</v>
      </c>
      <c r="AH126" s="583">
        <f>IF(AND('01 Org'!F126=0,NOT('01 Org'!H126="")),'01 Org'!H126,4)</f>
        <v>4</v>
      </c>
    </row>
    <row r="127" spans="1:34" ht="20" outlineLevel="2">
      <c r="A127" s="644" t="s">
        <v>2850</v>
      </c>
      <c r="B127" s="600" t="s">
        <v>5743</v>
      </c>
      <c r="C127" s="21"/>
      <c r="D127" s="21"/>
      <c r="E127" s="14"/>
      <c r="F127" s="14"/>
      <c r="G127" s="596">
        <v>2</v>
      </c>
      <c r="H127" s="596"/>
      <c r="I127" s="596"/>
      <c r="J127" s="596" t="s">
        <v>5466</v>
      </c>
      <c r="K127" s="602" t="s">
        <v>2813</v>
      </c>
      <c r="L127" s="17"/>
      <c r="AA127" s="586">
        <f>IF(AND('01 Org'!C127=1,NOT('01 Org'!I127="")),'01 Org'!I127,0)</f>
        <v>0</v>
      </c>
      <c r="AB127" s="583">
        <f>IF(AND('01 Org'!D127=1,NOT('01 Org'!I127="")),'01 Org'!I127,0)</f>
        <v>0</v>
      </c>
      <c r="AC127" s="583">
        <f>IF(AND('01 Org'!E127=1,NOT('01 Org'!I127="")),'01 Org'!I127,0)</f>
        <v>0</v>
      </c>
      <c r="AD127" s="583">
        <f>IF(AND('01 Org'!F127=1,NOT('01 Org'!I127="")),'01 Org'!I127,0)</f>
        <v>0</v>
      </c>
      <c r="AE127" s="583">
        <f>IF(AND('01 Org'!C127=0,NOT('01 Org'!H127="")),'01 Org'!H127,4)</f>
        <v>4</v>
      </c>
      <c r="AF127" s="583">
        <f>IF(AND('01 Org'!D127=0,NOT('01 Org'!H127="")),'01 Org'!H127,4)</f>
        <v>4</v>
      </c>
      <c r="AG127" s="583">
        <f>IF(AND('01 Org'!E127=0,NOT('01 Org'!H127="")),'01 Org'!H127,4)</f>
        <v>4</v>
      </c>
      <c r="AH127" s="583">
        <f>IF(AND('01 Org'!F127=0,NOT('01 Org'!H127="")),'01 Org'!H127,4)</f>
        <v>4</v>
      </c>
    </row>
    <row r="128" spans="1:34" ht="20" outlineLevel="2">
      <c r="A128" s="644" t="s">
        <v>5744</v>
      </c>
      <c r="B128" s="600" t="s">
        <v>5695</v>
      </c>
      <c r="C128" s="21"/>
      <c r="D128" s="21"/>
      <c r="E128" s="14"/>
      <c r="F128" s="14"/>
      <c r="G128" s="596">
        <v>4</v>
      </c>
      <c r="H128" s="596"/>
      <c r="I128" s="596"/>
      <c r="J128" s="596" t="s">
        <v>5466</v>
      </c>
      <c r="K128" s="602" t="s">
        <v>2813</v>
      </c>
      <c r="L128" s="17"/>
      <c r="AA128" s="586">
        <f>IF(AND('01 Org'!C128=1,NOT('01 Org'!I128="")),'01 Org'!I128,0)</f>
        <v>0</v>
      </c>
      <c r="AB128" s="583">
        <f>IF(AND('01 Org'!D128=1,NOT('01 Org'!I128="")),'01 Org'!I128,0)</f>
        <v>0</v>
      </c>
      <c r="AC128" s="583">
        <f>IF(AND('01 Org'!E128=1,NOT('01 Org'!I128="")),'01 Org'!I128,0)</f>
        <v>0</v>
      </c>
      <c r="AD128" s="583">
        <f>IF(AND('01 Org'!F128=1,NOT('01 Org'!I128="")),'01 Org'!I128,0)</f>
        <v>0</v>
      </c>
      <c r="AE128" s="583">
        <f>IF(AND('01 Org'!C128=0,NOT('01 Org'!H128="")),'01 Org'!H128,4)</f>
        <v>4</v>
      </c>
      <c r="AF128" s="583">
        <f>IF(AND('01 Org'!D128=0,NOT('01 Org'!H128="")),'01 Org'!H128,4)</f>
        <v>4</v>
      </c>
      <c r="AG128" s="583">
        <f>IF(AND('01 Org'!E128=0,NOT('01 Org'!H128="")),'01 Org'!H128,4)</f>
        <v>4</v>
      </c>
      <c r="AH128" s="583">
        <f>IF(AND('01 Org'!F128=0,NOT('01 Org'!H128="")),'01 Org'!H128,4)</f>
        <v>4</v>
      </c>
    </row>
    <row r="129" spans="1:34" outlineLevel="2">
      <c r="A129" s="652" t="s">
        <v>5696</v>
      </c>
      <c r="B129" s="645" t="s">
        <v>5697</v>
      </c>
      <c r="C129" s="21"/>
      <c r="D129" s="21"/>
      <c r="E129" s="14"/>
      <c r="F129" s="14"/>
      <c r="G129" s="596">
        <v>1</v>
      </c>
      <c r="H129" s="596"/>
      <c r="I129" s="596"/>
      <c r="J129" s="596" t="s">
        <v>5466</v>
      </c>
      <c r="K129" s="602" t="s">
        <v>5698</v>
      </c>
      <c r="L129" s="17"/>
      <c r="AA129" s="586">
        <f>IF(AND('01 Org'!C129=1,NOT('01 Org'!I129="")),'01 Org'!I129,0)</f>
        <v>0</v>
      </c>
      <c r="AB129" s="583">
        <f>IF(AND('01 Org'!D129=1,NOT('01 Org'!I129="")),'01 Org'!I129,0)</f>
        <v>0</v>
      </c>
      <c r="AC129" s="583">
        <f>IF(AND('01 Org'!E129=1,NOT('01 Org'!I129="")),'01 Org'!I129,0)</f>
        <v>0</v>
      </c>
      <c r="AD129" s="583">
        <f>IF(AND('01 Org'!F129=1,NOT('01 Org'!I129="")),'01 Org'!I129,0)</f>
        <v>0</v>
      </c>
      <c r="AE129" s="583">
        <f>IF(AND('01 Org'!C129=0,NOT('01 Org'!H129="")),'01 Org'!H129,4)</f>
        <v>4</v>
      </c>
      <c r="AF129" s="583">
        <f>IF(AND('01 Org'!D129=0,NOT('01 Org'!H129="")),'01 Org'!H129,4)</f>
        <v>4</v>
      </c>
      <c r="AG129" s="583">
        <f>IF(AND('01 Org'!E129=0,NOT('01 Org'!H129="")),'01 Org'!H129,4)</f>
        <v>4</v>
      </c>
      <c r="AH129" s="583">
        <f>IF(AND('01 Org'!F129=0,NOT('01 Org'!H129="")),'01 Org'!H129,4)</f>
        <v>4</v>
      </c>
    </row>
    <row r="130" spans="1:34" outlineLevel="2">
      <c r="A130" s="644" t="s">
        <v>5699</v>
      </c>
      <c r="B130" s="600" t="s">
        <v>5700</v>
      </c>
      <c r="C130" s="21"/>
      <c r="D130" s="21"/>
      <c r="E130" s="14"/>
      <c r="F130" s="14"/>
      <c r="G130" s="596">
        <v>4</v>
      </c>
      <c r="H130" s="626"/>
      <c r="I130" s="629"/>
      <c r="J130" s="596" t="s">
        <v>5466</v>
      </c>
      <c r="K130" s="602"/>
      <c r="L130" s="17"/>
      <c r="AA130" s="586">
        <f>IF(AND('01 Org'!C130=1,NOT('01 Org'!I130="")),'01 Org'!I130,0)</f>
        <v>0</v>
      </c>
      <c r="AB130" s="583">
        <f>IF(AND('01 Org'!D130=1,NOT('01 Org'!I130="")),'01 Org'!I130,0)</f>
        <v>0</v>
      </c>
      <c r="AC130" s="583">
        <f>IF(AND('01 Org'!E130=1,NOT('01 Org'!I130="")),'01 Org'!I130,0)</f>
        <v>0</v>
      </c>
      <c r="AD130" s="583">
        <f>IF(AND('01 Org'!F130=1,NOT('01 Org'!I130="")),'01 Org'!I130,0)</f>
        <v>0</v>
      </c>
      <c r="AE130" s="583">
        <f>IF(AND('01 Org'!C130=0,NOT('01 Org'!H130="")),'01 Org'!H130,4)</f>
        <v>4</v>
      </c>
      <c r="AF130" s="583">
        <f>IF(AND('01 Org'!D130=0,NOT('01 Org'!H130="")),'01 Org'!H130,4)</f>
        <v>4</v>
      </c>
      <c r="AG130" s="583">
        <f>IF(AND('01 Org'!E130=0,NOT('01 Org'!H130="")),'01 Org'!H130,4)</f>
        <v>4</v>
      </c>
      <c r="AH130" s="583">
        <f>IF(AND('01 Org'!F130=0,NOT('01 Org'!H130="")),'01 Org'!H130,4)</f>
        <v>4</v>
      </c>
    </row>
    <row r="131" spans="1:34" outlineLevel="2">
      <c r="A131" s="644" t="s">
        <v>5701</v>
      </c>
      <c r="B131" s="600" t="s">
        <v>5702</v>
      </c>
      <c r="C131" s="21"/>
      <c r="D131" s="21"/>
      <c r="E131" s="14"/>
      <c r="F131" s="14"/>
      <c r="G131" s="596">
        <v>4</v>
      </c>
      <c r="H131" s="596">
        <v>3</v>
      </c>
      <c r="I131" s="629"/>
      <c r="J131" s="596" t="s">
        <v>3371</v>
      </c>
      <c r="K131" s="602"/>
      <c r="L131" s="17"/>
      <c r="AA131" s="586">
        <f>IF(AND('01 Org'!C131=1,NOT('01 Org'!I131="")),'01 Org'!I131,0)</f>
        <v>0</v>
      </c>
      <c r="AB131" s="583">
        <f>IF(AND('01 Org'!D131=1,NOT('01 Org'!I131="")),'01 Org'!I131,0)</f>
        <v>0</v>
      </c>
      <c r="AC131" s="583">
        <f>IF(AND('01 Org'!E131=1,NOT('01 Org'!I131="")),'01 Org'!I131,0)</f>
        <v>0</v>
      </c>
      <c r="AD131" s="583">
        <f>IF(AND('01 Org'!F131=1,NOT('01 Org'!I131="")),'01 Org'!I131,0)</f>
        <v>0</v>
      </c>
      <c r="AE131" s="583">
        <f>IF(AND('01 Org'!C131=0,NOT('01 Org'!H131="")),'01 Org'!H131,4)</f>
        <v>3</v>
      </c>
      <c r="AF131" s="583">
        <f>IF(AND('01 Org'!D131=0,NOT('01 Org'!H131="")),'01 Org'!H131,4)</f>
        <v>3</v>
      </c>
      <c r="AG131" s="583">
        <f>IF(AND('01 Org'!E131=0,NOT('01 Org'!H131="")),'01 Org'!H131,4)</f>
        <v>3</v>
      </c>
      <c r="AH131" s="583">
        <f>IF(AND('01 Org'!F131=0,NOT('01 Org'!H131="")),'01 Org'!H131,4)</f>
        <v>3</v>
      </c>
    </row>
    <row r="132" spans="1:34" ht="20" outlineLevel="2">
      <c r="A132" s="644" t="s">
        <v>5703</v>
      </c>
      <c r="B132" s="600" t="s">
        <v>5114</v>
      </c>
      <c r="C132" s="21"/>
      <c r="D132" s="21"/>
      <c r="E132" s="14"/>
      <c r="F132" s="14"/>
      <c r="G132" s="596">
        <v>4</v>
      </c>
      <c r="H132" s="604">
        <v>3</v>
      </c>
      <c r="I132" s="629"/>
      <c r="J132" s="596" t="s">
        <v>3371</v>
      </c>
      <c r="K132" s="602"/>
      <c r="L132" s="17"/>
      <c r="AA132" s="586">
        <f>IF(AND('01 Org'!C132=1,NOT('01 Org'!I132="")),'01 Org'!I132,0)</f>
        <v>0</v>
      </c>
      <c r="AB132" s="583">
        <f>IF(AND('01 Org'!D132=1,NOT('01 Org'!I132="")),'01 Org'!I132,0)</f>
        <v>0</v>
      </c>
      <c r="AC132" s="583">
        <f>IF(AND('01 Org'!E132=1,NOT('01 Org'!I132="")),'01 Org'!I132,0)</f>
        <v>0</v>
      </c>
      <c r="AD132" s="583">
        <f>IF(AND('01 Org'!F132=1,NOT('01 Org'!I132="")),'01 Org'!I132,0)</f>
        <v>0</v>
      </c>
      <c r="AE132" s="583">
        <f>IF(AND('01 Org'!C132=0,NOT('01 Org'!H132="")),'01 Org'!H132,4)</f>
        <v>3</v>
      </c>
      <c r="AF132" s="583">
        <f>IF(AND('01 Org'!D132=0,NOT('01 Org'!H132="")),'01 Org'!H132,4)</f>
        <v>3</v>
      </c>
      <c r="AG132" s="583">
        <f>IF(AND('01 Org'!E132=0,NOT('01 Org'!H132="")),'01 Org'!H132,4)</f>
        <v>3</v>
      </c>
      <c r="AH132" s="583">
        <f>IF(AND('01 Org'!F132=0,NOT('01 Org'!H132="")),'01 Org'!H132,4)</f>
        <v>3</v>
      </c>
    </row>
    <row r="133" spans="1:34" outlineLevel="1">
      <c r="A133" s="643" t="s">
        <v>5115</v>
      </c>
      <c r="B133" s="651" t="s">
        <v>5116</v>
      </c>
      <c r="C133" s="21"/>
      <c r="D133" s="21"/>
      <c r="E133" s="14"/>
      <c r="F133" s="14"/>
      <c r="G133" s="596"/>
      <c r="H133" s="596"/>
      <c r="I133" s="596"/>
      <c r="J133" s="596"/>
      <c r="K133" s="602"/>
      <c r="L133" s="17"/>
      <c r="AB133" s="583">
        <f>IF(AND('01 Org'!D133=1,NOT('01 Org'!I133="")),'01 Org'!I133,0)</f>
        <v>0</v>
      </c>
    </row>
    <row r="134" spans="1:34" ht="20" outlineLevel="2">
      <c r="A134" s="644" t="s">
        <v>5117</v>
      </c>
      <c r="B134" s="650" t="s">
        <v>1679</v>
      </c>
      <c r="C134" s="21"/>
      <c r="D134" s="21"/>
      <c r="E134" s="14"/>
      <c r="F134" s="14"/>
      <c r="G134" s="596">
        <v>2</v>
      </c>
      <c r="H134" s="596"/>
      <c r="I134" s="596"/>
      <c r="J134" s="596" t="s">
        <v>5466</v>
      </c>
      <c r="K134" s="602" t="s">
        <v>1680</v>
      </c>
      <c r="L134" s="17"/>
      <c r="AA134" s="586">
        <f>IF(AND('01 Org'!C134=1,NOT('01 Org'!I134="")),'01 Org'!I134,0)</f>
        <v>0</v>
      </c>
      <c r="AB134" s="583">
        <f>IF(AND('01 Org'!D134=1,NOT('01 Org'!I134="")),'01 Org'!I134,0)</f>
        <v>0</v>
      </c>
      <c r="AC134" s="583">
        <f>IF(AND('01 Org'!E134=1,NOT('01 Org'!I134="")),'01 Org'!I134,0)</f>
        <v>0</v>
      </c>
      <c r="AD134" s="583">
        <f>IF(AND('01 Org'!F134=1,NOT('01 Org'!I134="")),'01 Org'!I134,0)</f>
        <v>0</v>
      </c>
      <c r="AE134" s="583">
        <f>IF(AND('01 Org'!C134=0,NOT('01 Org'!H134="")),'01 Org'!H134,4)</f>
        <v>4</v>
      </c>
      <c r="AF134" s="583">
        <f>IF(AND('01 Org'!D134=0,NOT('01 Org'!H134="")),'01 Org'!H134,4)</f>
        <v>4</v>
      </c>
      <c r="AG134" s="583">
        <f>IF(AND('01 Org'!E134=0,NOT('01 Org'!H134="")),'01 Org'!H134,4)</f>
        <v>4</v>
      </c>
      <c r="AH134" s="583">
        <f>IF(AND('01 Org'!F134=0,NOT('01 Org'!H134="")),'01 Org'!H134,4)</f>
        <v>4</v>
      </c>
    </row>
    <row r="135" spans="1:34" ht="20" outlineLevel="2">
      <c r="A135" s="644" t="s">
        <v>1681</v>
      </c>
      <c r="B135" s="650" t="s">
        <v>1684</v>
      </c>
      <c r="C135" s="21"/>
      <c r="D135" s="21"/>
      <c r="E135" s="14"/>
      <c r="F135" s="14"/>
      <c r="G135" s="596">
        <v>2</v>
      </c>
      <c r="H135" s="596"/>
      <c r="I135" s="596"/>
      <c r="J135" s="596" t="s">
        <v>5466</v>
      </c>
      <c r="K135" s="602" t="s">
        <v>1685</v>
      </c>
      <c r="L135" s="17"/>
      <c r="AA135" s="586">
        <f>IF(AND('01 Org'!C135=1,NOT('01 Org'!I135="")),'01 Org'!I135,0)</f>
        <v>0</v>
      </c>
      <c r="AB135" s="583">
        <f>IF(AND('01 Org'!D135=1,NOT('01 Org'!I135="")),'01 Org'!I135,0)</f>
        <v>0</v>
      </c>
      <c r="AC135" s="583">
        <f>IF(AND('01 Org'!E135=1,NOT('01 Org'!I135="")),'01 Org'!I135,0)</f>
        <v>0</v>
      </c>
      <c r="AD135" s="583">
        <f>IF(AND('01 Org'!F135=1,NOT('01 Org'!I135="")),'01 Org'!I135,0)</f>
        <v>0</v>
      </c>
      <c r="AE135" s="583">
        <f>IF(AND('01 Org'!C135=0,NOT('01 Org'!H135="")),'01 Org'!H135,4)</f>
        <v>4</v>
      </c>
      <c r="AF135" s="583">
        <f>IF(AND('01 Org'!D135=0,NOT('01 Org'!H135="")),'01 Org'!H135,4)</f>
        <v>4</v>
      </c>
      <c r="AG135" s="583">
        <f>IF(AND('01 Org'!E135=0,NOT('01 Org'!H135="")),'01 Org'!H135,4)</f>
        <v>4</v>
      </c>
      <c r="AH135" s="583">
        <f>IF(AND('01 Org'!F135=0,NOT('01 Org'!H135="")),'01 Org'!H135,4)</f>
        <v>4</v>
      </c>
    </row>
    <row r="136" spans="1:34" ht="20" outlineLevel="2">
      <c r="A136" s="644" t="s">
        <v>1686</v>
      </c>
      <c r="B136" s="650" t="s">
        <v>1688</v>
      </c>
      <c r="C136" s="21"/>
      <c r="D136" s="21"/>
      <c r="E136" s="14"/>
      <c r="F136" s="14"/>
      <c r="G136" s="596">
        <v>2</v>
      </c>
      <c r="H136" s="596"/>
      <c r="I136" s="596"/>
      <c r="J136" s="596" t="s">
        <v>5466</v>
      </c>
      <c r="K136" s="602" t="s">
        <v>1641</v>
      </c>
      <c r="L136" s="17"/>
      <c r="AA136" s="586">
        <f>IF(AND('01 Org'!C136=1,NOT('01 Org'!I136="")),'01 Org'!I136,0)</f>
        <v>0</v>
      </c>
      <c r="AB136" s="583">
        <f>IF(AND('01 Org'!D136=1,NOT('01 Org'!I136="")),'01 Org'!I136,0)</f>
        <v>0</v>
      </c>
      <c r="AC136" s="583">
        <f>IF(AND('01 Org'!E136=1,NOT('01 Org'!I136="")),'01 Org'!I136,0)</f>
        <v>0</v>
      </c>
      <c r="AD136" s="583">
        <f>IF(AND('01 Org'!F136=1,NOT('01 Org'!I136="")),'01 Org'!I136,0)</f>
        <v>0</v>
      </c>
      <c r="AE136" s="583">
        <f>IF(AND('01 Org'!C136=0,NOT('01 Org'!H136="")),'01 Org'!H136,4)</f>
        <v>4</v>
      </c>
      <c r="AF136" s="583">
        <f>IF(AND('01 Org'!D136=0,NOT('01 Org'!H136="")),'01 Org'!H136,4)</f>
        <v>4</v>
      </c>
      <c r="AG136" s="583">
        <f>IF(AND('01 Org'!E136=0,NOT('01 Org'!H136="")),'01 Org'!H136,4)</f>
        <v>4</v>
      </c>
      <c r="AH136" s="583">
        <f>IF(AND('01 Org'!F136=0,NOT('01 Org'!H136="")),'01 Org'!H136,4)</f>
        <v>4</v>
      </c>
    </row>
    <row r="137" spans="1:34" ht="30" outlineLevel="2">
      <c r="A137" s="644" t="s">
        <v>5804</v>
      </c>
      <c r="B137" s="645" t="s">
        <v>5821</v>
      </c>
      <c r="C137" s="21"/>
      <c r="D137" s="21"/>
      <c r="E137" s="14"/>
      <c r="F137" s="14"/>
      <c r="G137" s="596">
        <v>4</v>
      </c>
      <c r="H137" s="596"/>
      <c r="I137" s="596"/>
      <c r="J137" s="596" t="s">
        <v>5466</v>
      </c>
      <c r="K137" s="602" t="s">
        <v>5822</v>
      </c>
      <c r="L137" s="17"/>
      <c r="AA137" s="586">
        <f>IF(AND('01 Org'!C137=1,NOT('01 Org'!I137="")),'01 Org'!I137,0)</f>
        <v>0</v>
      </c>
      <c r="AB137" s="583">
        <f>IF(AND('01 Org'!D137=1,NOT('01 Org'!I137="")),'01 Org'!I137,0)</f>
        <v>0</v>
      </c>
      <c r="AC137" s="583">
        <f>IF(AND('01 Org'!E137=1,NOT('01 Org'!I137="")),'01 Org'!I137,0)</f>
        <v>0</v>
      </c>
      <c r="AD137" s="583">
        <f>IF(AND('01 Org'!F137=1,NOT('01 Org'!I137="")),'01 Org'!I137,0)</f>
        <v>0</v>
      </c>
      <c r="AE137" s="583">
        <f>IF(AND('01 Org'!C137=0,NOT('01 Org'!H137="")),'01 Org'!H137,4)</f>
        <v>4</v>
      </c>
      <c r="AF137" s="583">
        <f>IF(AND('01 Org'!D137=0,NOT('01 Org'!H137="")),'01 Org'!H137,4)</f>
        <v>4</v>
      </c>
      <c r="AG137" s="583">
        <f>IF(AND('01 Org'!E137=0,NOT('01 Org'!H137="")),'01 Org'!H137,4)</f>
        <v>4</v>
      </c>
      <c r="AH137" s="583">
        <f>IF(AND('01 Org'!F137=0,NOT('01 Org'!H137="")),'01 Org'!H137,4)</f>
        <v>4</v>
      </c>
    </row>
    <row r="138" spans="1:34" ht="20" outlineLevel="2">
      <c r="A138" s="644" t="s">
        <v>5823</v>
      </c>
      <c r="B138" s="645" t="s">
        <v>5722</v>
      </c>
      <c r="C138" s="21"/>
      <c r="D138" s="21"/>
      <c r="E138" s="14"/>
      <c r="F138" s="14"/>
      <c r="G138" s="596">
        <v>2</v>
      </c>
      <c r="H138" s="596">
        <v>2</v>
      </c>
      <c r="I138" s="625"/>
      <c r="J138" s="596" t="s">
        <v>2356</v>
      </c>
      <c r="K138" s="602" t="s">
        <v>5723</v>
      </c>
      <c r="L138" s="17"/>
      <c r="AA138" s="586">
        <f>IF(AND('01 Org'!C138=1,NOT('01 Org'!I138="")),'01 Org'!I138,0)</f>
        <v>0</v>
      </c>
      <c r="AB138" s="583">
        <f>IF(AND('01 Org'!D138=1,NOT('01 Org'!I138="")),'01 Org'!I138,0)</f>
        <v>0</v>
      </c>
      <c r="AC138" s="583">
        <f>IF(AND('01 Org'!E138=1,NOT('01 Org'!I138="")),'01 Org'!I138,0)</f>
        <v>0</v>
      </c>
      <c r="AD138" s="583">
        <f>IF(AND('01 Org'!F138=1,NOT('01 Org'!I138="")),'01 Org'!I138,0)</f>
        <v>0</v>
      </c>
      <c r="AE138" s="583">
        <f>IF(AND('01 Org'!C138=0,NOT('01 Org'!H138="")),'01 Org'!H138,4)</f>
        <v>2</v>
      </c>
      <c r="AF138" s="583">
        <f>IF(AND('01 Org'!D138=0,NOT('01 Org'!H138="")),'01 Org'!H138,4)</f>
        <v>2</v>
      </c>
      <c r="AG138" s="583">
        <f>IF(AND('01 Org'!E138=0,NOT('01 Org'!H138="")),'01 Org'!H138,4)</f>
        <v>2</v>
      </c>
      <c r="AH138" s="583">
        <f>IF(AND('01 Org'!F138=0,NOT('01 Org'!H138="")),'01 Org'!H138,4)</f>
        <v>2</v>
      </c>
    </row>
    <row r="139" spans="1:34" outlineLevel="1">
      <c r="A139" s="643" t="s">
        <v>5724</v>
      </c>
      <c r="B139" s="651" t="s">
        <v>5725</v>
      </c>
      <c r="C139" s="21"/>
      <c r="D139" s="21"/>
      <c r="E139" s="14"/>
      <c r="F139" s="14"/>
      <c r="G139" s="596"/>
      <c r="H139" s="596"/>
      <c r="I139" s="596"/>
      <c r="J139" s="596"/>
      <c r="K139" s="602"/>
      <c r="L139" s="17"/>
      <c r="AB139" s="583">
        <f>IF(AND('01 Org'!D139=1,NOT('01 Org'!I139="")),'01 Org'!I139,0)</f>
        <v>0</v>
      </c>
    </row>
    <row r="140" spans="1:34" outlineLevel="2">
      <c r="A140" s="644" t="s">
        <v>5726</v>
      </c>
      <c r="B140" s="645" t="s">
        <v>5727</v>
      </c>
      <c r="C140" s="21"/>
      <c r="D140" s="21"/>
      <c r="E140" s="14"/>
      <c r="F140" s="14"/>
      <c r="G140" s="596">
        <v>4</v>
      </c>
      <c r="H140" s="596"/>
      <c r="I140" s="596"/>
      <c r="J140" s="596" t="s">
        <v>5466</v>
      </c>
      <c r="K140" s="602" t="s">
        <v>5728</v>
      </c>
      <c r="L140" s="17"/>
      <c r="AA140" s="586">
        <f>IF(AND('01 Org'!C140=1,NOT('01 Org'!I140="")),'01 Org'!I140,0)</f>
        <v>0</v>
      </c>
      <c r="AB140" s="583">
        <f>IF(AND('01 Org'!D140=1,NOT('01 Org'!I140="")),'01 Org'!I140,0)</f>
        <v>0</v>
      </c>
      <c r="AC140" s="583">
        <f>IF(AND('01 Org'!E140=1,NOT('01 Org'!I140="")),'01 Org'!I140,0)</f>
        <v>0</v>
      </c>
      <c r="AD140" s="583">
        <f>IF(AND('01 Org'!F140=1,NOT('01 Org'!I140="")),'01 Org'!I140,0)</f>
        <v>0</v>
      </c>
      <c r="AE140" s="583">
        <f>IF(AND('01 Org'!C140=0,NOT('01 Org'!H140="")),'01 Org'!H140,4)</f>
        <v>4</v>
      </c>
      <c r="AF140" s="583">
        <f>IF(AND('01 Org'!D140=0,NOT('01 Org'!H140="")),'01 Org'!H140,4)</f>
        <v>4</v>
      </c>
      <c r="AG140" s="583">
        <f>IF(AND('01 Org'!E140=0,NOT('01 Org'!H140="")),'01 Org'!H140,4)</f>
        <v>4</v>
      </c>
      <c r="AH140" s="583">
        <f>IF(AND('01 Org'!F140=0,NOT('01 Org'!H140="")),'01 Org'!H140,4)</f>
        <v>4</v>
      </c>
    </row>
    <row r="141" spans="1:34" outlineLevel="2">
      <c r="A141" s="644" t="s">
        <v>5160</v>
      </c>
      <c r="B141" s="645" t="s">
        <v>5161</v>
      </c>
      <c r="C141" s="21"/>
      <c r="D141" s="21"/>
      <c r="E141" s="14"/>
      <c r="F141" s="14"/>
      <c r="G141" s="596">
        <v>4</v>
      </c>
      <c r="H141" s="596"/>
      <c r="I141" s="596"/>
      <c r="J141" s="596" t="s">
        <v>5466</v>
      </c>
      <c r="K141" s="602" t="s">
        <v>5728</v>
      </c>
      <c r="L141" s="17"/>
      <c r="AA141" s="586">
        <f>IF(AND('01 Org'!C141=1,NOT('01 Org'!I141="")),'01 Org'!I141,0)</f>
        <v>0</v>
      </c>
      <c r="AB141" s="583">
        <f>IF(AND('01 Org'!D141=1,NOT('01 Org'!I141="")),'01 Org'!I141,0)</f>
        <v>0</v>
      </c>
      <c r="AC141" s="583">
        <f>IF(AND('01 Org'!E141=1,NOT('01 Org'!I141="")),'01 Org'!I141,0)</f>
        <v>0</v>
      </c>
      <c r="AD141" s="583">
        <f>IF(AND('01 Org'!F141=1,NOT('01 Org'!I141="")),'01 Org'!I141,0)</f>
        <v>0</v>
      </c>
      <c r="AE141" s="583">
        <f>IF(AND('01 Org'!C141=0,NOT('01 Org'!H141="")),'01 Org'!H141,4)</f>
        <v>4</v>
      </c>
      <c r="AF141" s="583">
        <f>IF(AND('01 Org'!D141=0,NOT('01 Org'!H141="")),'01 Org'!H141,4)</f>
        <v>4</v>
      </c>
      <c r="AG141" s="583">
        <f>IF(AND('01 Org'!E141=0,NOT('01 Org'!H141="")),'01 Org'!H141,4)</f>
        <v>4</v>
      </c>
      <c r="AH141" s="583">
        <f>IF(AND('01 Org'!F141=0,NOT('01 Org'!H141="")),'01 Org'!H141,4)</f>
        <v>4</v>
      </c>
    </row>
    <row r="142" spans="1:34" outlineLevel="2">
      <c r="A142" s="644" t="s">
        <v>5162</v>
      </c>
      <c r="B142" s="645" t="s">
        <v>5824</v>
      </c>
      <c r="C142" s="21"/>
      <c r="D142" s="21"/>
      <c r="E142" s="14"/>
      <c r="F142" s="14"/>
      <c r="G142" s="596">
        <v>4</v>
      </c>
      <c r="H142" s="596"/>
      <c r="I142" s="596"/>
      <c r="J142" s="596" t="s">
        <v>5466</v>
      </c>
      <c r="K142" s="602" t="s">
        <v>5728</v>
      </c>
      <c r="L142" s="17"/>
      <c r="AA142" s="586">
        <f>IF(AND('01 Org'!C142=1,NOT('01 Org'!I142="")),'01 Org'!I142,0)</f>
        <v>0</v>
      </c>
      <c r="AB142" s="583">
        <f>IF(AND('01 Org'!D142=1,NOT('01 Org'!I142="")),'01 Org'!I142,0)</f>
        <v>0</v>
      </c>
      <c r="AC142" s="583">
        <f>IF(AND('01 Org'!E142=1,NOT('01 Org'!I142="")),'01 Org'!I142,0)</f>
        <v>0</v>
      </c>
      <c r="AD142" s="583">
        <f>IF(AND('01 Org'!F142=1,NOT('01 Org'!I142="")),'01 Org'!I142,0)</f>
        <v>0</v>
      </c>
      <c r="AE142" s="583">
        <f>IF(AND('01 Org'!C142=0,NOT('01 Org'!H142="")),'01 Org'!H142,4)</f>
        <v>4</v>
      </c>
      <c r="AF142" s="583">
        <f>IF(AND('01 Org'!D142=0,NOT('01 Org'!H142="")),'01 Org'!H142,4)</f>
        <v>4</v>
      </c>
      <c r="AG142" s="583">
        <f>IF(AND('01 Org'!E142=0,NOT('01 Org'!H142="")),'01 Org'!H142,4)</f>
        <v>4</v>
      </c>
      <c r="AH142" s="583">
        <f>IF(AND('01 Org'!F142=0,NOT('01 Org'!H142="")),'01 Org'!H142,4)</f>
        <v>4</v>
      </c>
    </row>
    <row r="143" spans="1:34" ht="20" outlineLevel="2">
      <c r="A143" s="644" t="s">
        <v>5825</v>
      </c>
      <c r="B143" s="645" t="s">
        <v>5794</v>
      </c>
      <c r="C143" s="21"/>
      <c r="D143" s="21"/>
      <c r="E143" s="14"/>
      <c r="F143" s="14"/>
      <c r="G143" s="596">
        <v>4</v>
      </c>
      <c r="H143" s="596"/>
      <c r="I143" s="596"/>
      <c r="J143" s="596" t="s">
        <v>5466</v>
      </c>
      <c r="K143" s="602" t="s">
        <v>5728</v>
      </c>
      <c r="L143" s="17"/>
      <c r="AA143" s="586">
        <f>IF(AND('01 Org'!C143=1,NOT('01 Org'!I143="")),'01 Org'!I143,0)</f>
        <v>0</v>
      </c>
      <c r="AB143" s="583">
        <f>IF(AND('01 Org'!D143=1,NOT('01 Org'!I143="")),'01 Org'!I143,0)</f>
        <v>0</v>
      </c>
      <c r="AC143" s="583">
        <f>IF(AND('01 Org'!E143=1,NOT('01 Org'!I143="")),'01 Org'!I143,0)</f>
        <v>0</v>
      </c>
      <c r="AD143" s="583">
        <f>IF(AND('01 Org'!F143=1,NOT('01 Org'!I143="")),'01 Org'!I143,0)</f>
        <v>0</v>
      </c>
      <c r="AE143" s="583">
        <f>IF(AND('01 Org'!C143=0,NOT('01 Org'!H143="")),'01 Org'!H143,4)</f>
        <v>4</v>
      </c>
      <c r="AF143" s="583">
        <f>IF(AND('01 Org'!D143=0,NOT('01 Org'!H143="")),'01 Org'!H143,4)</f>
        <v>4</v>
      </c>
      <c r="AG143" s="583">
        <f>IF(AND('01 Org'!E143=0,NOT('01 Org'!H143="")),'01 Org'!H143,4)</f>
        <v>4</v>
      </c>
      <c r="AH143" s="583">
        <f>IF(AND('01 Org'!F143=0,NOT('01 Org'!H143="")),'01 Org'!H143,4)</f>
        <v>4</v>
      </c>
    </row>
    <row r="144" spans="1:34" ht="20" outlineLevel="2">
      <c r="A144" s="644" t="s">
        <v>5102</v>
      </c>
      <c r="B144" s="645" t="s">
        <v>5076</v>
      </c>
      <c r="C144" s="21"/>
      <c r="D144" s="21"/>
      <c r="E144" s="14"/>
      <c r="F144" s="14"/>
      <c r="G144" s="596">
        <v>4</v>
      </c>
      <c r="H144" s="596"/>
      <c r="I144" s="596"/>
      <c r="J144" s="596" t="s">
        <v>5466</v>
      </c>
      <c r="K144" s="602" t="s">
        <v>5728</v>
      </c>
      <c r="L144" s="17"/>
      <c r="AA144" s="586">
        <f>IF(AND('01 Org'!C144=1,NOT('01 Org'!I144="")),'01 Org'!I144,0)</f>
        <v>0</v>
      </c>
      <c r="AB144" s="583">
        <f>IF(AND('01 Org'!D144=1,NOT('01 Org'!I144="")),'01 Org'!I144,0)</f>
        <v>0</v>
      </c>
      <c r="AC144" s="583">
        <f>IF(AND('01 Org'!E144=1,NOT('01 Org'!I144="")),'01 Org'!I144,0)</f>
        <v>0</v>
      </c>
      <c r="AD144" s="583">
        <f>IF(AND('01 Org'!F144=1,NOT('01 Org'!I144="")),'01 Org'!I144,0)</f>
        <v>0</v>
      </c>
      <c r="AE144" s="583">
        <f>IF(AND('01 Org'!C144=0,NOT('01 Org'!H144="")),'01 Org'!H144,4)</f>
        <v>4</v>
      </c>
      <c r="AF144" s="583">
        <f>IF(AND('01 Org'!D144=0,NOT('01 Org'!H144="")),'01 Org'!H144,4)</f>
        <v>4</v>
      </c>
      <c r="AG144" s="583">
        <f>IF(AND('01 Org'!E144=0,NOT('01 Org'!H144="")),'01 Org'!H144,4)</f>
        <v>4</v>
      </c>
      <c r="AH144" s="583">
        <f>IF(AND('01 Org'!F144=0,NOT('01 Org'!H144="")),'01 Org'!H144,4)</f>
        <v>4</v>
      </c>
    </row>
    <row r="145" spans="1:34" ht="30" outlineLevel="2">
      <c r="A145" s="644" t="s">
        <v>5077</v>
      </c>
      <c r="B145" s="645" t="s">
        <v>5081</v>
      </c>
      <c r="C145" s="21"/>
      <c r="D145" s="21"/>
      <c r="E145" s="14"/>
      <c r="F145" s="14"/>
      <c r="G145" s="596">
        <v>4</v>
      </c>
      <c r="H145" s="596"/>
      <c r="I145" s="596"/>
      <c r="J145" s="596" t="s">
        <v>3371</v>
      </c>
      <c r="K145" s="602" t="s">
        <v>5728</v>
      </c>
      <c r="L145" s="17"/>
      <c r="AA145" s="586">
        <f>IF(AND('01 Org'!C145=1,NOT('01 Org'!I145="")),'01 Org'!I145,0)</f>
        <v>0</v>
      </c>
      <c r="AB145" s="583">
        <f>IF(AND('01 Org'!D145=1,NOT('01 Org'!I145="")),'01 Org'!I145,0)</f>
        <v>0</v>
      </c>
      <c r="AC145" s="583">
        <f>IF(AND('01 Org'!E145=1,NOT('01 Org'!I145="")),'01 Org'!I145,0)</f>
        <v>0</v>
      </c>
      <c r="AD145" s="583">
        <f>IF(AND('01 Org'!F145=1,NOT('01 Org'!I145="")),'01 Org'!I145,0)</f>
        <v>0</v>
      </c>
      <c r="AE145" s="583">
        <f>IF(AND('01 Org'!C145=0,NOT('01 Org'!H145="")),'01 Org'!H145,4)</f>
        <v>4</v>
      </c>
      <c r="AF145" s="583">
        <f>IF(AND('01 Org'!D145=0,NOT('01 Org'!H145="")),'01 Org'!H145,4)</f>
        <v>4</v>
      </c>
      <c r="AG145" s="583">
        <f>IF(AND('01 Org'!E145=0,NOT('01 Org'!H145="")),'01 Org'!H145,4)</f>
        <v>4</v>
      </c>
      <c r="AH145" s="583">
        <f>IF(AND('01 Org'!F145=0,NOT('01 Org'!H145="")),'01 Org'!H145,4)</f>
        <v>4</v>
      </c>
    </row>
    <row r="146" spans="1:34" ht="13">
      <c r="A146" s="642" t="s">
        <v>5082</v>
      </c>
      <c r="B146" s="647" t="s">
        <v>5083</v>
      </c>
      <c r="C146" s="21"/>
      <c r="D146" s="21"/>
      <c r="E146" s="14"/>
      <c r="F146" s="14"/>
      <c r="G146" s="668"/>
      <c r="H146" s="596"/>
      <c r="I146" s="596"/>
      <c r="J146" s="596"/>
      <c r="K146" s="602"/>
      <c r="L146" s="17"/>
      <c r="AB146" s="583">
        <f>IF(AND('01 Org'!D146=1,NOT('01 Org'!I146="")),'01 Org'!I146,0)</f>
        <v>0</v>
      </c>
    </row>
    <row r="147" spans="1:34" outlineLevel="1">
      <c r="A147" s="643" t="s">
        <v>5084</v>
      </c>
      <c r="B147" s="595" t="s">
        <v>2847</v>
      </c>
      <c r="C147" s="21"/>
      <c r="D147" s="21"/>
      <c r="E147" s="14"/>
      <c r="F147" s="14"/>
      <c r="G147" s="596"/>
      <c r="H147" s="596"/>
      <c r="I147" s="596"/>
      <c r="J147" s="596"/>
      <c r="K147" s="602"/>
      <c r="L147" s="17"/>
      <c r="AB147" s="583">
        <f>IF(AND('01 Org'!D147=1,NOT('01 Org'!I147="")),'01 Org'!I147,0)</f>
        <v>0</v>
      </c>
    </row>
    <row r="148" spans="1:34" ht="20" outlineLevel="2">
      <c r="A148" s="644" t="s">
        <v>2848</v>
      </c>
      <c r="B148" s="600" t="s">
        <v>2851</v>
      </c>
      <c r="C148" s="21"/>
      <c r="D148" s="21"/>
      <c r="E148" s="14"/>
      <c r="F148" s="14"/>
      <c r="G148" s="596">
        <v>2</v>
      </c>
      <c r="H148" s="596"/>
      <c r="I148" s="596"/>
      <c r="J148" s="596" t="s">
        <v>2351</v>
      </c>
      <c r="K148" s="602"/>
      <c r="L148" s="17"/>
      <c r="AA148" s="586">
        <f>IF(AND('01 Org'!C148=1,NOT('01 Org'!I148="")),'01 Org'!I148,0)</f>
        <v>0</v>
      </c>
      <c r="AB148" s="583">
        <f>IF(AND('01 Org'!D148=1,NOT('01 Org'!I148="")),'01 Org'!I148,0)</f>
        <v>0</v>
      </c>
      <c r="AC148" s="583">
        <f>IF(AND('01 Org'!E148=1,NOT('01 Org'!I148="")),'01 Org'!I148,0)</f>
        <v>0</v>
      </c>
      <c r="AD148" s="583">
        <f>IF(AND('01 Org'!F148=1,NOT('01 Org'!I148="")),'01 Org'!I148,0)</f>
        <v>0</v>
      </c>
      <c r="AE148" s="583">
        <f>IF(AND('01 Org'!C148=0,NOT('01 Org'!H148="")),'01 Org'!H148,4)</f>
        <v>4</v>
      </c>
      <c r="AF148" s="583">
        <f>IF(AND('01 Org'!D148=0,NOT('01 Org'!H148="")),'01 Org'!H148,4)</f>
        <v>4</v>
      </c>
      <c r="AG148" s="583">
        <f>IF(AND('01 Org'!E148=0,NOT('01 Org'!H148="")),'01 Org'!H148,4)</f>
        <v>4</v>
      </c>
      <c r="AH148" s="583">
        <f>IF(AND('01 Org'!F148=0,NOT('01 Org'!H148="")),'01 Org'!H148,4)</f>
        <v>4</v>
      </c>
    </row>
    <row r="149" spans="1:34" outlineLevel="2">
      <c r="A149" s="644" t="s">
        <v>2852</v>
      </c>
      <c r="B149" s="600" t="s">
        <v>5650</v>
      </c>
      <c r="C149" s="21"/>
      <c r="D149" s="21"/>
      <c r="E149" s="14"/>
      <c r="F149" s="14"/>
      <c r="G149" s="596">
        <v>4</v>
      </c>
      <c r="H149" s="596">
        <v>2</v>
      </c>
      <c r="I149" s="596"/>
      <c r="J149" s="596" t="s">
        <v>5466</v>
      </c>
      <c r="K149" s="602"/>
      <c r="L149" s="17"/>
      <c r="AA149" s="586">
        <f>IF(AND('01 Org'!C149=1,NOT('01 Org'!I149="")),'01 Org'!I149,0)</f>
        <v>0</v>
      </c>
      <c r="AB149" s="583">
        <f>IF(AND('01 Org'!D149=1,NOT('01 Org'!I149="")),'01 Org'!I149,0)</f>
        <v>0</v>
      </c>
      <c r="AC149" s="583">
        <f>IF(AND('01 Org'!E149=1,NOT('01 Org'!I149="")),'01 Org'!I149,0)</f>
        <v>0</v>
      </c>
      <c r="AD149" s="583">
        <f>IF(AND('01 Org'!F149=1,NOT('01 Org'!I149="")),'01 Org'!I149,0)</f>
        <v>0</v>
      </c>
      <c r="AE149" s="583">
        <f>IF(AND('01 Org'!C149=0,NOT('01 Org'!H149="")),'01 Org'!H149,4)</f>
        <v>2</v>
      </c>
      <c r="AF149" s="583">
        <f>IF(AND('01 Org'!D149=0,NOT('01 Org'!H149="")),'01 Org'!H149,4)</f>
        <v>2</v>
      </c>
      <c r="AG149" s="583">
        <f>IF(AND('01 Org'!E149=0,NOT('01 Org'!H149="")),'01 Org'!H149,4)</f>
        <v>2</v>
      </c>
      <c r="AH149" s="583">
        <f>IF(AND('01 Org'!F149=0,NOT('01 Org'!H149="")),'01 Org'!H149,4)</f>
        <v>2</v>
      </c>
    </row>
    <row r="150" spans="1:34" ht="20" outlineLevel="2">
      <c r="A150" s="644" t="s">
        <v>5651</v>
      </c>
      <c r="B150" s="600" t="s">
        <v>5745</v>
      </c>
      <c r="C150" s="21"/>
      <c r="D150" s="21"/>
      <c r="E150" s="14"/>
      <c r="F150" s="14"/>
      <c r="G150" s="596">
        <v>4</v>
      </c>
      <c r="H150" s="596">
        <v>2</v>
      </c>
      <c r="I150" s="596"/>
      <c r="J150" s="596" t="s">
        <v>5466</v>
      </c>
      <c r="K150" s="602"/>
      <c r="L150" s="17"/>
      <c r="AA150" s="586">
        <f>IF(AND('01 Org'!C150=1,NOT('01 Org'!I150="")),'01 Org'!I150,0)</f>
        <v>0</v>
      </c>
      <c r="AB150" s="583">
        <f>IF(AND('01 Org'!D150=1,NOT('01 Org'!I150="")),'01 Org'!I150,0)</f>
        <v>0</v>
      </c>
      <c r="AC150" s="583">
        <f>IF(AND('01 Org'!E150=1,NOT('01 Org'!I150="")),'01 Org'!I150,0)</f>
        <v>0</v>
      </c>
      <c r="AD150" s="583">
        <f>IF(AND('01 Org'!F150=1,NOT('01 Org'!I150="")),'01 Org'!I150,0)</f>
        <v>0</v>
      </c>
      <c r="AE150" s="583">
        <f>IF(AND('01 Org'!C150=0,NOT('01 Org'!H150="")),'01 Org'!H150,4)</f>
        <v>2</v>
      </c>
      <c r="AF150" s="583">
        <f>IF(AND('01 Org'!D150=0,NOT('01 Org'!H150="")),'01 Org'!H150,4)</f>
        <v>2</v>
      </c>
      <c r="AG150" s="583">
        <f>IF(AND('01 Org'!E150=0,NOT('01 Org'!H150="")),'01 Org'!H150,4)</f>
        <v>2</v>
      </c>
      <c r="AH150" s="583">
        <f>IF(AND('01 Org'!F150=0,NOT('01 Org'!H150="")),'01 Org'!H150,4)</f>
        <v>2</v>
      </c>
    </row>
    <row r="151" spans="1:34" ht="20" outlineLevel="2">
      <c r="A151" s="644" t="s">
        <v>5746</v>
      </c>
      <c r="B151" s="600" t="s">
        <v>5652</v>
      </c>
      <c r="C151" s="21"/>
      <c r="D151" s="21"/>
      <c r="E151" s="14"/>
      <c r="F151" s="14"/>
      <c r="G151" s="596">
        <v>4</v>
      </c>
      <c r="H151" s="596">
        <v>2</v>
      </c>
      <c r="I151" s="596"/>
      <c r="J151" s="596" t="s">
        <v>5466</v>
      </c>
      <c r="K151" s="602"/>
      <c r="L151" s="17"/>
      <c r="AA151" s="586">
        <f>IF(AND('01 Org'!C151=1,NOT('01 Org'!I151="")),'01 Org'!I151,0)</f>
        <v>0</v>
      </c>
      <c r="AB151" s="583">
        <f>IF(AND('01 Org'!D151=1,NOT('01 Org'!I151="")),'01 Org'!I151,0)</f>
        <v>0</v>
      </c>
      <c r="AC151" s="583">
        <f>IF(AND('01 Org'!E151=1,NOT('01 Org'!I151="")),'01 Org'!I151,0)</f>
        <v>0</v>
      </c>
      <c r="AD151" s="583">
        <f>IF(AND('01 Org'!F151=1,NOT('01 Org'!I151="")),'01 Org'!I151,0)</f>
        <v>0</v>
      </c>
      <c r="AE151" s="583">
        <f>IF(AND('01 Org'!C151=0,NOT('01 Org'!H151="")),'01 Org'!H151,4)</f>
        <v>2</v>
      </c>
      <c r="AF151" s="583">
        <f>IF(AND('01 Org'!D151=0,NOT('01 Org'!H151="")),'01 Org'!H151,4)</f>
        <v>2</v>
      </c>
      <c r="AG151" s="583">
        <f>IF(AND('01 Org'!E151=0,NOT('01 Org'!H151="")),'01 Org'!H151,4)</f>
        <v>2</v>
      </c>
      <c r="AH151" s="583">
        <f>IF(AND('01 Org'!F151=0,NOT('01 Org'!H151="")),'01 Org'!H151,4)</f>
        <v>2</v>
      </c>
    </row>
    <row r="152" spans="1:34" ht="20" outlineLevel="2">
      <c r="A152" s="644" t="s">
        <v>5653</v>
      </c>
      <c r="B152" s="600" t="s">
        <v>5128</v>
      </c>
      <c r="C152" s="21"/>
      <c r="D152" s="21"/>
      <c r="E152" s="14"/>
      <c r="F152" s="14"/>
      <c r="G152" s="596">
        <v>4</v>
      </c>
      <c r="H152" s="596">
        <v>2</v>
      </c>
      <c r="I152" s="596"/>
      <c r="J152" s="596" t="s">
        <v>5466</v>
      </c>
      <c r="K152" s="602"/>
      <c r="L152" s="17"/>
      <c r="AA152" s="586">
        <f>IF(AND('01 Org'!C152=1,NOT('01 Org'!I152="")),'01 Org'!I152,0)</f>
        <v>0</v>
      </c>
      <c r="AB152" s="583">
        <f>IF(AND('01 Org'!D152=1,NOT('01 Org'!I152="")),'01 Org'!I152,0)</f>
        <v>0</v>
      </c>
      <c r="AC152" s="583">
        <f>IF(AND('01 Org'!E152=1,NOT('01 Org'!I152="")),'01 Org'!I152,0)</f>
        <v>0</v>
      </c>
      <c r="AD152" s="583">
        <f>IF(AND('01 Org'!F152=1,NOT('01 Org'!I152="")),'01 Org'!I152,0)</f>
        <v>0</v>
      </c>
      <c r="AE152" s="583">
        <f>IF(AND('01 Org'!C152=0,NOT('01 Org'!H152="")),'01 Org'!H152,4)</f>
        <v>2</v>
      </c>
      <c r="AF152" s="583">
        <f>IF(AND('01 Org'!D152=0,NOT('01 Org'!H152="")),'01 Org'!H152,4)</f>
        <v>2</v>
      </c>
      <c r="AG152" s="583">
        <f>IF(AND('01 Org'!E152=0,NOT('01 Org'!H152="")),'01 Org'!H152,4)</f>
        <v>2</v>
      </c>
      <c r="AH152" s="583">
        <f>IF(AND('01 Org'!F152=0,NOT('01 Org'!H152="")),'01 Org'!H152,4)</f>
        <v>2</v>
      </c>
    </row>
    <row r="153" spans="1:34" outlineLevel="2">
      <c r="A153" s="644" t="s">
        <v>5129</v>
      </c>
      <c r="B153" s="600" t="s">
        <v>5792</v>
      </c>
      <c r="C153" s="21"/>
      <c r="D153" s="21"/>
      <c r="E153" s="14"/>
      <c r="F153" s="14"/>
      <c r="G153" s="596">
        <v>4</v>
      </c>
      <c r="H153" s="596"/>
      <c r="I153" s="596"/>
      <c r="J153" s="596" t="s">
        <v>5466</v>
      </c>
      <c r="K153" s="602"/>
      <c r="L153" s="17"/>
      <c r="AA153" s="586">
        <f>IF(AND('01 Org'!C153=1,NOT('01 Org'!I153="")),'01 Org'!I153,0)</f>
        <v>0</v>
      </c>
      <c r="AB153" s="583">
        <f>IF(AND('01 Org'!D153=1,NOT('01 Org'!I153="")),'01 Org'!I153,0)</f>
        <v>0</v>
      </c>
      <c r="AC153" s="583">
        <f>IF(AND('01 Org'!E153=1,NOT('01 Org'!I153="")),'01 Org'!I153,0)</f>
        <v>0</v>
      </c>
      <c r="AD153" s="583">
        <f>IF(AND('01 Org'!F153=1,NOT('01 Org'!I153="")),'01 Org'!I153,0)</f>
        <v>0</v>
      </c>
      <c r="AE153" s="583">
        <f>IF(AND('01 Org'!C153=0,NOT('01 Org'!H153="")),'01 Org'!H153,4)</f>
        <v>4</v>
      </c>
      <c r="AF153" s="583">
        <f>IF(AND('01 Org'!D153=0,NOT('01 Org'!H153="")),'01 Org'!H153,4)</f>
        <v>4</v>
      </c>
      <c r="AG153" s="583">
        <f>IF(AND('01 Org'!E153=0,NOT('01 Org'!H153="")),'01 Org'!H153,4)</f>
        <v>4</v>
      </c>
      <c r="AH153" s="583">
        <f>IF(AND('01 Org'!F153=0,NOT('01 Org'!H153="")),'01 Org'!H153,4)</f>
        <v>4</v>
      </c>
    </row>
    <row r="154" spans="1:34" outlineLevel="2">
      <c r="A154" s="644" t="s">
        <v>5793</v>
      </c>
      <c r="B154" s="600" t="s">
        <v>5118</v>
      </c>
      <c r="C154" s="21"/>
      <c r="D154" s="21"/>
      <c r="E154" s="14"/>
      <c r="F154" s="14"/>
      <c r="G154" s="596">
        <v>4</v>
      </c>
      <c r="H154" s="596">
        <v>3</v>
      </c>
      <c r="I154" s="596"/>
      <c r="J154" s="596" t="s">
        <v>5466</v>
      </c>
      <c r="K154" s="602"/>
      <c r="L154" s="17"/>
      <c r="AA154" s="586">
        <f>IF(AND('01 Org'!C154=1,NOT('01 Org'!I154="")),'01 Org'!I154,0)</f>
        <v>0</v>
      </c>
      <c r="AB154" s="583">
        <f>IF(AND('01 Org'!D154=1,NOT('01 Org'!I154="")),'01 Org'!I154,0)</f>
        <v>0</v>
      </c>
      <c r="AC154" s="583">
        <f>IF(AND('01 Org'!E154=1,NOT('01 Org'!I154="")),'01 Org'!I154,0)</f>
        <v>0</v>
      </c>
      <c r="AD154" s="583">
        <f>IF(AND('01 Org'!F154=1,NOT('01 Org'!I154="")),'01 Org'!I154,0)</f>
        <v>0</v>
      </c>
      <c r="AE154" s="583">
        <f>IF(AND('01 Org'!C154=0,NOT('01 Org'!H154="")),'01 Org'!H154,4)</f>
        <v>3</v>
      </c>
      <c r="AF154" s="583">
        <f>IF(AND('01 Org'!D154=0,NOT('01 Org'!H154="")),'01 Org'!H154,4)</f>
        <v>3</v>
      </c>
      <c r="AG154" s="583">
        <f>IF(AND('01 Org'!E154=0,NOT('01 Org'!H154="")),'01 Org'!H154,4)</f>
        <v>3</v>
      </c>
      <c r="AH154" s="583">
        <f>IF(AND('01 Org'!F154=0,NOT('01 Org'!H154="")),'01 Org'!H154,4)</f>
        <v>3</v>
      </c>
    </row>
    <row r="155" spans="1:34" ht="20" outlineLevel="2">
      <c r="A155" s="644" t="s">
        <v>5119</v>
      </c>
      <c r="B155" s="600" t="s">
        <v>5169</v>
      </c>
      <c r="C155" s="21"/>
      <c r="D155" s="21"/>
      <c r="E155" s="14"/>
      <c r="F155" s="14"/>
      <c r="G155" s="596">
        <v>2</v>
      </c>
      <c r="H155" s="596"/>
      <c r="I155" s="596"/>
      <c r="J155" s="596" t="s">
        <v>5466</v>
      </c>
      <c r="K155" s="602"/>
      <c r="L155" s="17"/>
      <c r="AA155" s="586">
        <f>IF(AND('01 Org'!C155=1,NOT('01 Org'!I155="")),'01 Org'!I155,0)</f>
        <v>0</v>
      </c>
      <c r="AB155" s="583">
        <f>IF(AND('01 Org'!D155=1,NOT('01 Org'!I155="")),'01 Org'!I155,0)</f>
        <v>0</v>
      </c>
      <c r="AC155" s="583">
        <f>IF(AND('01 Org'!E155=1,NOT('01 Org'!I155="")),'01 Org'!I155,0)</f>
        <v>0</v>
      </c>
      <c r="AD155" s="583">
        <f>IF(AND('01 Org'!F155=1,NOT('01 Org'!I155="")),'01 Org'!I155,0)</f>
        <v>0</v>
      </c>
      <c r="AE155" s="583">
        <f>IF(AND('01 Org'!C155=0,NOT('01 Org'!H155="")),'01 Org'!H155,4)</f>
        <v>4</v>
      </c>
      <c r="AF155" s="583">
        <f>IF(AND('01 Org'!D155=0,NOT('01 Org'!H155="")),'01 Org'!H155,4)</f>
        <v>4</v>
      </c>
      <c r="AG155" s="583">
        <f>IF(AND('01 Org'!E155=0,NOT('01 Org'!H155="")),'01 Org'!H155,4)</f>
        <v>4</v>
      </c>
      <c r="AH155" s="583">
        <f>IF(AND('01 Org'!F155=0,NOT('01 Org'!H155="")),'01 Org'!H155,4)</f>
        <v>4</v>
      </c>
    </row>
    <row r="156" spans="1:34" outlineLevel="2">
      <c r="A156" s="644" t="s">
        <v>5170</v>
      </c>
      <c r="B156" s="600" t="s">
        <v>5171</v>
      </c>
      <c r="C156" s="21"/>
      <c r="D156" s="21"/>
      <c r="E156" s="14"/>
      <c r="F156" s="14"/>
      <c r="G156" s="596">
        <v>2</v>
      </c>
      <c r="H156" s="596">
        <v>2</v>
      </c>
      <c r="I156" s="596"/>
      <c r="J156" s="596" t="s">
        <v>5466</v>
      </c>
      <c r="K156" s="602"/>
      <c r="L156" s="17"/>
      <c r="AA156" s="586">
        <f>IF(AND('01 Org'!C156=1,NOT('01 Org'!I156="")),'01 Org'!I156,0)</f>
        <v>0</v>
      </c>
      <c r="AB156" s="583">
        <f>IF(AND('01 Org'!D156=1,NOT('01 Org'!I156="")),'01 Org'!I156,0)</f>
        <v>0</v>
      </c>
      <c r="AC156" s="583">
        <f>IF(AND('01 Org'!E156=1,NOT('01 Org'!I156="")),'01 Org'!I156,0)</f>
        <v>0</v>
      </c>
      <c r="AD156" s="583">
        <f>IF(AND('01 Org'!F156=1,NOT('01 Org'!I156="")),'01 Org'!I156,0)</f>
        <v>0</v>
      </c>
      <c r="AE156" s="583">
        <f>IF(AND('01 Org'!C156=0,NOT('01 Org'!H156="")),'01 Org'!H156,4)</f>
        <v>2</v>
      </c>
      <c r="AF156" s="583">
        <f>IF(AND('01 Org'!D156=0,NOT('01 Org'!H156="")),'01 Org'!H156,4)</f>
        <v>2</v>
      </c>
      <c r="AG156" s="583">
        <f>IF(AND('01 Org'!E156=0,NOT('01 Org'!H156="")),'01 Org'!H156,4)</f>
        <v>2</v>
      </c>
      <c r="AH156" s="583">
        <f>IF(AND('01 Org'!F156=0,NOT('01 Org'!H156="")),'01 Org'!H156,4)</f>
        <v>2</v>
      </c>
    </row>
    <row r="157" spans="1:34" outlineLevel="2">
      <c r="A157" s="644" t="s">
        <v>5172</v>
      </c>
      <c r="B157" s="600" t="s">
        <v>1682</v>
      </c>
      <c r="C157" s="21"/>
      <c r="D157" s="21"/>
      <c r="E157" s="14"/>
      <c r="F157" s="14"/>
      <c r="G157" s="596">
        <v>2</v>
      </c>
      <c r="H157" s="596">
        <v>3</v>
      </c>
      <c r="I157" s="596"/>
      <c r="J157" s="596" t="s">
        <v>5466</v>
      </c>
      <c r="K157" s="602"/>
      <c r="L157" s="17"/>
      <c r="AA157" s="586">
        <f>IF(AND('01 Org'!C157=1,NOT('01 Org'!I157="")),'01 Org'!I157,0)</f>
        <v>0</v>
      </c>
      <c r="AB157" s="583">
        <f>IF(AND('01 Org'!D157=1,NOT('01 Org'!I157="")),'01 Org'!I157,0)</f>
        <v>0</v>
      </c>
      <c r="AC157" s="583">
        <f>IF(AND('01 Org'!E157=1,NOT('01 Org'!I157="")),'01 Org'!I157,0)</f>
        <v>0</v>
      </c>
      <c r="AD157" s="583">
        <f>IF(AND('01 Org'!F157=1,NOT('01 Org'!I157="")),'01 Org'!I157,0)</f>
        <v>0</v>
      </c>
      <c r="AE157" s="583">
        <f>IF(AND('01 Org'!C157=0,NOT('01 Org'!H157="")),'01 Org'!H157,4)</f>
        <v>3</v>
      </c>
      <c r="AF157" s="583">
        <f>IF(AND('01 Org'!D157=0,NOT('01 Org'!H157="")),'01 Org'!H157,4)</f>
        <v>3</v>
      </c>
      <c r="AG157" s="583">
        <f>IF(AND('01 Org'!E157=0,NOT('01 Org'!H157="")),'01 Org'!H157,4)</f>
        <v>3</v>
      </c>
      <c r="AH157" s="583">
        <f>IF(AND('01 Org'!F157=0,NOT('01 Org'!H157="")),'01 Org'!H157,4)</f>
        <v>3</v>
      </c>
    </row>
    <row r="158" spans="1:34" outlineLevel="1">
      <c r="A158" s="643" t="s">
        <v>1683</v>
      </c>
      <c r="B158" s="595" t="s">
        <v>5173</v>
      </c>
      <c r="C158" s="21"/>
      <c r="D158" s="21"/>
      <c r="E158" s="14"/>
      <c r="F158" s="14"/>
      <c r="G158" s="596"/>
      <c r="H158" s="596"/>
      <c r="I158" s="596"/>
      <c r="J158" s="596"/>
      <c r="K158" s="602"/>
      <c r="L158" s="17"/>
      <c r="AB158" s="583">
        <f>IF(AND('01 Org'!D158=1,NOT('01 Org'!I158="")),'01 Org'!I158,0)</f>
        <v>0</v>
      </c>
    </row>
    <row r="159" spans="1:34" ht="20" outlineLevel="2">
      <c r="A159" s="644" t="s">
        <v>5174</v>
      </c>
      <c r="B159" s="600" t="s">
        <v>1642</v>
      </c>
      <c r="C159" s="21"/>
      <c r="D159" s="21"/>
      <c r="E159" s="14"/>
      <c r="F159" s="14"/>
      <c r="G159" s="596">
        <v>2</v>
      </c>
      <c r="H159" s="596"/>
      <c r="I159" s="596"/>
      <c r="J159" s="596" t="s">
        <v>2351</v>
      </c>
      <c r="K159" s="602"/>
      <c r="L159" s="17"/>
      <c r="AA159" s="586">
        <f>IF(AND('01 Org'!C159=1,NOT('01 Org'!I159="")),'01 Org'!I159,0)</f>
        <v>0</v>
      </c>
      <c r="AB159" s="583">
        <f>IF(AND('01 Org'!D159=1,NOT('01 Org'!I159="")),'01 Org'!I159,0)</f>
        <v>0</v>
      </c>
      <c r="AC159" s="583">
        <f>IF(AND('01 Org'!E159=1,NOT('01 Org'!I159="")),'01 Org'!I159,0)</f>
        <v>0</v>
      </c>
      <c r="AD159" s="583">
        <f>IF(AND('01 Org'!F159=1,NOT('01 Org'!I159="")),'01 Org'!I159,0)</f>
        <v>0</v>
      </c>
      <c r="AE159" s="583">
        <f>IF(AND('01 Org'!C159=0,NOT('01 Org'!H159="")),'01 Org'!H159,4)</f>
        <v>4</v>
      </c>
      <c r="AF159" s="583">
        <f>IF(AND('01 Org'!D159=0,NOT('01 Org'!H159="")),'01 Org'!H159,4)</f>
        <v>4</v>
      </c>
      <c r="AG159" s="583">
        <f>IF(AND('01 Org'!E159=0,NOT('01 Org'!H159="")),'01 Org'!H159,4)</f>
        <v>4</v>
      </c>
      <c r="AH159" s="583">
        <f>IF(AND('01 Org'!F159=0,NOT('01 Org'!H159="")),'01 Org'!H159,4)</f>
        <v>4</v>
      </c>
    </row>
    <row r="160" spans="1:34" outlineLevel="2">
      <c r="A160" s="644" t="s">
        <v>1643</v>
      </c>
      <c r="B160" s="600" t="s">
        <v>1644</v>
      </c>
      <c r="C160" s="21"/>
      <c r="D160" s="21"/>
      <c r="E160" s="14"/>
      <c r="F160" s="14"/>
      <c r="G160" s="596">
        <v>4</v>
      </c>
      <c r="H160" s="596">
        <v>2</v>
      </c>
      <c r="I160" s="596"/>
      <c r="J160" s="596" t="s">
        <v>5466</v>
      </c>
      <c r="K160" s="602"/>
      <c r="L160" s="17"/>
      <c r="AA160" s="586">
        <f>IF(AND('01 Org'!C160=1,NOT('01 Org'!I160="")),'01 Org'!I160,0)</f>
        <v>0</v>
      </c>
      <c r="AB160" s="583">
        <f>IF(AND('01 Org'!D160=1,NOT('01 Org'!I160="")),'01 Org'!I160,0)</f>
        <v>0</v>
      </c>
      <c r="AC160" s="583">
        <f>IF(AND('01 Org'!E160=1,NOT('01 Org'!I160="")),'01 Org'!I160,0)</f>
        <v>0</v>
      </c>
      <c r="AD160" s="583">
        <f>IF(AND('01 Org'!F160=1,NOT('01 Org'!I160="")),'01 Org'!I160,0)</f>
        <v>0</v>
      </c>
      <c r="AE160" s="583">
        <f>IF(AND('01 Org'!C160=0,NOT('01 Org'!H160="")),'01 Org'!H160,4)</f>
        <v>2</v>
      </c>
      <c r="AF160" s="583">
        <f>IF(AND('01 Org'!D160=0,NOT('01 Org'!H160="")),'01 Org'!H160,4)</f>
        <v>2</v>
      </c>
      <c r="AG160" s="583">
        <f>IF(AND('01 Org'!E160=0,NOT('01 Org'!H160="")),'01 Org'!H160,4)</f>
        <v>2</v>
      </c>
      <c r="AH160" s="583">
        <f>IF(AND('01 Org'!F160=0,NOT('01 Org'!H160="")),'01 Org'!H160,4)</f>
        <v>2</v>
      </c>
    </row>
    <row r="161" spans="1:34" ht="30" outlineLevel="2">
      <c r="A161" s="644" t="s">
        <v>1645</v>
      </c>
      <c r="B161" s="600" t="s">
        <v>5785</v>
      </c>
      <c r="C161" s="21"/>
      <c r="D161" s="21"/>
      <c r="E161" s="14"/>
      <c r="F161" s="14"/>
      <c r="G161" s="596">
        <v>4</v>
      </c>
      <c r="H161" s="596">
        <v>2</v>
      </c>
      <c r="I161" s="596"/>
      <c r="J161" s="596" t="s">
        <v>5466</v>
      </c>
      <c r="K161" s="602"/>
      <c r="L161" s="17"/>
      <c r="AA161" s="586">
        <f>IF(AND('01 Org'!C161=1,NOT('01 Org'!I161="")),'01 Org'!I161,0)</f>
        <v>0</v>
      </c>
      <c r="AB161" s="583">
        <f>IF(AND('01 Org'!D161=1,NOT('01 Org'!I161="")),'01 Org'!I161,0)</f>
        <v>0</v>
      </c>
      <c r="AC161" s="583">
        <f>IF(AND('01 Org'!E161=1,NOT('01 Org'!I161="")),'01 Org'!I161,0)</f>
        <v>0</v>
      </c>
      <c r="AD161" s="583">
        <f>IF(AND('01 Org'!F161=1,NOT('01 Org'!I161="")),'01 Org'!I161,0)</f>
        <v>0</v>
      </c>
      <c r="AE161" s="583">
        <f>IF(AND('01 Org'!C161=0,NOT('01 Org'!H161="")),'01 Org'!H161,4)</f>
        <v>2</v>
      </c>
      <c r="AF161" s="583">
        <f>IF(AND('01 Org'!D161=0,NOT('01 Org'!H161="")),'01 Org'!H161,4)</f>
        <v>2</v>
      </c>
      <c r="AG161" s="583">
        <f>IF(AND('01 Org'!E161=0,NOT('01 Org'!H161="")),'01 Org'!H161,4)</f>
        <v>2</v>
      </c>
      <c r="AH161" s="583">
        <f>IF(AND('01 Org'!F161=0,NOT('01 Org'!H161="")),'01 Org'!H161,4)</f>
        <v>2</v>
      </c>
    </row>
    <row r="162" spans="1:34" outlineLevel="2">
      <c r="A162" s="644" t="s">
        <v>5786</v>
      </c>
      <c r="B162" s="600" t="s">
        <v>5787</v>
      </c>
      <c r="C162" s="21"/>
      <c r="D162" s="21"/>
      <c r="E162" s="14"/>
      <c r="F162" s="14"/>
      <c r="G162" s="596">
        <v>4</v>
      </c>
      <c r="H162" s="596">
        <v>2</v>
      </c>
      <c r="I162" s="596"/>
      <c r="J162" s="596" t="s">
        <v>5466</v>
      </c>
      <c r="K162" s="602"/>
      <c r="L162" s="17"/>
      <c r="AA162" s="586">
        <f>IF(AND('01 Org'!C162=1,NOT('01 Org'!I162="")),'01 Org'!I162,0)</f>
        <v>0</v>
      </c>
      <c r="AB162" s="583">
        <f>IF(AND('01 Org'!D162=1,NOT('01 Org'!I162="")),'01 Org'!I162,0)</f>
        <v>0</v>
      </c>
      <c r="AC162" s="583">
        <f>IF(AND('01 Org'!E162=1,NOT('01 Org'!I162="")),'01 Org'!I162,0)</f>
        <v>0</v>
      </c>
      <c r="AD162" s="583">
        <f>IF(AND('01 Org'!F162=1,NOT('01 Org'!I162="")),'01 Org'!I162,0)</f>
        <v>0</v>
      </c>
      <c r="AE162" s="583">
        <f>IF(AND('01 Org'!C162=0,NOT('01 Org'!H162="")),'01 Org'!H162,4)</f>
        <v>2</v>
      </c>
      <c r="AF162" s="583">
        <f>IF(AND('01 Org'!D162=0,NOT('01 Org'!H162="")),'01 Org'!H162,4)</f>
        <v>2</v>
      </c>
      <c r="AG162" s="583">
        <f>IF(AND('01 Org'!E162=0,NOT('01 Org'!H162="")),'01 Org'!H162,4)</f>
        <v>2</v>
      </c>
      <c r="AH162" s="583">
        <f>IF(AND('01 Org'!F162=0,NOT('01 Org'!H162="")),'01 Org'!H162,4)</f>
        <v>2</v>
      </c>
    </row>
    <row r="163" spans="1:34" ht="20" outlineLevel="2">
      <c r="A163" s="644" t="s">
        <v>5788</v>
      </c>
      <c r="B163" s="600" t="s">
        <v>5789</v>
      </c>
      <c r="C163" s="21"/>
      <c r="D163" s="21"/>
      <c r="E163" s="14"/>
      <c r="F163" s="14"/>
      <c r="G163" s="596">
        <v>4</v>
      </c>
      <c r="H163" s="596">
        <v>2</v>
      </c>
      <c r="I163" s="596"/>
      <c r="J163" s="596" t="s">
        <v>5466</v>
      </c>
      <c r="K163" s="602"/>
      <c r="L163" s="17"/>
      <c r="AA163" s="586">
        <f>IF(AND('01 Org'!C163=1,NOT('01 Org'!I163="")),'01 Org'!I163,0)</f>
        <v>0</v>
      </c>
      <c r="AB163" s="583">
        <f>IF(AND('01 Org'!D163=1,NOT('01 Org'!I163="")),'01 Org'!I163,0)</f>
        <v>0</v>
      </c>
      <c r="AC163" s="583">
        <f>IF(AND('01 Org'!E163=1,NOT('01 Org'!I163="")),'01 Org'!I163,0)</f>
        <v>0</v>
      </c>
      <c r="AD163" s="583">
        <f>IF(AND('01 Org'!F163=1,NOT('01 Org'!I163="")),'01 Org'!I163,0)</f>
        <v>0</v>
      </c>
      <c r="AE163" s="583">
        <f>IF(AND('01 Org'!C163=0,NOT('01 Org'!H163="")),'01 Org'!H163,4)</f>
        <v>2</v>
      </c>
      <c r="AF163" s="583">
        <f>IF(AND('01 Org'!D163=0,NOT('01 Org'!H163="")),'01 Org'!H163,4)</f>
        <v>2</v>
      </c>
      <c r="AG163" s="583">
        <f>IF(AND('01 Org'!E163=0,NOT('01 Org'!H163="")),'01 Org'!H163,4)</f>
        <v>2</v>
      </c>
      <c r="AH163" s="583">
        <f>IF(AND('01 Org'!F163=0,NOT('01 Org'!H163="")),'01 Org'!H163,4)</f>
        <v>2</v>
      </c>
    </row>
    <row r="164" spans="1:34" ht="20" outlineLevel="2">
      <c r="A164" s="644" t="s">
        <v>5790</v>
      </c>
      <c r="B164" s="600" t="s">
        <v>5826</v>
      </c>
      <c r="C164" s="21"/>
      <c r="D164" s="21"/>
      <c r="E164" s="14"/>
      <c r="F164" s="14"/>
      <c r="G164" s="596">
        <v>4</v>
      </c>
      <c r="H164" s="596">
        <v>2</v>
      </c>
      <c r="I164" s="596"/>
      <c r="J164" s="596" t="s">
        <v>5466</v>
      </c>
      <c r="K164" s="602"/>
      <c r="L164" s="17"/>
      <c r="AA164" s="586">
        <f>IF(AND('01 Org'!C164=1,NOT('01 Org'!I164="")),'01 Org'!I164,0)</f>
        <v>0</v>
      </c>
      <c r="AB164" s="583">
        <f>IF(AND('01 Org'!D164=1,NOT('01 Org'!I164="")),'01 Org'!I164,0)</f>
        <v>0</v>
      </c>
      <c r="AC164" s="583">
        <f>IF(AND('01 Org'!E164=1,NOT('01 Org'!I164="")),'01 Org'!I164,0)</f>
        <v>0</v>
      </c>
      <c r="AD164" s="583">
        <f>IF(AND('01 Org'!F164=1,NOT('01 Org'!I164="")),'01 Org'!I164,0)</f>
        <v>0</v>
      </c>
      <c r="AE164" s="583">
        <f>IF(AND('01 Org'!C164=0,NOT('01 Org'!H164="")),'01 Org'!H164,4)</f>
        <v>2</v>
      </c>
      <c r="AF164" s="583">
        <f>IF(AND('01 Org'!D164=0,NOT('01 Org'!H164="")),'01 Org'!H164,4)</f>
        <v>2</v>
      </c>
      <c r="AG164" s="583">
        <f>IF(AND('01 Org'!E164=0,NOT('01 Org'!H164="")),'01 Org'!H164,4)</f>
        <v>2</v>
      </c>
      <c r="AH164" s="583">
        <f>IF(AND('01 Org'!F164=0,NOT('01 Org'!H164="")),'01 Org'!H164,4)</f>
        <v>2</v>
      </c>
    </row>
    <row r="165" spans="1:34" outlineLevel="2">
      <c r="A165" s="644" t="s">
        <v>5827</v>
      </c>
      <c r="B165" s="600" t="s">
        <v>5718</v>
      </c>
      <c r="C165" s="21"/>
      <c r="D165" s="21"/>
      <c r="E165" s="14"/>
      <c r="F165" s="14"/>
      <c r="G165" s="596">
        <v>4</v>
      </c>
      <c r="H165" s="596"/>
      <c r="I165" s="596"/>
      <c r="J165" s="596" t="s">
        <v>5466</v>
      </c>
      <c r="K165" s="602"/>
      <c r="L165" s="17"/>
      <c r="AA165" s="586">
        <f>IF(AND('01 Org'!C165=1,NOT('01 Org'!I165="")),'01 Org'!I165,0)</f>
        <v>0</v>
      </c>
      <c r="AB165" s="583">
        <f>IF(AND('01 Org'!D165=1,NOT('01 Org'!I165="")),'01 Org'!I165,0)</f>
        <v>0</v>
      </c>
      <c r="AC165" s="583">
        <f>IF(AND('01 Org'!E165=1,NOT('01 Org'!I165="")),'01 Org'!I165,0)</f>
        <v>0</v>
      </c>
      <c r="AD165" s="583">
        <f>IF(AND('01 Org'!F165=1,NOT('01 Org'!I165="")),'01 Org'!I165,0)</f>
        <v>0</v>
      </c>
      <c r="AE165" s="583">
        <f>IF(AND('01 Org'!C165=0,NOT('01 Org'!H165="")),'01 Org'!H165,4)</f>
        <v>4</v>
      </c>
      <c r="AF165" s="583">
        <f>IF(AND('01 Org'!D165=0,NOT('01 Org'!H165="")),'01 Org'!H165,4)</f>
        <v>4</v>
      </c>
      <c r="AG165" s="583">
        <f>IF(AND('01 Org'!E165=0,NOT('01 Org'!H165="")),'01 Org'!H165,4)</f>
        <v>4</v>
      </c>
      <c r="AH165" s="583">
        <f>IF(AND('01 Org'!F165=0,NOT('01 Org'!H165="")),'01 Org'!H165,4)</f>
        <v>4</v>
      </c>
    </row>
    <row r="166" spans="1:34" outlineLevel="2">
      <c r="A166" s="644" t="s">
        <v>5719</v>
      </c>
      <c r="B166" s="600" t="s">
        <v>5720</v>
      </c>
      <c r="C166" s="21"/>
      <c r="D166" s="21"/>
      <c r="E166" s="14"/>
      <c r="F166" s="14"/>
      <c r="G166" s="596">
        <v>4</v>
      </c>
      <c r="H166" s="596">
        <v>3</v>
      </c>
      <c r="I166" s="596"/>
      <c r="J166" s="596" t="s">
        <v>5466</v>
      </c>
      <c r="K166" s="602"/>
      <c r="L166" s="17"/>
      <c r="AA166" s="586">
        <f>IF(AND('01 Org'!C166=1,NOT('01 Org'!I166="")),'01 Org'!I166,0)</f>
        <v>0</v>
      </c>
      <c r="AB166" s="583">
        <f>IF(AND('01 Org'!D166=1,NOT('01 Org'!I166="")),'01 Org'!I166,0)</f>
        <v>0</v>
      </c>
      <c r="AC166" s="583">
        <f>IF(AND('01 Org'!E166=1,NOT('01 Org'!I166="")),'01 Org'!I166,0)</f>
        <v>0</v>
      </c>
      <c r="AD166" s="583">
        <f>IF(AND('01 Org'!F166=1,NOT('01 Org'!I166="")),'01 Org'!I166,0)</f>
        <v>0</v>
      </c>
      <c r="AE166" s="583">
        <f>IF(AND('01 Org'!C166=0,NOT('01 Org'!H166="")),'01 Org'!H166,4)</f>
        <v>3</v>
      </c>
      <c r="AF166" s="583">
        <f>IF(AND('01 Org'!D166=0,NOT('01 Org'!H166="")),'01 Org'!H166,4)</f>
        <v>3</v>
      </c>
      <c r="AG166" s="583">
        <f>IF(AND('01 Org'!E166=0,NOT('01 Org'!H166="")),'01 Org'!H166,4)</f>
        <v>3</v>
      </c>
      <c r="AH166" s="583">
        <f>IF(AND('01 Org'!F166=0,NOT('01 Org'!H166="")),'01 Org'!H166,4)</f>
        <v>3</v>
      </c>
    </row>
    <row r="167" spans="1:34" ht="20" outlineLevel="2">
      <c r="A167" s="644" t="s">
        <v>5721</v>
      </c>
      <c r="B167" s="600" t="s">
        <v>5667</v>
      </c>
      <c r="C167" s="21"/>
      <c r="D167" s="21"/>
      <c r="E167" s="14"/>
      <c r="F167" s="14"/>
      <c r="G167" s="596">
        <v>2</v>
      </c>
      <c r="H167" s="596"/>
      <c r="I167" s="596"/>
      <c r="J167" s="596" t="s">
        <v>5466</v>
      </c>
      <c r="K167" s="602"/>
      <c r="L167" s="17"/>
      <c r="AA167" s="586">
        <f>IF(AND('01 Org'!C167=1,NOT('01 Org'!I167="")),'01 Org'!I167,0)</f>
        <v>0</v>
      </c>
      <c r="AB167" s="583">
        <f>IF(AND('01 Org'!D167=1,NOT('01 Org'!I167="")),'01 Org'!I167,0)</f>
        <v>0</v>
      </c>
      <c r="AC167" s="583">
        <f>IF(AND('01 Org'!E167=1,NOT('01 Org'!I167="")),'01 Org'!I167,0)</f>
        <v>0</v>
      </c>
      <c r="AD167" s="583">
        <f>IF(AND('01 Org'!F167=1,NOT('01 Org'!I167="")),'01 Org'!I167,0)</f>
        <v>0</v>
      </c>
      <c r="AE167" s="583">
        <f>IF(AND('01 Org'!C167=0,NOT('01 Org'!H167="")),'01 Org'!H167,4)</f>
        <v>4</v>
      </c>
      <c r="AF167" s="583">
        <f>IF(AND('01 Org'!D167=0,NOT('01 Org'!H167="")),'01 Org'!H167,4)</f>
        <v>4</v>
      </c>
      <c r="AG167" s="583">
        <f>IF(AND('01 Org'!E167=0,NOT('01 Org'!H167="")),'01 Org'!H167,4)</f>
        <v>4</v>
      </c>
      <c r="AH167" s="583">
        <f>IF(AND('01 Org'!F167=0,NOT('01 Org'!H167="")),'01 Org'!H167,4)</f>
        <v>4</v>
      </c>
    </row>
    <row r="168" spans="1:34" outlineLevel="2">
      <c r="A168" s="644" t="s">
        <v>5668</v>
      </c>
      <c r="B168" s="600" t="s">
        <v>5171</v>
      </c>
      <c r="C168" s="21"/>
      <c r="D168" s="21"/>
      <c r="E168" s="14"/>
      <c r="F168" s="14"/>
      <c r="G168" s="596">
        <v>2</v>
      </c>
      <c r="H168" s="596">
        <v>2</v>
      </c>
      <c r="I168" s="596"/>
      <c r="J168" s="596" t="s">
        <v>5466</v>
      </c>
      <c r="K168" s="602"/>
      <c r="L168" s="17"/>
      <c r="AA168" s="586">
        <f>IF(AND('01 Org'!C168=1,NOT('01 Org'!I168="")),'01 Org'!I168,0)</f>
        <v>0</v>
      </c>
      <c r="AB168" s="583">
        <f>IF(AND('01 Org'!D168=1,NOT('01 Org'!I168="")),'01 Org'!I168,0)</f>
        <v>0</v>
      </c>
      <c r="AC168" s="583">
        <f>IF(AND('01 Org'!E168=1,NOT('01 Org'!I168="")),'01 Org'!I168,0)</f>
        <v>0</v>
      </c>
      <c r="AD168" s="583">
        <f>IF(AND('01 Org'!F168=1,NOT('01 Org'!I168="")),'01 Org'!I168,0)</f>
        <v>0</v>
      </c>
      <c r="AE168" s="583">
        <f>IF(AND('01 Org'!C168=0,NOT('01 Org'!H168="")),'01 Org'!H168,4)</f>
        <v>2</v>
      </c>
      <c r="AF168" s="583">
        <f>IF(AND('01 Org'!D168=0,NOT('01 Org'!H168="")),'01 Org'!H168,4)</f>
        <v>2</v>
      </c>
      <c r="AG168" s="583">
        <f>IF(AND('01 Org'!E168=0,NOT('01 Org'!H168="")),'01 Org'!H168,4)</f>
        <v>2</v>
      </c>
      <c r="AH168" s="583">
        <f>IF(AND('01 Org'!F168=0,NOT('01 Org'!H168="")),'01 Org'!H168,4)</f>
        <v>2</v>
      </c>
    </row>
    <row r="169" spans="1:34" outlineLevel="2">
      <c r="A169" s="644" t="s">
        <v>5669</v>
      </c>
      <c r="B169" s="600" t="s">
        <v>1682</v>
      </c>
      <c r="C169" s="21"/>
      <c r="D169" s="21"/>
      <c r="E169" s="14"/>
      <c r="F169" s="14"/>
      <c r="G169" s="596">
        <v>2</v>
      </c>
      <c r="H169" s="596">
        <v>3</v>
      </c>
      <c r="I169" s="596"/>
      <c r="J169" s="596" t="s">
        <v>5466</v>
      </c>
      <c r="K169" s="602"/>
      <c r="L169" s="17"/>
      <c r="AA169" s="586">
        <f>IF(AND('01 Org'!C169=1,NOT('01 Org'!I169="")),'01 Org'!I169,0)</f>
        <v>0</v>
      </c>
      <c r="AB169" s="583">
        <f>IF(AND('01 Org'!D169=1,NOT('01 Org'!I169="")),'01 Org'!I169,0)</f>
        <v>0</v>
      </c>
      <c r="AC169" s="583">
        <f>IF(AND('01 Org'!E169=1,NOT('01 Org'!I169="")),'01 Org'!I169,0)</f>
        <v>0</v>
      </c>
      <c r="AD169" s="583">
        <f>IF(AND('01 Org'!F169=1,NOT('01 Org'!I169="")),'01 Org'!I169,0)</f>
        <v>0</v>
      </c>
      <c r="AE169" s="583">
        <f>IF(AND('01 Org'!C169=0,NOT('01 Org'!H169="")),'01 Org'!H169,4)</f>
        <v>3</v>
      </c>
      <c r="AF169" s="583">
        <f>IF(AND('01 Org'!D169=0,NOT('01 Org'!H169="")),'01 Org'!H169,4)</f>
        <v>3</v>
      </c>
      <c r="AG169" s="583">
        <f>IF(AND('01 Org'!E169=0,NOT('01 Org'!H169="")),'01 Org'!H169,4)</f>
        <v>3</v>
      </c>
      <c r="AH169" s="583">
        <f>IF(AND('01 Org'!F169=0,NOT('01 Org'!H169="")),'01 Org'!H169,4)</f>
        <v>3</v>
      </c>
    </row>
    <row r="170" spans="1:34" outlineLevel="1">
      <c r="A170" s="643" t="s">
        <v>5670</v>
      </c>
      <c r="B170" s="595" t="s">
        <v>5671</v>
      </c>
      <c r="C170" s="14"/>
      <c r="D170" s="14"/>
      <c r="E170" s="14"/>
      <c r="F170" s="14"/>
      <c r="G170" s="596"/>
      <c r="H170" s="596"/>
      <c r="I170" s="596"/>
      <c r="J170" s="596"/>
      <c r="K170" s="602"/>
      <c r="L170" s="17"/>
      <c r="AB170" s="583">
        <f>IF(AND('01 Org'!D170=1,NOT('01 Org'!I170="")),'01 Org'!I170,0)</f>
        <v>0</v>
      </c>
    </row>
    <row r="171" spans="1:34" ht="20" outlineLevel="2">
      <c r="A171" s="644" t="s">
        <v>5672</v>
      </c>
      <c r="B171" s="600" t="s">
        <v>5776</v>
      </c>
      <c r="C171" s="21"/>
      <c r="D171" s="21"/>
      <c r="E171" s="14"/>
      <c r="F171" s="14"/>
      <c r="G171" s="596">
        <v>4</v>
      </c>
      <c r="H171" s="596"/>
      <c r="I171" s="596"/>
      <c r="J171" s="596" t="s">
        <v>2351</v>
      </c>
      <c r="K171" s="602"/>
      <c r="L171" s="17"/>
      <c r="AA171" s="586">
        <f>IF(AND('01 Org'!C171=1,NOT('01 Org'!I171="")),'01 Org'!I171,0)</f>
        <v>0</v>
      </c>
      <c r="AB171" s="583">
        <f>IF(AND('01 Org'!D171=1,NOT('01 Org'!I171="")),'01 Org'!I171,0)</f>
        <v>0</v>
      </c>
      <c r="AC171" s="583">
        <f>IF(AND('01 Org'!E171=1,NOT('01 Org'!I171="")),'01 Org'!I171,0)</f>
        <v>0</v>
      </c>
      <c r="AD171" s="583">
        <f>IF(AND('01 Org'!F171=1,NOT('01 Org'!I171="")),'01 Org'!I171,0)</f>
        <v>0</v>
      </c>
      <c r="AE171" s="583">
        <f>IF(AND('01 Org'!C171=0,NOT('01 Org'!H171="")),'01 Org'!H171,4)</f>
        <v>4</v>
      </c>
      <c r="AF171" s="583">
        <f>IF(AND('01 Org'!D171=0,NOT('01 Org'!H171="")),'01 Org'!H171,4)</f>
        <v>4</v>
      </c>
      <c r="AG171" s="583">
        <f>IF(AND('01 Org'!E171=0,NOT('01 Org'!H171="")),'01 Org'!H171,4)</f>
        <v>4</v>
      </c>
      <c r="AH171" s="583">
        <f>IF(AND('01 Org'!F171=0,NOT('01 Org'!H171="")),'01 Org'!H171,4)</f>
        <v>4</v>
      </c>
    </row>
    <row r="172" spans="1:34" ht="30" outlineLevel="2">
      <c r="A172" s="644" t="s">
        <v>5777</v>
      </c>
      <c r="B172" s="600" t="s">
        <v>5785</v>
      </c>
      <c r="C172" s="21"/>
      <c r="D172" s="21"/>
      <c r="E172" s="14"/>
      <c r="F172" s="14"/>
      <c r="G172" s="596">
        <v>2</v>
      </c>
      <c r="H172" s="596"/>
      <c r="I172" s="596"/>
      <c r="J172" s="596" t="s">
        <v>5466</v>
      </c>
      <c r="K172" s="602"/>
      <c r="L172" s="17"/>
      <c r="AA172" s="586">
        <f>IF(AND('01 Org'!C172=1,NOT('01 Org'!I172="")),'01 Org'!I172,0)</f>
        <v>0</v>
      </c>
      <c r="AB172" s="583">
        <f>IF(AND('01 Org'!D172=1,NOT('01 Org'!I172="")),'01 Org'!I172,0)</f>
        <v>0</v>
      </c>
      <c r="AC172" s="583">
        <f>IF(AND('01 Org'!E172=1,NOT('01 Org'!I172="")),'01 Org'!I172,0)</f>
        <v>0</v>
      </c>
      <c r="AD172" s="583">
        <f>IF(AND('01 Org'!F172=1,NOT('01 Org'!I172="")),'01 Org'!I172,0)</f>
        <v>0</v>
      </c>
      <c r="AE172" s="583">
        <f>IF(AND('01 Org'!C172=0,NOT('01 Org'!H172="")),'01 Org'!H172,4)</f>
        <v>4</v>
      </c>
      <c r="AF172" s="583">
        <f>IF(AND('01 Org'!D172=0,NOT('01 Org'!H172="")),'01 Org'!H172,4)</f>
        <v>4</v>
      </c>
      <c r="AG172" s="583">
        <f>IF(AND('01 Org'!E172=0,NOT('01 Org'!H172="")),'01 Org'!H172,4)</f>
        <v>4</v>
      </c>
      <c r="AH172" s="583">
        <f>IF(AND('01 Org'!F172=0,NOT('01 Org'!H172="")),'01 Org'!H172,4)</f>
        <v>4</v>
      </c>
    </row>
    <row r="173" spans="1:34" outlineLevel="2">
      <c r="A173" s="644" t="s">
        <v>5778</v>
      </c>
      <c r="B173" s="600" t="s">
        <v>5718</v>
      </c>
      <c r="C173" s="21"/>
      <c r="D173" s="21"/>
      <c r="E173" s="14"/>
      <c r="F173" s="14"/>
      <c r="G173" s="596">
        <v>2</v>
      </c>
      <c r="H173" s="596"/>
      <c r="I173" s="596"/>
      <c r="J173" s="596" t="s">
        <v>5466</v>
      </c>
      <c r="K173" s="602"/>
      <c r="L173" s="17"/>
      <c r="AA173" s="586">
        <f>IF(AND('01 Org'!C173=1,NOT('01 Org'!I173="")),'01 Org'!I173,0)</f>
        <v>0</v>
      </c>
      <c r="AB173" s="583">
        <f>IF(AND('01 Org'!D173=1,NOT('01 Org'!I173="")),'01 Org'!I173,0)</f>
        <v>0</v>
      </c>
      <c r="AC173" s="583">
        <f>IF(AND('01 Org'!E173=1,NOT('01 Org'!I173="")),'01 Org'!I173,0)</f>
        <v>0</v>
      </c>
      <c r="AD173" s="583">
        <f>IF(AND('01 Org'!F173=1,NOT('01 Org'!I173="")),'01 Org'!I173,0)</f>
        <v>0</v>
      </c>
      <c r="AE173" s="583">
        <f>IF(AND('01 Org'!C173=0,NOT('01 Org'!H173="")),'01 Org'!H173,4)</f>
        <v>4</v>
      </c>
      <c r="AF173" s="583">
        <f>IF(AND('01 Org'!D173=0,NOT('01 Org'!H173="")),'01 Org'!H173,4)</f>
        <v>4</v>
      </c>
      <c r="AG173" s="583">
        <f>IF(AND('01 Org'!E173=0,NOT('01 Org'!H173="")),'01 Org'!H173,4)</f>
        <v>4</v>
      </c>
      <c r="AH173" s="583">
        <f>IF(AND('01 Org'!F173=0,NOT('01 Org'!H173="")),'01 Org'!H173,4)</f>
        <v>4</v>
      </c>
    </row>
    <row r="174" spans="1:34" ht="20" outlineLevel="2">
      <c r="A174" s="644" t="s">
        <v>5779</v>
      </c>
      <c r="B174" s="600" t="s">
        <v>5667</v>
      </c>
      <c r="C174" s="21"/>
      <c r="D174" s="21"/>
      <c r="E174" s="14"/>
      <c r="F174" s="14"/>
      <c r="G174" s="596">
        <v>2</v>
      </c>
      <c r="H174" s="596"/>
      <c r="I174" s="596"/>
      <c r="J174" s="596" t="s">
        <v>5466</v>
      </c>
      <c r="K174" s="602"/>
      <c r="L174" s="17"/>
      <c r="AA174" s="586">
        <f>IF(AND('01 Org'!C174=1,NOT('01 Org'!I174="")),'01 Org'!I174,0)</f>
        <v>0</v>
      </c>
      <c r="AB174" s="583">
        <f>IF(AND('01 Org'!D174=1,NOT('01 Org'!I174="")),'01 Org'!I174,0)</f>
        <v>0</v>
      </c>
      <c r="AC174" s="583">
        <f>IF(AND('01 Org'!E174=1,NOT('01 Org'!I174="")),'01 Org'!I174,0)</f>
        <v>0</v>
      </c>
      <c r="AD174" s="583">
        <f>IF(AND('01 Org'!F174=1,NOT('01 Org'!I174="")),'01 Org'!I174,0)</f>
        <v>0</v>
      </c>
      <c r="AE174" s="583">
        <f>IF(AND('01 Org'!C174=0,NOT('01 Org'!H174="")),'01 Org'!H174,4)</f>
        <v>4</v>
      </c>
      <c r="AF174" s="583">
        <f>IF(AND('01 Org'!D174=0,NOT('01 Org'!H174="")),'01 Org'!H174,4)</f>
        <v>4</v>
      </c>
      <c r="AG174" s="583">
        <f>IF(AND('01 Org'!E174=0,NOT('01 Org'!H174="")),'01 Org'!H174,4)</f>
        <v>4</v>
      </c>
      <c r="AH174" s="583">
        <f>IF(AND('01 Org'!F174=0,NOT('01 Org'!H174="")),'01 Org'!H174,4)</f>
        <v>4</v>
      </c>
    </row>
    <row r="175" spans="1:34" outlineLevel="2">
      <c r="A175" s="644" t="s">
        <v>5673</v>
      </c>
      <c r="B175" s="600" t="s">
        <v>5171</v>
      </c>
      <c r="C175" s="21"/>
      <c r="D175" s="21"/>
      <c r="E175" s="35"/>
      <c r="F175" s="35"/>
      <c r="G175" s="596">
        <v>2</v>
      </c>
      <c r="H175" s="596">
        <v>2</v>
      </c>
      <c r="I175" s="596"/>
      <c r="J175" s="596" t="s">
        <v>5466</v>
      </c>
      <c r="K175" s="602"/>
      <c r="L175" s="17"/>
      <c r="AA175" s="586">
        <f>IF(AND('01 Org'!C175=1,NOT('01 Org'!I175="")),'01 Org'!I175,0)</f>
        <v>0</v>
      </c>
      <c r="AB175" s="583">
        <f>IF(AND('01 Org'!D175=1,NOT('01 Org'!I175="")),'01 Org'!I175,0)</f>
        <v>0</v>
      </c>
      <c r="AC175" s="583">
        <f>IF(AND('01 Org'!E175=1,NOT('01 Org'!I175="")),'01 Org'!I175,0)</f>
        <v>0</v>
      </c>
      <c r="AD175" s="583">
        <f>IF(AND('01 Org'!F175=1,NOT('01 Org'!I175="")),'01 Org'!I175,0)</f>
        <v>0</v>
      </c>
      <c r="AE175" s="583">
        <f>IF(AND('01 Org'!C175=0,NOT('01 Org'!H175="")),'01 Org'!H175,4)</f>
        <v>2</v>
      </c>
      <c r="AF175" s="583">
        <f>IF(AND('01 Org'!D175=0,NOT('01 Org'!H175="")),'01 Org'!H175,4)</f>
        <v>2</v>
      </c>
      <c r="AG175" s="583">
        <f>IF(AND('01 Org'!E175=0,NOT('01 Org'!H175="")),'01 Org'!H175,4)</f>
        <v>2</v>
      </c>
      <c r="AH175" s="583">
        <f>IF(AND('01 Org'!F175=0,NOT('01 Org'!H175="")),'01 Org'!H175,4)</f>
        <v>2</v>
      </c>
    </row>
    <row r="176" spans="1:34" outlineLevel="2">
      <c r="A176" s="644" t="s">
        <v>5674</v>
      </c>
      <c r="B176" s="600" t="s">
        <v>1682</v>
      </c>
      <c r="C176" s="21"/>
      <c r="D176" s="21"/>
      <c r="E176" s="35"/>
      <c r="F176" s="35"/>
      <c r="G176" s="596">
        <v>2</v>
      </c>
      <c r="H176" s="596">
        <v>3</v>
      </c>
      <c r="I176" s="596"/>
      <c r="J176" s="596" t="s">
        <v>5466</v>
      </c>
      <c r="K176" s="602"/>
      <c r="L176" s="17"/>
      <c r="AA176" s="586">
        <f>IF(AND('01 Org'!C176=1,NOT('01 Org'!I176="")),'01 Org'!I176,0)</f>
        <v>0</v>
      </c>
      <c r="AB176" s="583">
        <f>IF(AND('01 Org'!D176=1,NOT('01 Org'!I176="")),'01 Org'!I176,0)</f>
        <v>0</v>
      </c>
      <c r="AC176" s="583">
        <f>IF(AND('01 Org'!E176=1,NOT('01 Org'!I176="")),'01 Org'!I176,0)</f>
        <v>0</v>
      </c>
      <c r="AD176" s="583">
        <f>IF(AND('01 Org'!F176=1,NOT('01 Org'!I176="")),'01 Org'!I176,0)</f>
        <v>0</v>
      </c>
      <c r="AE176" s="583">
        <f>IF(AND('01 Org'!C176=0,NOT('01 Org'!H176="")),'01 Org'!H176,4)</f>
        <v>3</v>
      </c>
      <c r="AF176" s="583">
        <f>IF(AND('01 Org'!D176=0,NOT('01 Org'!H176="")),'01 Org'!H176,4)</f>
        <v>3</v>
      </c>
      <c r="AG176" s="583">
        <f>IF(AND('01 Org'!E176=0,NOT('01 Org'!H176="")),'01 Org'!H176,4)</f>
        <v>3</v>
      </c>
      <c r="AH176" s="583">
        <f>IF(AND('01 Org'!F176=0,NOT('01 Org'!H176="")),'01 Org'!H176,4)</f>
        <v>3</v>
      </c>
    </row>
    <row r="177" spans="1:40" outlineLevel="1">
      <c r="A177" s="643" t="s">
        <v>5675</v>
      </c>
      <c r="B177" s="595" t="s">
        <v>5676</v>
      </c>
      <c r="C177" s="21"/>
      <c r="D177" s="21"/>
      <c r="E177" s="36"/>
      <c r="F177" s="36"/>
      <c r="G177" s="596"/>
      <c r="H177" s="596"/>
      <c r="I177" s="596"/>
      <c r="J177" s="596"/>
      <c r="K177" s="602"/>
      <c r="L177" s="17"/>
      <c r="AB177" s="583">
        <f>IF(AND('01 Org'!D177=1,NOT('01 Org'!I177="")),'01 Org'!I177,0)</f>
        <v>0</v>
      </c>
    </row>
    <row r="178" spans="1:40" outlineLevel="2">
      <c r="A178" s="644" t="s">
        <v>5677</v>
      </c>
      <c r="B178" s="600" t="s">
        <v>5741</v>
      </c>
      <c r="C178" s="21"/>
      <c r="D178" s="21"/>
      <c r="E178" s="35"/>
      <c r="F178" s="35"/>
      <c r="G178" s="596">
        <v>2</v>
      </c>
      <c r="H178" s="596"/>
      <c r="I178" s="596"/>
      <c r="J178" s="596" t="s">
        <v>5466</v>
      </c>
      <c r="K178" s="602"/>
      <c r="L178" s="17"/>
      <c r="AA178" s="586">
        <f>IF(AND('01 Org'!C178=1,NOT('01 Org'!I178="")),'01 Org'!I178,0)</f>
        <v>0</v>
      </c>
      <c r="AB178" s="583">
        <f>IF(AND('01 Org'!D178=1,NOT('01 Org'!I178="")),'01 Org'!I178,0)</f>
        <v>0</v>
      </c>
      <c r="AC178" s="583">
        <f>IF(AND('01 Org'!E178=1,NOT('01 Org'!I178="")),'01 Org'!I178,0)</f>
        <v>0</v>
      </c>
      <c r="AD178" s="583">
        <f>IF(AND('01 Org'!F178=1,NOT('01 Org'!I178="")),'01 Org'!I178,0)</f>
        <v>0</v>
      </c>
      <c r="AE178" s="583">
        <f>IF(AND('01 Org'!C178=0,NOT('01 Org'!H178="")),'01 Org'!H178,4)</f>
        <v>4</v>
      </c>
      <c r="AF178" s="583">
        <f>IF(AND('01 Org'!D178=0,NOT('01 Org'!H178="")),'01 Org'!H178,4)</f>
        <v>4</v>
      </c>
      <c r="AG178" s="583">
        <f>IF(AND('01 Org'!E178=0,NOT('01 Org'!H178="")),'01 Org'!H178,4)</f>
        <v>4</v>
      </c>
      <c r="AH178" s="583">
        <f>IF(AND('01 Org'!F178=0,NOT('01 Org'!H178="")),'01 Org'!H178,4)</f>
        <v>4</v>
      </c>
    </row>
    <row r="179" spans="1:40" ht="20" outlineLevel="2">
      <c r="A179" s="644" t="s">
        <v>5742</v>
      </c>
      <c r="B179" s="600" t="s">
        <v>5648</v>
      </c>
      <c r="C179" s="21"/>
      <c r="D179" s="21"/>
      <c r="E179" s="35"/>
      <c r="F179" s="35"/>
      <c r="G179" s="596">
        <v>4</v>
      </c>
      <c r="H179" s="596">
        <v>2</v>
      </c>
      <c r="I179" s="596"/>
      <c r="J179" s="596" t="s">
        <v>5466</v>
      </c>
      <c r="K179" s="602"/>
      <c r="L179" s="17"/>
      <c r="AA179" s="586">
        <f>IF(AND('01 Org'!C179=1,NOT('01 Org'!I179="")),'01 Org'!I179,0)</f>
        <v>0</v>
      </c>
      <c r="AB179" s="583">
        <f>IF(AND('01 Org'!D179=1,NOT('01 Org'!I179="")),'01 Org'!I179,0)</f>
        <v>0</v>
      </c>
      <c r="AC179" s="583">
        <f>IF(AND('01 Org'!E179=1,NOT('01 Org'!I179="")),'01 Org'!I179,0)</f>
        <v>0</v>
      </c>
      <c r="AD179" s="583">
        <f>IF(AND('01 Org'!F179=1,NOT('01 Org'!I179="")),'01 Org'!I179,0)</f>
        <v>0</v>
      </c>
      <c r="AE179" s="583">
        <f>IF(AND('01 Org'!C179=0,NOT('01 Org'!H179="")),'01 Org'!H179,4)</f>
        <v>2</v>
      </c>
      <c r="AF179" s="583">
        <f>IF(AND('01 Org'!D179=0,NOT('01 Org'!H179="")),'01 Org'!H179,4)</f>
        <v>2</v>
      </c>
      <c r="AG179" s="583">
        <f>IF(AND('01 Org'!E179=0,NOT('01 Org'!H179="")),'01 Org'!H179,4)</f>
        <v>2</v>
      </c>
      <c r="AH179" s="583">
        <f>IF(AND('01 Org'!F179=0,NOT('01 Org'!H179="")),'01 Org'!H179,4)</f>
        <v>2</v>
      </c>
    </row>
    <row r="180" spans="1:40" outlineLevel="2">
      <c r="A180" s="644" t="s">
        <v>5649</v>
      </c>
      <c r="B180" s="600" t="s">
        <v>5511</v>
      </c>
      <c r="C180" s="21"/>
      <c r="D180" s="21"/>
      <c r="E180" s="35"/>
      <c r="F180" s="35"/>
      <c r="G180" s="596">
        <v>4</v>
      </c>
      <c r="H180" s="596">
        <v>2</v>
      </c>
      <c r="I180" s="596"/>
      <c r="J180" s="596" t="s">
        <v>5466</v>
      </c>
      <c r="K180" s="602"/>
      <c r="L180" s="17"/>
      <c r="AA180" s="586">
        <f>IF(AND('01 Org'!C180=1,NOT('01 Org'!I180="")),'01 Org'!I180,0)</f>
        <v>0</v>
      </c>
      <c r="AB180" s="583">
        <f>IF(AND('01 Org'!D180=1,NOT('01 Org'!I180="")),'01 Org'!I180,0)</f>
        <v>0</v>
      </c>
      <c r="AC180" s="583">
        <f>IF(AND('01 Org'!E180=1,NOT('01 Org'!I180="")),'01 Org'!I180,0)</f>
        <v>0</v>
      </c>
      <c r="AD180" s="583">
        <f>IF(AND('01 Org'!F180=1,NOT('01 Org'!I180="")),'01 Org'!I180,0)</f>
        <v>0</v>
      </c>
      <c r="AE180" s="583">
        <f>IF(AND('01 Org'!C180=0,NOT('01 Org'!H180="")),'01 Org'!H180,4)</f>
        <v>2</v>
      </c>
      <c r="AF180" s="583">
        <f>IF(AND('01 Org'!D180=0,NOT('01 Org'!H180="")),'01 Org'!H180,4)</f>
        <v>2</v>
      </c>
      <c r="AG180" s="583">
        <f>IF(AND('01 Org'!E180=0,NOT('01 Org'!H180="")),'01 Org'!H180,4)</f>
        <v>2</v>
      </c>
      <c r="AH180" s="583">
        <f>IF(AND('01 Org'!F180=0,NOT('01 Org'!H180="")),'01 Org'!H180,4)</f>
        <v>2</v>
      </c>
    </row>
    <row r="181" spans="1:40" outlineLevel="2">
      <c r="A181" s="644" t="s">
        <v>5512</v>
      </c>
      <c r="B181" s="600" t="s">
        <v>5718</v>
      </c>
      <c r="C181" s="21"/>
      <c r="D181" s="21"/>
      <c r="E181" s="35"/>
      <c r="F181" s="35"/>
      <c r="G181" s="596">
        <v>4</v>
      </c>
      <c r="H181" s="596"/>
      <c r="I181" s="596"/>
      <c r="J181" s="596" t="s">
        <v>5466</v>
      </c>
      <c r="K181" s="602"/>
      <c r="L181" s="17"/>
      <c r="AA181" s="586">
        <f>IF(AND('01 Org'!C181=1,NOT('01 Org'!I181="")),'01 Org'!I181,0)</f>
        <v>0</v>
      </c>
      <c r="AB181" s="583">
        <f>IF(AND('01 Org'!D181=1,NOT('01 Org'!I181="")),'01 Org'!I181,0)</f>
        <v>0</v>
      </c>
      <c r="AC181" s="583">
        <f>IF(AND('01 Org'!E181=1,NOT('01 Org'!I181="")),'01 Org'!I181,0)</f>
        <v>0</v>
      </c>
      <c r="AD181" s="583">
        <f>IF(AND('01 Org'!F181=1,NOT('01 Org'!I181="")),'01 Org'!I181,0)</f>
        <v>0</v>
      </c>
      <c r="AE181" s="583">
        <f>IF(AND('01 Org'!C181=0,NOT('01 Org'!H181="")),'01 Org'!H181,4)</f>
        <v>4</v>
      </c>
      <c r="AF181" s="583">
        <f>IF(AND('01 Org'!D181=0,NOT('01 Org'!H181="")),'01 Org'!H181,4)</f>
        <v>4</v>
      </c>
      <c r="AG181" s="583">
        <f>IF(AND('01 Org'!E181=0,NOT('01 Org'!H181="")),'01 Org'!H181,4)</f>
        <v>4</v>
      </c>
      <c r="AH181" s="583">
        <f>IF(AND('01 Org'!F181=0,NOT('01 Org'!H181="")),'01 Org'!H181,4)</f>
        <v>4</v>
      </c>
    </row>
    <row r="182" spans="1:40" outlineLevel="2">
      <c r="A182" s="644" t="s">
        <v>5513</v>
      </c>
      <c r="B182" s="600" t="s">
        <v>5514</v>
      </c>
      <c r="C182" s="21"/>
      <c r="D182" s="21"/>
      <c r="E182" s="35"/>
      <c r="F182" s="35"/>
      <c r="G182" s="596">
        <v>4</v>
      </c>
      <c r="H182" s="596"/>
      <c r="I182" s="596"/>
      <c r="J182" s="596" t="s">
        <v>5466</v>
      </c>
      <c r="K182" s="602"/>
      <c r="L182" s="17"/>
      <c r="AA182" s="586">
        <f>IF(AND('01 Org'!C182=1,NOT('01 Org'!I182="")),'01 Org'!I182,0)</f>
        <v>0</v>
      </c>
      <c r="AB182" s="583">
        <f>IF(AND('01 Org'!D182=1,NOT('01 Org'!I182="")),'01 Org'!I182,0)</f>
        <v>0</v>
      </c>
      <c r="AC182" s="583">
        <f>IF(AND('01 Org'!E182=1,NOT('01 Org'!I182="")),'01 Org'!I182,0)</f>
        <v>0</v>
      </c>
      <c r="AD182" s="583">
        <f>IF(AND('01 Org'!F182=1,NOT('01 Org'!I182="")),'01 Org'!I182,0)</f>
        <v>0</v>
      </c>
      <c r="AE182" s="583">
        <f>IF(AND('01 Org'!C182=0,NOT('01 Org'!H182="")),'01 Org'!H182,4)</f>
        <v>4</v>
      </c>
      <c r="AF182" s="583">
        <f>IF(AND('01 Org'!D182=0,NOT('01 Org'!H182="")),'01 Org'!H182,4)</f>
        <v>4</v>
      </c>
      <c r="AG182" s="583">
        <f>IF(AND('01 Org'!E182=0,NOT('01 Org'!H182="")),'01 Org'!H182,4)</f>
        <v>4</v>
      </c>
      <c r="AH182" s="583">
        <f>IF(AND('01 Org'!F182=0,NOT('01 Org'!H182="")),'01 Org'!H182,4)</f>
        <v>4</v>
      </c>
    </row>
    <row r="183" spans="1:40" ht="20" outlineLevel="2">
      <c r="A183" s="644" t="s">
        <v>5515</v>
      </c>
      <c r="B183" s="600" t="s">
        <v>5516</v>
      </c>
      <c r="C183" s="21"/>
      <c r="D183" s="21"/>
      <c r="E183" s="35"/>
      <c r="F183" s="35"/>
      <c r="G183" s="596">
        <v>2</v>
      </c>
      <c r="H183" s="596"/>
      <c r="I183" s="596"/>
      <c r="J183" s="596" t="s">
        <v>5466</v>
      </c>
      <c r="K183" s="602"/>
      <c r="L183" s="17"/>
      <c r="AA183" s="586">
        <f>IF(AND('01 Org'!C183=1,NOT('01 Org'!I183="")),'01 Org'!I183,0)</f>
        <v>0</v>
      </c>
      <c r="AB183" s="583">
        <f>IF(AND('01 Org'!D183=1,NOT('01 Org'!I183="")),'01 Org'!I183,0)</f>
        <v>0</v>
      </c>
      <c r="AC183" s="583">
        <f>IF(AND('01 Org'!E183=1,NOT('01 Org'!I183="")),'01 Org'!I183,0)</f>
        <v>0</v>
      </c>
      <c r="AD183" s="583">
        <f>IF(AND('01 Org'!F183=1,NOT('01 Org'!I183="")),'01 Org'!I183,0)</f>
        <v>0</v>
      </c>
      <c r="AE183" s="583">
        <f>IF(AND('01 Org'!C183=0,NOT('01 Org'!H183="")),'01 Org'!H183,4)</f>
        <v>4</v>
      </c>
      <c r="AF183" s="583">
        <f>IF(AND('01 Org'!D183=0,NOT('01 Org'!H183="")),'01 Org'!H183,4)</f>
        <v>4</v>
      </c>
      <c r="AG183" s="583">
        <f>IF(AND('01 Org'!E183=0,NOT('01 Org'!H183="")),'01 Org'!H183,4)</f>
        <v>4</v>
      </c>
      <c r="AH183" s="583">
        <f>IF(AND('01 Org'!F183=0,NOT('01 Org'!H183="")),'01 Org'!H183,4)</f>
        <v>4</v>
      </c>
    </row>
    <row r="184" spans="1:40" outlineLevel="2">
      <c r="A184" s="644" t="s">
        <v>5517</v>
      </c>
      <c r="B184" s="600" t="s">
        <v>5567</v>
      </c>
      <c r="C184" s="21"/>
      <c r="D184" s="21"/>
      <c r="E184" s="35"/>
      <c r="F184" s="35"/>
      <c r="G184" s="596">
        <v>2</v>
      </c>
      <c r="H184" s="596">
        <v>2</v>
      </c>
      <c r="I184" s="596"/>
      <c r="J184" s="596" t="s">
        <v>5466</v>
      </c>
      <c r="K184" s="602"/>
      <c r="L184" s="17"/>
      <c r="AA184" s="586">
        <f>IF(AND('01 Org'!C184=1,NOT('01 Org'!I184="")),'01 Org'!I184,0)</f>
        <v>0</v>
      </c>
      <c r="AB184" s="583">
        <f>IF(AND('01 Org'!D184=1,NOT('01 Org'!I184="")),'01 Org'!I184,0)</f>
        <v>0</v>
      </c>
      <c r="AC184" s="583">
        <f>IF(AND('01 Org'!E184=1,NOT('01 Org'!I184="")),'01 Org'!I184,0)</f>
        <v>0</v>
      </c>
      <c r="AD184" s="583">
        <f>IF(AND('01 Org'!F184=1,NOT('01 Org'!I184="")),'01 Org'!I184,0)</f>
        <v>0</v>
      </c>
      <c r="AE184" s="583">
        <f>IF(AND('01 Org'!C184=0,NOT('01 Org'!H184="")),'01 Org'!H184,4)</f>
        <v>2</v>
      </c>
      <c r="AF184" s="583">
        <f>IF(AND('01 Org'!D184=0,NOT('01 Org'!H184="")),'01 Org'!H184,4)</f>
        <v>2</v>
      </c>
      <c r="AG184" s="583">
        <f>IF(AND('01 Org'!E184=0,NOT('01 Org'!H184="")),'01 Org'!H184,4)</f>
        <v>2</v>
      </c>
      <c r="AH184" s="583">
        <f>IF(AND('01 Org'!F184=0,NOT('01 Org'!H184="")),'01 Org'!H184,4)</f>
        <v>2</v>
      </c>
    </row>
    <row r="185" spans="1:40" outlineLevel="2">
      <c r="A185" s="644" t="s">
        <v>5568</v>
      </c>
      <c r="B185" s="600" t="s">
        <v>5130</v>
      </c>
      <c r="C185" s="21"/>
      <c r="D185" s="21"/>
      <c r="E185" s="35"/>
      <c r="F185" s="35"/>
      <c r="G185" s="596">
        <v>2</v>
      </c>
      <c r="H185" s="596">
        <v>3</v>
      </c>
      <c r="I185" s="596"/>
      <c r="J185" s="596" t="s">
        <v>5466</v>
      </c>
      <c r="K185" s="602"/>
      <c r="L185" s="17"/>
      <c r="AA185" s="586">
        <f>IF(AND('01 Org'!C185=1,NOT('01 Org'!I185="")),'01 Org'!I185,0)</f>
        <v>0</v>
      </c>
      <c r="AB185" s="583">
        <f>IF(AND('01 Org'!D185=1,NOT('01 Org'!I185="")),'01 Org'!I185,0)</f>
        <v>0</v>
      </c>
      <c r="AC185" s="583">
        <f>IF(AND('01 Org'!E185=1,NOT('01 Org'!I185="")),'01 Org'!I185,0)</f>
        <v>0</v>
      </c>
      <c r="AD185" s="583">
        <f>IF(AND('01 Org'!F185=1,NOT('01 Org'!I185="")),'01 Org'!I185,0)</f>
        <v>0</v>
      </c>
      <c r="AE185" s="583">
        <f>IF(AND('01 Org'!C185=0,NOT('01 Org'!H185="")),'01 Org'!H185,4)</f>
        <v>3</v>
      </c>
      <c r="AF185" s="583">
        <f>IF(AND('01 Org'!D185=0,NOT('01 Org'!H185="")),'01 Org'!H185,4)</f>
        <v>3</v>
      </c>
      <c r="AG185" s="583">
        <f>IF(AND('01 Org'!E185=0,NOT('01 Org'!H185="")),'01 Org'!H185,4)</f>
        <v>3</v>
      </c>
      <c r="AH185" s="583">
        <f>IF(AND('01 Org'!F185=0,NOT('01 Org'!H185="")),'01 Org'!H185,4)</f>
        <v>3</v>
      </c>
    </row>
    <row r="186" spans="1:40">
      <c r="A186" s="653" t="s">
        <v>5131</v>
      </c>
      <c r="B186" s="595" t="s">
        <v>199</v>
      </c>
      <c r="C186" s="481"/>
      <c r="D186" s="482"/>
      <c r="E186" s="482"/>
      <c r="F186" s="482"/>
      <c r="G186" s="674"/>
      <c r="H186" s="674"/>
      <c r="I186" s="674"/>
      <c r="J186" s="674"/>
      <c r="K186" s="674"/>
      <c r="L186" s="483"/>
      <c r="M186" s="484"/>
      <c r="N186" s="484"/>
      <c r="O186" s="484"/>
      <c r="P186" s="484"/>
      <c r="Q186" s="484"/>
      <c r="R186" s="484"/>
      <c r="S186" s="484"/>
      <c r="T186" s="484"/>
      <c r="U186" s="484"/>
      <c r="V186" s="484"/>
      <c r="W186" s="484"/>
      <c r="X186" s="484"/>
      <c r="Y186" s="484"/>
      <c r="Z186" s="484"/>
      <c r="AA186" s="586"/>
      <c r="AB186" s="583">
        <f>IF(AND('01 Org'!D186=1,NOT('01 Org'!I186="")),'01 Org'!I186,0)</f>
        <v>0</v>
      </c>
      <c r="AC186" s="583"/>
      <c r="AD186" s="583"/>
      <c r="AE186" s="583"/>
      <c r="AF186" s="583"/>
      <c r="AG186" s="583"/>
      <c r="AH186" s="583"/>
      <c r="AI186" s="485"/>
      <c r="AJ186" s="485"/>
      <c r="AK186" s="485"/>
      <c r="AL186" s="485"/>
      <c r="AM186" s="485"/>
      <c r="AN186" s="485"/>
    </row>
    <row r="187" spans="1:40">
      <c r="A187" s="654" t="s">
        <v>5132</v>
      </c>
      <c r="B187" s="600" t="s">
        <v>487</v>
      </c>
      <c r="C187" s="21"/>
      <c r="D187" s="482"/>
      <c r="E187" s="482"/>
      <c r="F187" s="482"/>
      <c r="G187" s="675">
        <v>1</v>
      </c>
      <c r="H187" s="674"/>
      <c r="I187" s="674"/>
      <c r="J187" s="596" t="s">
        <v>2351</v>
      </c>
      <c r="K187" s="674"/>
      <c r="L187" s="483"/>
      <c r="M187" s="484"/>
      <c r="N187" s="484"/>
      <c r="O187" s="484"/>
      <c r="P187" s="484"/>
      <c r="Q187" s="484"/>
      <c r="R187" s="484"/>
      <c r="S187" s="484"/>
      <c r="T187" s="484"/>
      <c r="U187" s="484"/>
      <c r="V187" s="484"/>
      <c r="W187" s="484"/>
      <c r="X187" s="484"/>
      <c r="Y187" s="484"/>
      <c r="Z187" s="484"/>
      <c r="AA187" s="586">
        <f>IF(AND('01 Org'!C187=1,NOT('01 Org'!I187="")),'01 Org'!I187,0)</f>
        <v>0</v>
      </c>
      <c r="AB187" s="583">
        <f>IF(AND('01 Org'!D187=1,NOT('01 Org'!I187="")),'01 Org'!I187,0)</f>
        <v>0</v>
      </c>
      <c r="AC187" s="583">
        <f>IF(AND('01 Org'!E187=1,NOT('01 Org'!I187="")),'01 Org'!I187,0)</f>
        <v>0</v>
      </c>
      <c r="AD187" s="583">
        <f>IF(AND('01 Org'!F187=1,NOT('01 Org'!I187="")),'01 Org'!I187,0)</f>
        <v>0</v>
      </c>
      <c r="AE187" s="583">
        <f>IF(AND('01 Org'!C187=0,NOT('01 Org'!H187="")),'01 Org'!H187,4)</f>
        <v>4</v>
      </c>
      <c r="AF187" s="583">
        <f>IF(AND('01 Org'!D187=0,NOT('01 Org'!H187="")),'01 Org'!H187,4)</f>
        <v>4</v>
      </c>
      <c r="AG187" s="583">
        <f>IF(AND('01 Org'!E187=0,NOT('01 Org'!H187="")),'01 Org'!H187,4)</f>
        <v>4</v>
      </c>
      <c r="AH187" s="583">
        <f>IF(AND('01 Org'!F187=0,NOT('01 Org'!H187="")),'01 Org'!H187,4)</f>
        <v>4</v>
      </c>
      <c r="AI187" s="485"/>
      <c r="AJ187" s="485"/>
      <c r="AK187" s="485"/>
      <c r="AL187" s="485"/>
      <c r="AM187" s="485"/>
      <c r="AN187" s="485"/>
    </row>
    <row r="188" spans="1:40" ht="20">
      <c r="A188" s="654" t="s">
        <v>5798</v>
      </c>
      <c r="B188" s="655" t="s">
        <v>5396</v>
      </c>
      <c r="C188" s="21"/>
      <c r="D188" s="482"/>
      <c r="E188" s="482"/>
      <c r="F188" s="482"/>
      <c r="G188" s="675">
        <v>2</v>
      </c>
      <c r="H188" s="674"/>
      <c r="I188" s="674"/>
      <c r="J188" s="596" t="s">
        <v>2351</v>
      </c>
      <c r="K188" s="674"/>
      <c r="L188" s="483"/>
      <c r="M188" s="484"/>
      <c r="N188" s="484"/>
      <c r="O188" s="484"/>
      <c r="P188" s="484"/>
      <c r="Q188" s="484"/>
      <c r="R188" s="484"/>
      <c r="S188" s="484"/>
      <c r="T188" s="484"/>
      <c r="U188" s="484"/>
      <c r="V188" s="484"/>
      <c r="W188" s="484"/>
      <c r="X188" s="484"/>
      <c r="Y188" s="484"/>
      <c r="Z188" s="484"/>
      <c r="AA188" s="586">
        <f>IF(AND('01 Org'!C188=1,NOT('01 Org'!I188="")),'01 Org'!I188,0)</f>
        <v>0</v>
      </c>
      <c r="AB188" s="583">
        <f>IF(AND('01 Org'!D188=1,NOT('01 Org'!I188="")),'01 Org'!I188,0)</f>
        <v>0</v>
      </c>
      <c r="AC188" s="583">
        <f>IF(AND('01 Org'!E188=1,NOT('01 Org'!I188="")),'01 Org'!I188,0)</f>
        <v>0</v>
      </c>
      <c r="AD188" s="583">
        <f>IF(AND('01 Org'!F188=1,NOT('01 Org'!I188="")),'01 Org'!I188,0)</f>
        <v>0</v>
      </c>
      <c r="AE188" s="583">
        <f>IF(AND('01 Org'!C188=0,NOT('01 Org'!H188="")),'01 Org'!H188,4)</f>
        <v>4</v>
      </c>
      <c r="AF188" s="583">
        <f>IF(AND('01 Org'!D188=0,NOT('01 Org'!H188="")),'01 Org'!H188,4)</f>
        <v>4</v>
      </c>
      <c r="AG188" s="583">
        <f>IF(AND('01 Org'!E188=0,NOT('01 Org'!H188="")),'01 Org'!H188,4)</f>
        <v>4</v>
      </c>
      <c r="AH188" s="583">
        <f>IF(AND('01 Org'!F188=0,NOT('01 Org'!H188="")),'01 Org'!H188,4)</f>
        <v>4</v>
      </c>
      <c r="AI188" s="485"/>
      <c r="AJ188" s="485"/>
      <c r="AK188" s="485"/>
      <c r="AL188" s="485"/>
      <c r="AM188" s="485"/>
      <c r="AN188" s="485"/>
    </row>
    <row r="189" spans="1:40" ht="20">
      <c r="A189" s="654" t="s">
        <v>5707</v>
      </c>
      <c r="B189" s="655" t="s">
        <v>5757</v>
      </c>
      <c r="C189" s="21"/>
      <c r="D189" s="482"/>
      <c r="E189" s="482"/>
      <c r="F189" s="482"/>
      <c r="G189" s="675">
        <v>2</v>
      </c>
      <c r="H189" s="674"/>
      <c r="I189" s="674"/>
      <c r="J189" s="596" t="s">
        <v>5466</v>
      </c>
      <c r="K189" s="674"/>
      <c r="L189" s="483"/>
      <c r="M189" s="484"/>
      <c r="N189" s="484"/>
      <c r="O189" s="484"/>
      <c r="P189" s="484"/>
      <c r="Q189" s="484"/>
      <c r="R189" s="484"/>
      <c r="S189" s="484"/>
      <c r="T189" s="484"/>
      <c r="U189" s="484"/>
      <c r="V189" s="484"/>
      <c r="W189" s="484"/>
      <c r="X189" s="484"/>
      <c r="Y189" s="484"/>
      <c r="Z189" s="484"/>
      <c r="AA189" s="586">
        <f>IF(AND('01 Org'!C189=1,NOT('01 Org'!I189="")),'01 Org'!I189,0)</f>
        <v>0</v>
      </c>
      <c r="AB189" s="583">
        <f>IF(AND('01 Org'!D189=1,NOT('01 Org'!I189="")),'01 Org'!I189,0)</f>
        <v>0</v>
      </c>
      <c r="AC189" s="583">
        <f>IF(AND('01 Org'!E189=1,NOT('01 Org'!I189="")),'01 Org'!I189,0)</f>
        <v>0</v>
      </c>
      <c r="AD189" s="583">
        <f>IF(AND('01 Org'!F189=1,NOT('01 Org'!I189="")),'01 Org'!I189,0)</f>
        <v>0</v>
      </c>
      <c r="AE189" s="583">
        <f>IF(AND('01 Org'!C189=0,NOT('01 Org'!H189="")),'01 Org'!H189,4)</f>
        <v>4</v>
      </c>
      <c r="AF189" s="583">
        <f>IF(AND('01 Org'!D189=0,NOT('01 Org'!H189="")),'01 Org'!H189,4)</f>
        <v>4</v>
      </c>
      <c r="AG189" s="583">
        <f>IF(AND('01 Org'!E189=0,NOT('01 Org'!H189="")),'01 Org'!H189,4)</f>
        <v>4</v>
      </c>
      <c r="AH189" s="583">
        <f>IF(AND('01 Org'!F189=0,NOT('01 Org'!H189="")),'01 Org'!H189,4)</f>
        <v>4</v>
      </c>
      <c r="AI189" s="485"/>
      <c r="AJ189" s="485"/>
      <c r="AK189" s="485"/>
      <c r="AL189" s="485"/>
      <c r="AM189" s="485"/>
      <c r="AN189" s="485"/>
    </row>
    <row r="190" spans="1:40" ht="20">
      <c r="A190" s="654" t="s">
        <v>5758</v>
      </c>
      <c r="B190" s="655" t="s">
        <v>5757</v>
      </c>
      <c r="C190" s="21"/>
      <c r="D190" s="482"/>
      <c r="E190" s="482"/>
      <c r="F190" s="482"/>
      <c r="G190" s="675">
        <v>2</v>
      </c>
      <c r="H190" s="674"/>
      <c r="I190" s="674"/>
      <c r="J190" s="596" t="s">
        <v>5466</v>
      </c>
      <c r="K190" s="674"/>
      <c r="L190" s="483"/>
      <c r="M190" s="484"/>
      <c r="N190" s="484"/>
      <c r="O190" s="484"/>
      <c r="P190" s="484"/>
      <c r="Q190" s="484"/>
      <c r="R190" s="484"/>
      <c r="S190" s="484"/>
      <c r="T190" s="484"/>
      <c r="U190" s="484"/>
      <c r="V190" s="484"/>
      <c r="W190" s="484"/>
      <c r="X190" s="484"/>
      <c r="Y190" s="484"/>
      <c r="Z190" s="484"/>
      <c r="AA190" s="586">
        <f>IF(AND('01 Org'!C190=1,NOT('01 Org'!I190="")),'01 Org'!I190,0)</f>
        <v>0</v>
      </c>
      <c r="AB190" s="583">
        <f>IF(AND('01 Org'!D190=1,NOT('01 Org'!I190="")),'01 Org'!I190,0)</f>
        <v>0</v>
      </c>
      <c r="AC190" s="583">
        <f>IF(AND('01 Org'!E190=1,NOT('01 Org'!I190="")),'01 Org'!I190,0)</f>
        <v>0</v>
      </c>
      <c r="AD190" s="583">
        <f>IF(AND('01 Org'!F190=1,NOT('01 Org'!I190="")),'01 Org'!I190,0)</f>
        <v>0</v>
      </c>
      <c r="AE190" s="583">
        <f>IF(AND('01 Org'!C190=0,NOT('01 Org'!H190="")),'01 Org'!H190,4)</f>
        <v>4</v>
      </c>
      <c r="AF190" s="583">
        <f>IF(AND('01 Org'!D190=0,NOT('01 Org'!H190="")),'01 Org'!H190,4)</f>
        <v>4</v>
      </c>
      <c r="AG190" s="583">
        <f>IF(AND('01 Org'!E190=0,NOT('01 Org'!H190="")),'01 Org'!H190,4)</f>
        <v>4</v>
      </c>
      <c r="AH190" s="583">
        <f>IF(AND('01 Org'!F190=0,NOT('01 Org'!H190="")),'01 Org'!H190,4)</f>
        <v>4</v>
      </c>
      <c r="AI190" s="485"/>
      <c r="AJ190" s="485"/>
      <c r="AK190" s="485"/>
      <c r="AL190" s="485"/>
      <c r="AM190" s="485"/>
      <c r="AN190" s="485"/>
    </row>
    <row r="191" spans="1:40" ht="20">
      <c r="A191" s="654" t="s">
        <v>5759</v>
      </c>
      <c r="B191" s="655" t="s">
        <v>5760</v>
      </c>
      <c r="C191" s="21"/>
      <c r="D191" s="482"/>
      <c r="E191" s="482"/>
      <c r="F191" s="482"/>
      <c r="G191" s="675">
        <v>2</v>
      </c>
      <c r="H191" s="674"/>
      <c r="I191" s="674"/>
      <c r="J191" s="596" t="s">
        <v>5466</v>
      </c>
      <c r="K191" s="674"/>
      <c r="L191" s="483"/>
      <c r="M191" s="484"/>
      <c r="N191" s="484"/>
      <c r="O191" s="484"/>
      <c r="P191" s="484"/>
      <c r="Q191" s="484"/>
      <c r="R191" s="484"/>
      <c r="S191" s="484"/>
      <c r="T191" s="484"/>
      <c r="U191" s="484"/>
      <c r="V191" s="484"/>
      <c r="W191" s="484"/>
      <c r="X191" s="484"/>
      <c r="Y191" s="484"/>
      <c r="Z191" s="484"/>
      <c r="AA191" s="586">
        <f>IF(AND('01 Org'!C191=1,NOT('01 Org'!I191="")),'01 Org'!I191,0)</f>
        <v>0</v>
      </c>
      <c r="AB191" s="583">
        <f>IF(AND('01 Org'!D191=1,NOT('01 Org'!I191="")),'01 Org'!I191,0)</f>
        <v>0</v>
      </c>
      <c r="AC191" s="583">
        <f>IF(AND('01 Org'!E191=1,NOT('01 Org'!I191="")),'01 Org'!I191,0)</f>
        <v>0</v>
      </c>
      <c r="AD191" s="583">
        <f>IF(AND('01 Org'!F191=1,NOT('01 Org'!I191="")),'01 Org'!I191,0)</f>
        <v>0</v>
      </c>
      <c r="AE191" s="583">
        <f>IF(AND('01 Org'!C191=0,NOT('01 Org'!H191="")),'01 Org'!H191,4)</f>
        <v>4</v>
      </c>
      <c r="AF191" s="583">
        <f>IF(AND('01 Org'!D191=0,NOT('01 Org'!H191="")),'01 Org'!H191,4)</f>
        <v>4</v>
      </c>
      <c r="AG191" s="583">
        <f>IF(AND('01 Org'!E191=0,NOT('01 Org'!H191="")),'01 Org'!H191,4)</f>
        <v>4</v>
      </c>
      <c r="AH191" s="583">
        <f>IF(AND('01 Org'!F191=0,NOT('01 Org'!H191="")),'01 Org'!H191,4)</f>
        <v>4</v>
      </c>
      <c r="AI191" s="485"/>
      <c r="AJ191" s="485"/>
      <c r="AK191" s="485"/>
      <c r="AL191" s="485"/>
      <c r="AM191" s="485"/>
      <c r="AN191" s="485"/>
    </row>
    <row r="192" spans="1:40" ht="20">
      <c r="A192" s="654" t="s">
        <v>5761</v>
      </c>
      <c r="B192" s="655" t="s">
        <v>5397</v>
      </c>
      <c r="C192" s="21"/>
      <c r="D192" s="482"/>
      <c r="E192" s="482"/>
      <c r="F192" s="482"/>
      <c r="G192" s="675">
        <v>2</v>
      </c>
      <c r="H192" s="674"/>
      <c r="I192" s="674"/>
      <c r="J192" s="596" t="s">
        <v>5466</v>
      </c>
      <c r="K192" s="674"/>
      <c r="L192" s="483"/>
      <c r="M192" s="484"/>
      <c r="N192" s="484"/>
      <c r="O192" s="484"/>
      <c r="P192" s="484"/>
      <c r="Q192" s="484"/>
      <c r="R192" s="484"/>
      <c r="S192" s="484"/>
      <c r="T192" s="484"/>
      <c r="U192" s="484"/>
      <c r="V192" s="484"/>
      <c r="W192" s="484"/>
      <c r="X192" s="484"/>
      <c r="Y192" s="484"/>
      <c r="Z192" s="484"/>
      <c r="AA192" s="586">
        <f>IF(AND('01 Org'!C192=1,NOT('01 Org'!I192="")),'01 Org'!I192,0)</f>
        <v>0</v>
      </c>
      <c r="AB192" s="583">
        <f>IF(AND('01 Org'!D192=1,NOT('01 Org'!I192="")),'01 Org'!I192,0)</f>
        <v>0</v>
      </c>
      <c r="AC192" s="583">
        <f>IF(AND('01 Org'!E192=1,NOT('01 Org'!I192="")),'01 Org'!I192,0)</f>
        <v>0</v>
      </c>
      <c r="AD192" s="583">
        <f>IF(AND('01 Org'!F192=1,NOT('01 Org'!I192="")),'01 Org'!I192,0)</f>
        <v>0</v>
      </c>
      <c r="AE192" s="583">
        <f>IF(AND('01 Org'!C192=0,NOT('01 Org'!H192="")),'01 Org'!H192,4)</f>
        <v>4</v>
      </c>
      <c r="AF192" s="583">
        <f>IF(AND('01 Org'!D192=0,NOT('01 Org'!H192="")),'01 Org'!H192,4)</f>
        <v>4</v>
      </c>
      <c r="AG192" s="583">
        <f>IF(AND('01 Org'!E192=0,NOT('01 Org'!H192="")),'01 Org'!H192,4)</f>
        <v>4</v>
      </c>
      <c r="AH192" s="583">
        <f>IF(AND('01 Org'!F192=0,NOT('01 Org'!H192="")),'01 Org'!H192,4)</f>
        <v>4</v>
      </c>
      <c r="AI192" s="485"/>
      <c r="AJ192" s="485"/>
      <c r="AK192" s="485"/>
      <c r="AL192" s="485"/>
      <c r="AM192" s="485"/>
      <c r="AN192" s="485"/>
    </row>
    <row r="193" spans="1:34" ht="13">
      <c r="A193" s="642" t="s">
        <v>5795</v>
      </c>
      <c r="B193" s="656" t="s">
        <v>5796</v>
      </c>
      <c r="C193" s="21"/>
      <c r="D193" s="21"/>
      <c r="E193" s="35"/>
      <c r="F193" s="35"/>
      <c r="G193" s="626"/>
      <c r="H193" s="629"/>
      <c r="I193" s="629"/>
      <c r="J193" s="596"/>
      <c r="K193" s="602"/>
      <c r="L193" s="17"/>
      <c r="AB193" s="583">
        <f>IF(AND('01 Org'!D193=1,NOT('01 Org'!I193="")),'01 Org'!I193,0)</f>
        <v>0</v>
      </c>
    </row>
    <row r="194" spans="1:34" outlineLevel="1">
      <c r="A194" s="657" t="s">
        <v>5797</v>
      </c>
      <c r="B194" s="658" t="s">
        <v>5754</v>
      </c>
      <c r="C194" s="21"/>
      <c r="D194" s="21"/>
      <c r="E194" s="35"/>
      <c r="F194" s="35"/>
      <c r="G194" s="596"/>
      <c r="H194" s="596"/>
      <c r="I194" s="596"/>
      <c r="J194" s="596"/>
      <c r="K194" s="602"/>
      <c r="L194" s="17"/>
      <c r="AB194" s="583">
        <f>IF(AND('01 Org'!D194=1,NOT('01 Org'!I194="")),'01 Org'!I194,0)</f>
        <v>0</v>
      </c>
    </row>
    <row r="195" spans="1:34" ht="20" outlineLevel="2">
      <c r="A195" s="659" t="s">
        <v>5755</v>
      </c>
      <c r="B195" s="600" t="s">
        <v>5157</v>
      </c>
      <c r="C195" s="21"/>
      <c r="D195" s="21"/>
      <c r="E195" s="35"/>
      <c r="F195" s="35"/>
      <c r="G195" s="596">
        <v>4</v>
      </c>
      <c r="H195" s="596">
        <v>2</v>
      </c>
      <c r="I195" s="596"/>
      <c r="J195" s="596" t="s">
        <v>2351</v>
      </c>
      <c r="K195" s="602" t="s">
        <v>5158</v>
      </c>
      <c r="L195" s="17"/>
      <c r="AA195" s="586">
        <f>IF(AND('01 Org'!C195=1,NOT('01 Org'!I195="")),'01 Org'!I195,0)</f>
        <v>0</v>
      </c>
      <c r="AB195" s="583">
        <f>IF(AND('01 Org'!D195=1,NOT('01 Org'!I195="")),'01 Org'!I195,0)</f>
        <v>0</v>
      </c>
      <c r="AC195" s="583">
        <f>IF(AND('01 Org'!E195=1,NOT('01 Org'!I195="")),'01 Org'!I195,0)</f>
        <v>0</v>
      </c>
      <c r="AD195" s="583">
        <f>IF(AND('01 Org'!F195=1,NOT('01 Org'!I195="")),'01 Org'!I195,0)</f>
        <v>0</v>
      </c>
      <c r="AE195" s="583">
        <f>IF(AND('01 Org'!C195=0,NOT('01 Org'!H195="")),'01 Org'!H195,4)</f>
        <v>2</v>
      </c>
      <c r="AF195" s="583">
        <f>IF(AND('01 Org'!D195=0,NOT('01 Org'!H195="")),'01 Org'!H195,4)</f>
        <v>2</v>
      </c>
      <c r="AG195" s="583">
        <f>IF(AND('01 Org'!E195=0,NOT('01 Org'!H195="")),'01 Org'!H195,4)</f>
        <v>2</v>
      </c>
      <c r="AH195" s="583">
        <f>IF(AND('01 Org'!F195=0,NOT('01 Org'!H195="")),'01 Org'!H195,4)</f>
        <v>2</v>
      </c>
    </row>
    <row r="196" spans="1:34" ht="20" outlineLevel="2">
      <c r="A196" s="659" t="s">
        <v>5159</v>
      </c>
      <c r="B196" s="600" t="s">
        <v>3721</v>
      </c>
      <c r="C196" s="21"/>
      <c r="D196" s="21"/>
      <c r="E196" s="35"/>
      <c r="F196" s="35"/>
      <c r="G196" s="596">
        <v>4</v>
      </c>
      <c r="H196" s="596">
        <v>2</v>
      </c>
      <c r="I196" s="596"/>
      <c r="J196" s="596" t="s">
        <v>2351</v>
      </c>
      <c r="K196" s="602" t="s">
        <v>5158</v>
      </c>
      <c r="L196" s="17"/>
      <c r="AA196" s="586">
        <f>IF(AND('01 Org'!C196=1,NOT('01 Org'!I196="")),'01 Org'!I196,0)</f>
        <v>0</v>
      </c>
      <c r="AB196" s="583">
        <f>IF(AND('01 Org'!D196=1,NOT('01 Org'!I196="")),'01 Org'!I196,0)</f>
        <v>0</v>
      </c>
      <c r="AC196" s="583">
        <f>IF(AND('01 Org'!E196=1,NOT('01 Org'!I196="")),'01 Org'!I196,0)</f>
        <v>0</v>
      </c>
      <c r="AD196" s="583">
        <f>IF(AND('01 Org'!F196=1,NOT('01 Org'!I196="")),'01 Org'!I196,0)</f>
        <v>0</v>
      </c>
      <c r="AE196" s="583">
        <f>IF(AND('01 Org'!C196=0,NOT('01 Org'!H196="")),'01 Org'!H196,4)</f>
        <v>2</v>
      </c>
      <c r="AF196" s="583">
        <f>IF(AND('01 Org'!D196=0,NOT('01 Org'!H196="")),'01 Org'!H196,4)</f>
        <v>2</v>
      </c>
      <c r="AG196" s="583">
        <f>IF(AND('01 Org'!E196=0,NOT('01 Org'!H196="")),'01 Org'!H196,4)</f>
        <v>2</v>
      </c>
      <c r="AH196" s="583">
        <f>IF(AND('01 Org'!F196=0,NOT('01 Org'!H196="")),'01 Org'!H196,4)</f>
        <v>2</v>
      </c>
    </row>
    <row r="197" spans="1:34" ht="30" outlineLevel="2">
      <c r="A197" s="659" t="s">
        <v>3722</v>
      </c>
      <c r="B197" s="645" t="s">
        <v>5494</v>
      </c>
      <c r="C197" s="21"/>
      <c r="D197" s="21"/>
      <c r="E197" s="35"/>
      <c r="F197" s="35"/>
      <c r="G197" s="596">
        <v>2</v>
      </c>
      <c r="H197" s="672"/>
      <c r="I197" s="604"/>
      <c r="J197" s="596" t="s">
        <v>5466</v>
      </c>
      <c r="K197" s="602" t="s">
        <v>5495</v>
      </c>
      <c r="L197" s="17"/>
      <c r="AA197" s="586">
        <f>IF(AND('01 Org'!C197=1,NOT('01 Org'!I197="")),'01 Org'!I197,0)</f>
        <v>0</v>
      </c>
      <c r="AB197" s="583">
        <f>IF(AND('01 Org'!D197=1,NOT('01 Org'!I197="")),'01 Org'!I197,0)</f>
        <v>0</v>
      </c>
      <c r="AC197" s="583">
        <f>IF(AND('01 Org'!E197=1,NOT('01 Org'!I197="")),'01 Org'!I197,0)</f>
        <v>0</v>
      </c>
      <c r="AD197" s="583">
        <f>IF(AND('01 Org'!F197=1,NOT('01 Org'!I197="")),'01 Org'!I197,0)</f>
        <v>0</v>
      </c>
      <c r="AE197" s="583">
        <f>IF(AND('01 Org'!C197=0,NOT('01 Org'!H197="")),'01 Org'!H197,4)</f>
        <v>4</v>
      </c>
      <c r="AF197" s="583">
        <f>IF(AND('01 Org'!D197=0,NOT('01 Org'!H197="")),'01 Org'!H197,4)</f>
        <v>4</v>
      </c>
      <c r="AG197" s="583">
        <f>IF(AND('01 Org'!E197=0,NOT('01 Org'!H197="")),'01 Org'!H197,4)</f>
        <v>4</v>
      </c>
      <c r="AH197" s="583">
        <f>IF(AND('01 Org'!F197=0,NOT('01 Org'!H197="")),'01 Org'!H197,4)</f>
        <v>4</v>
      </c>
    </row>
    <row r="198" spans="1:34" outlineLevel="1">
      <c r="A198" s="657" t="s">
        <v>5496</v>
      </c>
      <c r="B198" s="660" t="s">
        <v>5497</v>
      </c>
      <c r="C198" s="35"/>
      <c r="D198" s="35"/>
      <c r="E198" s="35"/>
      <c r="F198" s="35"/>
      <c r="G198" s="596"/>
      <c r="H198" s="596"/>
      <c r="I198" s="596"/>
      <c r="J198" s="596"/>
      <c r="K198" s="602"/>
      <c r="L198" s="17"/>
      <c r="AB198" s="583">
        <f>IF(AND('01 Org'!D198=1,NOT('01 Org'!I198="")),'01 Org'!I198,0)</f>
        <v>0</v>
      </c>
    </row>
    <row r="199" spans="1:34" outlineLevel="2">
      <c r="A199" s="659" t="s">
        <v>5498</v>
      </c>
      <c r="B199" s="661" t="s">
        <v>5499</v>
      </c>
      <c r="C199" s="21"/>
      <c r="D199" s="21"/>
      <c r="E199" s="35"/>
      <c r="F199" s="35"/>
      <c r="G199" s="596">
        <v>3</v>
      </c>
      <c r="H199" s="596"/>
      <c r="I199" s="596"/>
      <c r="J199" s="596" t="s">
        <v>2351</v>
      </c>
      <c r="K199" s="602" t="s">
        <v>5500</v>
      </c>
      <c r="L199" s="17"/>
      <c r="AA199" s="586">
        <f>IF(AND('01 Org'!C199=1,NOT('01 Org'!I199="")),'01 Org'!I199,0)</f>
        <v>0</v>
      </c>
      <c r="AB199" s="583">
        <f>IF(AND('01 Org'!D199=1,NOT('01 Org'!I199="")),'01 Org'!I199,0)</f>
        <v>0</v>
      </c>
      <c r="AC199" s="583">
        <f>IF(AND('01 Org'!E199=1,NOT('01 Org'!I199="")),'01 Org'!I199,0)</f>
        <v>0</v>
      </c>
      <c r="AD199" s="583">
        <f>IF(AND('01 Org'!F199=1,NOT('01 Org'!I199="")),'01 Org'!I199,0)</f>
        <v>0</v>
      </c>
      <c r="AE199" s="583">
        <f>IF(AND('01 Org'!C199=0,NOT('01 Org'!H199="")),'01 Org'!H199,4)</f>
        <v>4</v>
      </c>
      <c r="AF199" s="583">
        <f>IF(AND('01 Org'!D199=0,NOT('01 Org'!H199="")),'01 Org'!H199,4)</f>
        <v>4</v>
      </c>
      <c r="AG199" s="583">
        <f>IF(AND('01 Org'!E199=0,NOT('01 Org'!H199="")),'01 Org'!H199,4)</f>
        <v>4</v>
      </c>
      <c r="AH199" s="583">
        <f>IF(AND('01 Org'!F199=0,NOT('01 Org'!H199="")),'01 Org'!H199,4)</f>
        <v>4</v>
      </c>
    </row>
    <row r="200" spans="1:34" ht="20" outlineLevel="2">
      <c r="A200" s="659" t="s">
        <v>5549</v>
      </c>
      <c r="B200" s="645" t="s">
        <v>3810</v>
      </c>
      <c r="C200" s="21"/>
      <c r="D200" s="21"/>
      <c r="E200" s="35"/>
      <c r="F200" s="35"/>
      <c r="G200" s="596">
        <v>3</v>
      </c>
      <c r="H200" s="596">
        <v>2</v>
      </c>
      <c r="I200" s="596"/>
      <c r="J200" s="596" t="s">
        <v>5466</v>
      </c>
      <c r="K200" s="602" t="s">
        <v>5500</v>
      </c>
      <c r="L200" s="17"/>
      <c r="AA200" s="586">
        <f>IF(AND('01 Org'!C200=1,NOT('01 Org'!I200="")),'01 Org'!I200,0)</f>
        <v>0</v>
      </c>
      <c r="AB200" s="583">
        <f>IF(AND('01 Org'!D200=1,NOT('01 Org'!I200="")),'01 Org'!I200,0)</f>
        <v>0</v>
      </c>
      <c r="AC200" s="583">
        <f>IF(AND('01 Org'!E200=1,NOT('01 Org'!I200="")),'01 Org'!I200,0)</f>
        <v>0</v>
      </c>
      <c r="AD200" s="583">
        <f>IF(AND('01 Org'!F200=1,NOT('01 Org'!I200="")),'01 Org'!I200,0)</f>
        <v>0</v>
      </c>
      <c r="AE200" s="583">
        <f>IF(AND('01 Org'!C200=0,NOT('01 Org'!H200="")),'01 Org'!H200,4)</f>
        <v>2</v>
      </c>
      <c r="AF200" s="583">
        <f>IF(AND('01 Org'!D200=0,NOT('01 Org'!H200="")),'01 Org'!H200,4)</f>
        <v>2</v>
      </c>
      <c r="AG200" s="583">
        <f>IF(AND('01 Org'!E200=0,NOT('01 Org'!H200="")),'01 Org'!H200,4)</f>
        <v>2</v>
      </c>
      <c r="AH200" s="583">
        <f>IF(AND('01 Org'!F200=0,NOT('01 Org'!H200="")),'01 Org'!H200,4)</f>
        <v>2</v>
      </c>
    </row>
    <row r="201" spans="1:34" outlineLevel="2">
      <c r="A201" s="659" t="s">
        <v>5781</v>
      </c>
      <c r="B201" s="645" t="s">
        <v>5782</v>
      </c>
      <c r="C201" s="21"/>
      <c r="D201" s="21"/>
      <c r="E201" s="35"/>
      <c r="F201" s="35"/>
      <c r="G201" s="596">
        <v>3</v>
      </c>
      <c r="H201" s="596"/>
      <c r="I201" s="596"/>
      <c r="J201" s="596" t="s">
        <v>5466</v>
      </c>
      <c r="K201" s="602" t="s">
        <v>5500</v>
      </c>
      <c r="L201" s="17"/>
      <c r="AA201" s="586">
        <f>IF(AND('01 Org'!C201=1,NOT('01 Org'!I201="")),'01 Org'!I201,0)</f>
        <v>0</v>
      </c>
      <c r="AB201" s="583">
        <f>IF(AND('01 Org'!D201=1,NOT('01 Org'!I201="")),'01 Org'!I201,0)</f>
        <v>0</v>
      </c>
      <c r="AC201" s="583">
        <f>IF(AND('01 Org'!E201=1,NOT('01 Org'!I201="")),'01 Org'!I201,0)</f>
        <v>0</v>
      </c>
      <c r="AD201" s="583">
        <f>IF(AND('01 Org'!F201=1,NOT('01 Org'!I201="")),'01 Org'!I201,0)</f>
        <v>0</v>
      </c>
      <c r="AE201" s="583">
        <f>IF(AND('01 Org'!C201=0,NOT('01 Org'!H201="")),'01 Org'!H201,4)</f>
        <v>4</v>
      </c>
      <c r="AF201" s="583">
        <f>IF(AND('01 Org'!D201=0,NOT('01 Org'!H201="")),'01 Org'!H201,4)</f>
        <v>4</v>
      </c>
      <c r="AG201" s="583">
        <f>IF(AND('01 Org'!E201=0,NOT('01 Org'!H201="")),'01 Org'!H201,4)</f>
        <v>4</v>
      </c>
      <c r="AH201" s="583">
        <f>IF(AND('01 Org'!F201=0,NOT('01 Org'!H201="")),'01 Org'!H201,4)</f>
        <v>4</v>
      </c>
    </row>
    <row r="202" spans="1:34" outlineLevel="2">
      <c r="A202" s="659" t="s">
        <v>5783</v>
      </c>
      <c r="B202" s="602" t="s">
        <v>5429</v>
      </c>
      <c r="C202" s="21"/>
      <c r="D202" s="21"/>
      <c r="E202" s="35"/>
      <c r="F202" s="35"/>
      <c r="G202" s="596">
        <v>2</v>
      </c>
      <c r="H202" s="596"/>
      <c r="I202" s="596"/>
      <c r="J202" s="596" t="s">
        <v>5466</v>
      </c>
      <c r="K202" s="602" t="s">
        <v>5500</v>
      </c>
      <c r="L202" s="17"/>
      <c r="AA202" s="586">
        <f>IF(AND('01 Org'!C202=1,NOT('01 Org'!I202="")),'01 Org'!I202,0)</f>
        <v>0</v>
      </c>
      <c r="AB202" s="583">
        <f>IF(AND('01 Org'!D202=1,NOT('01 Org'!I202="")),'01 Org'!I202,0)</f>
        <v>0</v>
      </c>
      <c r="AC202" s="583">
        <f>IF(AND('01 Org'!E202=1,NOT('01 Org'!I202="")),'01 Org'!I202,0)</f>
        <v>0</v>
      </c>
      <c r="AD202" s="583">
        <f>IF(AND('01 Org'!F202=1,NOT('01 Org'!I202="")),'01 Org'!I202,0)</f>
        <v>0</v>
      </c>
      <c r="AE202" s="583">
        <f>IF(AND('01 Org'!C202=0,NOT('01 Org'!H202="")),'01 Org'!H202,4)</f>
        <v>4</v>
      </c>
      <c r="AF202" s="583">
        <f>IF(AND('01 Org'!D202=0,NOT('01 Org'!H202="")),'01 Org'!H202,4)</f>
        <v>4</v>
      </c>
      <c r="AG202" s="583">
        <f>IF(AND('01 Org'!E202=0,NOT('01 Org'!H202="")),'01 Org'!H202,4)</f>
        <v>4</v>
      </c>
      <c r="AH202" s="583">
        <f>IF(AND('01 Org'!F202=0,NOT('01 Org'!H202="")),'01 Org'!H202,4)</f>
        <v>4</v>
      </c>
    </row>
    <row r="203" spans="1:34" outlineLevel="2">
      <c r="A203" s="659" t="s">
        <v>5784</v>
      </c>
      <c r="B203" s="626" t="s">
        <v>5737</v>
      </c>
      <c r="C203" s="21"/>
      <c r="D203" s="21"/>
      <c r="E203" s="35"/>
      <c r="F203" s="35"/>
      <c r="G203" s="596">
        <v>4</v>
      </c>
      <c r="H203" s="596">
        <v>2</v>
      </c>
      <c r="I203" s="596"/>
      <c r="J203" s="596" t="s">
        <v>5466</v>
      </c>
      <c r="K203" s="602" t="s">
        <v>5500</v>
      </c>
      <c r="L203" s="17"/>
      <c r="AA203" s="586">
        <f>IF(AND('01 Org'!C203=1,NOT('01 Org'!I203="")),'01 Org'!I203,0)</f>
        <v>0</v>
      </c>
      <c r="AB203" s="583">
        <f>IF(AND('01 Org'!D203=1,NOT('01 Org'!I203="")),'01 Org'!I203,0)</f>
        <v>0</v>
      </c>
      <c r="AC203" s="583">
        <f>IF(AND('01 Org'!E203=1,NOT('01 Org'!I203="")),'01 Org'!I203,0)</f>
        <v>0</v>
      </c>
      <c r="AD203" s="583">
        <f>IF(AND('01 Org'!F203=1,NOT('01 Org'!I203="")),'01 Org'!I203,0)</f>
        <v>0</v>
      </c>
      <c r="AE203" s="583">
        <f>IF(AND('01 Org'!C203=0,NOT('01 Org'!H203="")),'01 Org'!H203,4)</f>
        <v>2</v>
      </c>
      <c r="AF203" s="583">
        <f>IF(AND('01 Org'!D203=0,NOT('01 Org'!H203="")),'01 Org'!H203,4)</f>
        <v>2</v>
      </c>
      <c r="AG203" s="583">
        <f>IF(AND('01 Org'!E203=0,NOT('01 Org'!H203="")),'01 Org'!H203,4)</f>
        <v>2</v>
      </c>
      <c r="AH203" s="583">
        <f>IF(AND('01 Org'!F203=0,NOT('01 Org'!H203="")),'01 Org'!H203,4)</f>
        <v>2</v>
      </c>
    </row>
    <row r="204" spans="1:34" outlineLevel="2">
      <c r="A204" s="659" t="s">
        <v>5738</v>
      </c>
      <c r="B204" s="626" t="s">
        <v>5430</v>
      </c>
      <c r="C204" s="21"/>
      <c r="D204" s="21"/>
      <c r="E204" s="35"/>
      <c r="F204" s="35"/>
      <c r="G204" s="596">
        <v>4</v>
      </c>
      <c r="H204" s="596"/>
      <c r="I204" s="596"/>
      <c r="J204" s="596" t="s">
        <v>5466</v>
      </c>
      <c r="K204" s="602"/>
      <c r="L204" s="17"/>
      <c r="AA204" s="586">
        <f>IF(AND('01 Org'!C204=1,NOT('01 Org'!I204="")),'01 Org'!I204,0)</f>
        <v>0</v>
      </c>
      <c r="AB204" s="583">
        <f>IF(AND('01 Org'!D204=1,NOT('01 Org'!I204="")),'01 Org'!I204,0)</f>
        <v>0</v>
      </c>
      <c r="AC204" s="583">
        <f>IF(AND('01 Org'!E204=1,NOT('01 Org'!I204="")),'01 Org'!I204,0)</f>
        <v>0</v>
      </c>
      <c r="AD204" s="583">
        <f>IF(AND('01 Org'!F204=1,NOT('01 Org'!I204="")),'01 Org'!I204,0)</f>
        <v>0</v>
      </c>
      <c r="AE204" s="583">
        <f>IF(AND('01 Org'!C204=0,NOT('01 Org'!H204="")),'01 Org'!H204,4)</f>
        <v>4</v>
      </c>
      <c r="AF204" s="583">
        <f>IF(AND('01 Org'!D204=0,NOT('01 Org'!H204="")),'01 Org'!H204,4)</f>
        <v>4</v>
      </c>
      <c r="AG204" s="583">
        <f>IF(AND('01 Org'!E204=0,NOT('01 Org'!H204="")),'01 Org'!H204,4)</f>
        <v>4</v>
      </c>
      <c r="AH204" s="583">
        <f>IF(AND('01 Org'!F204=0,NOT('01 Org'!H204="")),'01 Org'!H204,4)</f>
        <v>4</v>
      </c>
    </row>
    <row r="205" spans="1:34" ht="20.5" outlineLevel="2">
      <c r="A205" s="659" t="s">
        <v>5739</v>
      </c>
      <c r="B205" s="662" t="s">
        <v>5434</v>
      </c>
      <c r="C205" s="21"/>
      <c r="D205" s="21"/>
      <c r="E205" s="35"/>
      <c r="F205" s="35"/>
      <c r="G205" s="596">
        <v>1</v>
      </c>
      <c r="H205" s="596">
        <v>2</v>
      </c>
      <c r="I205" s="596">
        <v>3</v>
      </c>
      <c r="J205" s="596" t="s">
        <v>5466</v>
      </c>
      <c r="K205" s="602"/>
      <c r="L205" s="17"/>
      <c r="AA205" s="586">
        <f>IF(AND('01 Org'!C205=1,NOT('01 Org'!I205="")),'01 Org'!I205,0)</f>
        <v>0</v>
      </c>
      <c r="AB205" s="583">
        <f>IF(AND('01 Org'!D205=1,NOT('01 Org'!I205="")),'01 Org'!I205,0)</f>
        <v>0</v>
      </c>
      <c r="AC205" s="583">
        <f>IF(AND('01 Org'!E205=1,NOT('01 Org'!I205="")),'01 Org'!I205,0)</f>
        <v>0</v>
      </c>
      <c r="AD205" s="583">
        <f>IF(AND('01 Org'!F205=1,NOT('01 Org'!I205="")),'01 Org'!I205,0)</f>
        <v>0</v>
      </c>
      <c r="AE205" s="583">
        <f>IF(AND('01 Org'!C205=0,NOT('01 Org'!H205="")),'01 Org'!H205,4)</f>
        <v>2</v>
      </c>
      <c r="AF205" s="583">
        <f>IF(AND('01 Org'!D205=0,NOT('01 Org'!H205="")),'01 Org'!H205,4)</f>
        <v>2</v>
      </c>
      <c r="AG205" s="583">
        <f>IF(AND('01 Org'!E205=0,NOT('01 Org'!H205="")),'01 Org'!H205,4)</f>
        <v>2</v>
      </c>
      <c r="AH205" s="583">
        <f>IF(AND('01 Org'!F205=0,NOT('01 Org'!H205="")),'01 Org'!H205,4)</f>
        <v>2</v>
      </c>
    </row>
    <row r="206" spans="1:34" outlineLevel="2">
      <c r="A206" s="659" t="s">
        <v>5602</v>
      </c>
      <c r="B206" s="626" t="s">
        <v>5780</v>
      </c>
      <c r="C206" s="21"/>
      <c r="D206" s="21"/>
      <c r="E206" s="35"/>
      <c r="F206" s="35"/>
      <c r="G206" s="596">
        <v>3</v>
      </c>
      <c r="H206" s="596"/>
      <c r="I206" s="596"/>
      <c r="J206" s="629" t="s">
        <v>2858</v>
      </c>
      <c r="K206" s="602" t="s">
        <v>5736</v>
      </c>
      <c r="L206" s="17"/>
      <c r="AA206" s="586">
        <f>IF(AND('01 Org'!C206=1,NOT('01 Org'!I206="")),'01 Org'!I206,0)</f>
        <v>0</v>
      </c>
      <c r="AB206" s="583">
        <f>IF(AND('01 Org'!D206=1,NOT('01 Org'!I206="")),'01 Org'!I206,0)</f>
        <v>0</v>
      </c>
      <c r="AC206" s="583">
        <f>IF(AND('01 Org'!E206=1,NOT('01 Org'!I206="")),'01 Org'!I206,0)</f>
        <v>0</v>
      </c>
      <c r="AD206" s="583">
        <f>IF(AND('01 Org'!F206=1,NOT('01 Org'!I206="")),'01 Org'!I206,0)</f>
        <v>0</v>
      </c>
      <c r="AE206" s="583">
        <f>IF(AND('01 Org'!C206=0,NOT('01 Org'!H206="")),'01 Org'!H206,4)</f>
        <v>4</v>
      </c>
      <c r="AF206" s="583">
        <f>IF(AND('01 Org'!D206=0,NOT('01 Org'!H206="")),'01 Org'!H206,4)</f>
        <v>4</v>
      </c>
      <c r="AG206" s="583">
        <f>IF(AND('01 Org'!E206=0,NOT('01 Org'!H206="")),'01 Org'!H206,4)</f>
        <v>4</v>
      </c>
      <c r="AH206" s="583">
        <f>IF(AND('01 Org'!F206=0,NOT('01 Org'!H206="")),'01 Org'!H206,4)</f>
        <v>4</v>
      </c>
    </row>
    <row r="207" spans="1:34" outlineLevel="2">
      <c r="A207" s="659" t="s">
        <v>5740</v>
      </c>
      <c r="B207" s="626" t="s">
        <v>5507</v>
      </c>
      <c r="C207" s="21"/>
      <c r="D207" s="21"/>
      <c r="E207" s="35"/>
      <c r="F207" s="35"/>
      <c r="G207" s="596">
        <v>3</v>
      </c>
      <c r="H207" s="596">
        <v>2</v>
      </c>
      <c r="I207" s="596"/>
      <c r="J207" s="629" t="s">
        <v>2858</v>
      </c>
      <c r="K207" s="602" t="s">
        <v>5736</v>
      </c>
      <c r="L207" s="17"/>
      <c r="AA207" s="586">
        <f>IF(AND('01 Org'!C207=1,NOT('01 Org'!I207="")),'01 Org'!I207,0)</f>
        <v>0</v>
      </c>
      <c r="AB207" s="583">
        <f>IF(AND('01 Org'!D207=1,NOT('01 Org'!I207="")),'01 Org'!I207,0)</f>
        <v>0</v>
      </c>
      <c r="AC207" s="583">
        <f>IF(AND('01 Org'!E207=1,NOT('01 Org'!I207="")),'01 Org'!I207,0)</f>
        <v>0</v>
      </c>
      <c r="AD207" s="583">
        <f>IF(AND('01 Org'!F207=1,NOT('01 Org'!I207="")),'01 Org'!I207,0)</f>
        <v>0</v>
      </c>
      <c r="AE207" s="583">
        <f>IF(AND('01 Org'!C207=0,NOT('01 Org'!H207="")),'01 Org'!H207,4)</f>
        <v>2</v>
      </c>
      <c r="AF207" s="583">
        <f>IF(AND('01 Org'!D207=0,NOT('01 Org'!H207="")),'01 Org'!H207,4)</f>
        <v>2</v>
      </c>
      <c r="AG207" s="583">
        <f>IF(AND('01 Org'!E207=0,NOT('01 Org'!H207="")),'01 Org'!H207,4)</f>
        <v>2</v>
      </c>
      <c r="AH207" s="583">
        <f>IF(AND('01 Org'!F207=0,NOT('01 Org'!H207="")),'01 Org'!H207,4)</f>
        <v>2</v>
      </c>
    </row>
    <row r="208" spans="1:34" outlineLevel="2">
      <c r="A208" s="659" t="s">
        <v>5508</v>
      </c>
      <c r="B208" s="626" t="s">
        <v>5509</v>
      </c>
      <c r="C208" s="21"/>
      <c r="D208" s="21"/>
      <c r="E208" s="35"/>
      <c r="F208" s="35"/>
      <c r="G208" s="596">
        <v>3</v>
      </c>
      <c r="H208" s="596">
        <v>2</v>
      </c>
      <c r="I208" s="596"/>
      <c r="J208" s="629" t="s">
        <v>2858</v>
      </c>
      <c r="K208" s="602" t="s">
        <v>5736</v>
      </c>
      <c r="L208" s="17"/>
      <c r="AA208" s="586">
        <f>IF(AND('01 Org'!C208=1,NOT('01 Org'!I208="")),'01 Org'!I208,0)</f>
        <v>0</v>
      </c>
      <c r="AB208" s="583">
        <f>IF(AND('01 Org'!D208=1,NOT('01 Org'!I208="")),'01 Org'!I208,0)</f>
        <v>0</v>
      </c>
      <c r="AC208" s="583">
        <f>IF(AND('01 Org'!E208=1,NOT('01 Org'!I208="")),'01 Org'!I208,0)</f>
        <v>0</v>
      </c>
      <c r="AD208" s="583">
        <f>IF(AND('01 Org'!F208=1,NOT('01 Org'!I208="")),'01 Org'!I208,0)</f>
        <v>0</v>
      </c>
      <c r="AE208" s="583">
        <f>IF(AND('01 Org'!C208=0,NOT('01 Org'!H208="")),'01 Org'!H208,4)</f>
        <v>2</v>
      </c>
      <c r="AF208" s="583">
        <f>IF(AND('01 Org'!D208=0,NOT('01 Org'!H208="")),'01 Org'!H208,4)</f>
        <v>2</v>
      </c>
      <c r="AG208" s="583">
        <f>IF(AND('01 Org'!E208=0,NOT('01 Org'!H208="")),'01 Org'!H208,4)</f>
        <v>2</v>
      </c>
      <c r="AH208" s="583">
        <f>IF(AND('01 Org'!F208=0,NOT('01 Org'!H208="")),'01 Org'!H208,4)</f>
        <v>2</v>
      </c>
    </row>
    <row r="209" spans="1:34" ht="20.5" outlineLevel="2">
      <c r="A209" s="659" t="s">
        <v>5510</v>
      </c>
      <c r="B209" s="662" t="s">
        <v>5414</v>
      </c>
      <c r="C209" s="21"/>
      <c r="D209" s="21"/>
      <c r="E209" s="35"/>
      <c r="F209" s="35"/>
      <c r="G209" s="596">
        <v>3</v>
      </c>
      <c r="H209" s="596">
        <v>2</v>
      </c>
      <c r="I209" s="596"/>
      <c r="J209" s="629" t="s">
        <v>2858</v>
      </c>
      <c r="K209" s="602" t="s">
        <v>5736</v>
      </c>
      <c r="L209" s="17"/>
      <c r="AA209" s="586">
        <f>IF(AND('01 Org'!C209=1,NOT('01 Org'!I209="")),'01 Org'!I209,0)</f>
        <v>0</v>
      </c>
      <c r="AB209" s="583">
        <f>IF(AND('01 Org'!D209=1,NOT('01 Org'!I209="")),'01 Org'!I209,0)</f>
        <v>0</v>
      </c>
      <c r="AC209" s="583">
        <f>IF(AND('01 Org'!E209=1,NOT('01 Org'!I209="")),'01 Org'!I209,0)</f>
        <v>0</v>
      </c>
      <c r="AD209" s="583">
        <f>IF(AND('01 Org'!F209=1,NOT('01 Org'!I209="")),'01 Org'!I209,0)</f>
        <v>0</v>
      </c>
      <c r="AE209" s="583">
        <f>IF(AND('01 Org'!C209=0,NOT('01 Org'!H209="")),'01 Org'!H209,4)</f>
        <v>2</v>
      </c>
      <c r="AF209" s="583">
        <f>IF(AND('01 Org'!D209=0,NOT('01 Org'!H209="")),'01 Org'!H209,4)</f>
        <v>2</v>
      </c>
      <c r="AG209" s="583">
        <f>IF(AND('01 Org'!E209=0,NOT('01 Org'!H209="")),'01 Org'!H209,4)</f>
        <v>2</v>
      </c>
      <c r="AH209" s="583">
        <f>IF(AND('01 Org'!F209=0,NOT('01 Org'!H209="")),'01 Org'!H209,4)</f>
        <v>2</v>
      </c>
    </row>
    <row r="210" spans="1:34" outlineLevel="2">
      <c r="A210" s="659" t="s">
        <v>4731</v>
      </c>
      <c r="B210" s="602" t="s">
        <v>5625</v>
      </c>
      <c r="C210" s="21"/>
      <c r="D210" s="21"/>
      <c r="E210" s="35"/>
      <c r="F210" s="35"/>
      <c r="G210" s="596">
        <v>3</v>
      </c>
      <c r="H210" s="596">
        <v>2</v>
      </c>
      <c r="I210" s="596"/>
      <c r="J210" s="596" t="s">
        <v>3371</v>
      </c>
      <c r="K210" s="602"/>
      <c r="L210" s="17"/>
      <c r="AA210" s="586">
        <f>IF(AND('01 Org'!C210=1,NOT('01 Org'!I210="")),'01 Org'!I210,0)</f>
        <v>0</v>
      </c>
      <c r="AB210" s="583">
        <f>IF(AND('01 Org'!D210=1,NOT('01 Org'!I210="")),'01 Org'!I210,0)</f>
        <v>0</v>
      </c>
      <c r="AC210" s="583">
        <f>IF(AND('01 Org'!E210=1,NOT('01 Org'!I210="")),'01 Org'!I210,0)</f>
        <v>0</v>
      </c>
      <c r="AD210" s="583">
        <f>IF(AND('01 Org'!F210=1,NOT('01 Org'!I210="")),'01 Org'!I210,0)</f>
        <v>0</v>
      </c>
      <c r="AE210" s="583">
        <f>IF(AND('01 Org'!C210=0,NOT('01 Org'!H210="")),'01 Org'!H210,4)</f>
        <v>2</v>
      </c>
      <c r="AF210" s="583">
        <f>IF(AND('01 Org'!D210=0,NOT('01 Org'!H210="")),'01 Org'!H210,4)</f>
        <v>2</v>
      </c>
      <c r="AG210" s="583">
        <f>IF(AND('01 Org'!E210=0,NOT('01 Org'!H210="")),'01 Org'!H210,4)</f>
        <v>2</v>
      </c>
      <c r="AH210" s="583">
        <f>IF(AND('01 Org'!F210=0,NOT('01 Org'!H210="")),'01 Org'!H210,4)</f>
        <v>2</v>
      </c>
    </row>
    <row r="211" spans="1:34">
      <c r="A211" s="663" t="s">
        <v>5626</v>
      </c>
      <c r="B211" s="612" t="s">
        <v>5627</v>
      </c>
      <c r="C211" s="37"/>
      <c r="D211" s="35"/>
      <c r="E211" s="35"/>
      <c r="F211" s="35"/>
      <c r="G211" s="610"/>
      <c r="H211" s="610"/>
      <c r="I211" s="358"/>
      <c r="J211" s="610"/>
      <c r="K211" s="628"/>
      <c r="L211" s="40"/>
      <c r="M211" s="487"/>
      <c r="N211" s="487"/>
      <c r="O211" s="487"/>
      <c r="P211" s="487"/>
      <c r="Q211" s="487"/>
      <c r="R211" s="487"/>
      <c r="S211" s="487"/>
      <c r="T211" s="487"/>
      <c r="U211" s="487"/>
      <c r="V211" s="487"/>
      <c r="W211" s="487"/>
      <c r="X211" s="487"/>
      <c r="Y211" s="487"/>
      <c r="Z211" s="487"/>
      <c r="AB211" s="583">
        <f>IF(AND('01 Org'!D211=1,NOT('01 Org'!I211="")),'01 Org'!I211,0)</f>
        <v>0</v>
      </c>
    </row>
    <row r="212" spans="1:34" ht="20">
      <c r="A212" s="664" t="s">
        <v>4732</v>
      </c>
      <c r="B212" s="358" t="s">
        <v>5628</v>
      </c>
      <c r="C212" s="37"/>
      <c r="D212" s="21"/>
      <c r="E212" s="35"/>
      <c r="F212" s="35"/>
      <c r="G212" s="610">
        <v>4</v>
      </c>
      <c r="H212" s="610">
        <v>2</v>
      </c>
      <c r="I212" s="358"/>
      <c r="J212" s="610" t="s">
        <v>2351</v>
      </c>
      <c r="K212" s="628"/>
      <c r="L212" s="40"/>
      <c r="M212" s="487"/>
      <c r="N212" s="487"/>
      <c r="O212" s="487"/>
      <c r="P212" s="487"/>
      <c r="Q212" s="487"/>
      <c r="R212" s="487"/>
      <c r="S212" s="487"/>
      <c r="T212" s="487"/>
      <c r="U212" s="487"/>
      <c r="V212" s="487"/>
      <c r="W212" s="487"/>
      <c r="X212" s="487"/>
      <c r="Y212" s="487"/>
      <c r="Z212" s="487"/>
      <c r="AA212" s="586">
        <f>IF(AND('01 Org'!C212=1,NOT('01 Org'!I212="")),'01 Org'!I212,0)</f>
        <v>0</v>
      </c>
      <c r="AB212" s="583">
        <f>IF(AND('01 Org'!D212=1,NOT('01 Org'!I212="")),'01 Org'!I212,0)</f>
        <v>0</v>
      </c>
      <c r="AC212" s="583">
        <f>IF(AND('01 Org'!E212=1,NOT('01 Org'!I212="")),'01 Org'!I212,0)</f>
        <v>0</v>
      </c>
      <c r="AD212" s="583">
        <f>IF(AND('01 Org'!F212=1,NOT('01 Org'!I212="")),'01 Org'!I212,0)</f>
        <v>0</v>
      </c>
      <c r="AE212" s="583">
        <f>IF(AND('01 Org'!C212=0,NOT('01 Org'!H212="")),'01 Org'!H212,4)</f>
        <v>2</v>
      </c>
      <c r="AF212" s="583">
        <f>IF(AND('01 Org'!D212=0,NOT('01 Org'!H212="")),'01 Org'!H212,4)</f>
        <v>2</v>
      </c>
      <c r="AG212" s="583">
        <f>IF(AND('01 Org'!E212=0,NOT('01 Org'!H212="")),'01 Org'!H212,4)</f>
        <v>2</v>
      </c>
      <c r="AH212" s="583">
        <f>IF(AND('01 Org'!F212=0,NOT('01 Org'!H212="")),'01 Org'!H212,4)</f>
        <v>2</v>
      </c>
    </row>
    <row r="213" spans="1:34" ht="20">
      <c r="A213" s="664" t="s">
        <v>5629</v>
      </c>
      <c r="B213" s="358" t="s">
        <v>5575</v>
      </c>
      <c r="C213" s="37"/>
      <c r="D213" s="21"/>
      <c r="E213" s="35"/>
      <c r="F213" s="35"/>
      <c r="G213" s="610">
        <v>4</v>
      </c>
      <c r="H213" s="610"/>
      <c r="I213" s="358"/>
      <c r="J213" s="610" t="s">
        <v>2351</v>
      </c>
      <c r="K213" s="628"/>
      <c r="L213" s="40"/>
      <c r="M213" s="487"/>
      <c r="N213" s="487"/>
      <c r="O213" s="487"/>
      <c r="P213" s="487"/>
      <c r="Q213" s="487"/>
      <c r="R213" s="487"/>
      <c r="S213" s="487"/>
      <c r="T213" s="487"/>
      <c r="U213" s="487"/>
      <c r="V213" s="487"/>
      <c r="W213" s="487"/>
      <c r="X213" s="487"/>
      <c r="Y213" s="487"/>
      <c r="Z213" s="487"/>
      <c r="AA213" s="586">
        <f>IF(AND('01 Org'!C213=1,NOT('01 Org'!I213="")),'01 Org'!I213,0)</f>
        <v>0</v>
      </c>
      <c r="AB213" s="583">
        <f>IF(AND('01 Org'!D213=1,NOT('01 Org'!I213="")),'01 Org'!I213,0)</f>
        <v>0</v>
      </c>
      <c r="AC213" s="583">
        <f>IF(AND('01 Org'!E213=1,NOT('01 Org'!I213="")),'01 Org'!I213,0)</f>
        <v>0</v>
      </c>
      <c r="AD213" s="583">
        <f>IF(AND('01 Org'!F213=1,NOT('01 Org'!I213="")),'01 Org'!I213,0)</f>
        <v>0</v>
      </c>
      <c r="AE213" s="583">
        <f>IF(AND('01 Org'!C213=0,NOT('01 Org'!H213="")),'01 Org'!H213,4)</f>
        <v>4</v>
      </c>
      <c r="AF213" s="583">
        <f>IF(AND('01 Org'!D213=0,NOT('01 Org'!H213="")),'01 Org'!H213,4)</f>
        <v>4</v>
      </c>
      <c r="AG213" s="583">
        <f>IF(AND('01 Org'!E213=0,NOT('01 Org'!H213="")),'01 Org'!H213,4)</f>
        <v>4</v>
      </c>
      <c r="AH213" s="583">
        <f>IF(AND('01 Org'!F213=0,NOT('01 Org'!H213="")),'01 Org'!H213,4)</f>
        <v>4</v>
      </c>
    </row>
    <row r="214" spans="1:34">
      <c r="A214" s="664" t="s">
        <v>5576</v>
      </c>
      <c r="B214" s="358" t="s">
        <v>4727</v>
      </c>
      <c r="C214" s="37"/>
      <c r="D214" s="21"/>
      <c r="E214" s="35"/>
      <c r="F214" s="35"/>
      <c r="G214" s="610">
        <v>2</v>
      </c>
      <c r="H214" s="610">
        <v>3</v>
      </c>
      <c r="I214" s="358"/>
      <c r="J214" s="610" t="s">
        <v>3371</v>
      </c>
      <c r="K214" s="628"/>
      <c r="L214" s="40"/>
      <c r="M214" s="487"/>
      <c r="N214" s="487"/>
      <c r="O214" s="487"/>
      <c r="P214" s="487"/>
      <c r="Q214" s="487"/>
      <c r="R214" s="487"/>
      <c r="S214" s="487"/>
      <c r="T214" s="487"/>
      <c r="U214" s="487"/>
      <c r="V214" s="487"/>
      <c r="W214" s="487"/>
      <c r="X214" s="487"/>
      <c r="Y214" s="487"/>
      <c r="Z214" s="487"/>
      <c r="AA214" s="586">
        <f>IF(AND('01 Org'!C214=1,NOT('01 Org'!I214="")),'01 Org'!I214,0)</f>
        <v>0</v>
      </c>
      <c r="AB214" s="583">
        <f>IF(AND('01 Org'!D214=1,NOT('01 Org'!I214="")),'01 Org'!I214,0)</f>
        <v>0</v>
      </c>
      <c r="AC214" s="583">
        <f>IF(AND('01 Org'!E214=1,NOT('01 Org'!I214="")),'01 Org'!I214,0)</f>
        <v>0</v>
      </c>
      <c r="AD214" s="583">
        <f>IF(AND('01 Org'!F214=1,NOT('01 Org'!I214="")),'01 Org'!I214,0)</f>
        <v>0</v>
      </c>
      <c r="AE214" s="583">
        <f>IF(AND('01 Org'!C214=0,NOT('01 Org'!H214="")),'01 Org'!H214,4)</f>
        <v>3</v>
      </c>
      <c r="AF214" s="583">
        <f>IF(AND('01 Org'!D214=0,NOT('01 Org'!H214="")),'01 Org'!H214,4)</f>
        <v>3</v>
      </c>
      <c r="AG214" s="583">
        <f>IF(AND('01 Org'!E214=0,NOT('01 Org'!H214="")),'01 Org'!H214,4)</f>
        <v>3</v>
      </c>
      <c r="AH214" s="583">
        <f>IF(AND('01 Org'!F214=0,NOT('01 Org'!H214="")),'01 Org'!H214,4)</f>
        <v>3</v>
      </c>
    </row>
    <row r="215" spans="1:34">
      <c r="A215" s="664" t="s">
        <v>4728</v>
      </c>
      <c r="B215" s="358" t="s">
        <v>5020</v>
      </c>
      <c r="C215" s="37"/>
      <c r="D215" s="21"/>
      <c r="E215" s="35"/>
      <c r="F215" s="35"/>
      <c r="G215" s="610">
        <v>4</v>
      </c>
      <c r="H215" s="610">
        <v>3</v>
      </c>
      <c r="I215" s="358"/>
      <c r="J215" s="610" t="s">
        <v>2855</v>
      </c>
      <c r="K215" s="628"/>
      <c r="L215" s="40"/>
      <c r="M215" s="487"/>
      <c r="N215" s="487"/>
      <c r="O215" s="487"/>
      <c r="P215" s="487"/>
      <c r="Q215" s="487"/>
      <c r="R215" s="487"/>
      <c r="S215" s="487"/>
      <c r="T215" s="487"/>
      <c r="U215" s="487"/>
      <c r="V215" s="487"/>
      <c r="W215" s="487"/>
      <c r="X215" s="487"/>
      <c r="Y215" s="487"/>
      <c r="Z215" s="487"/>
      <c r="AA215" s="586">
        <f>IF(AND('01 Org'!C215=1,NOT('01 Org'!I215="")),'01 Org'!I215,0)</f>
        <v>0</v>
      </c>
      <c r="AB215" s="583">
        <f>IF(AND('01 Org'!D215=1,NOT('01 Org'!I215="")),'01 Org'!I215,0)</f>
        <v>0</v>
      </c>
      <c r="AC215" s="583">
        <f>IF(AND('01 Org'!E215=1,NOT('01 Org'!I215="")),'01 Org'!I215,0)</f>
        <v>0</v>
      </c>
      <c r="AD215" s="583">
        <f>IF(AND('01 Org'!F215=1,NOT('01 Org'!I215="")),'01 Org'!I215,0)</f>
        <v>0</v>
      </c>
      <c r="AE215" s="583">
        <f>IF(AND('01 Org'!C215=0,NOT('01 Org'!H215="")),'01 Org'!H215,4)</f>
        <v>3</v>
      </c>
      <c r="AF215" s="583">
        <f>IF(AND('01 Org'!D215=0,NOT('01 Org'!H215="")),'01 Org'!H215,4)</f>
        <v>3</v>
      </c>
      <c r="AG215" s="583">
        <f>IF(AND('01 Org'!E215=0,NOT('01 Org'!H215="")),'01 Org'!H215,4)</f>
        <v>3</v>
      </c>
      <c r="AH215" s="583">
        <f>IF(AND('01 Org'!F215=0,NOT('01 Org'!H215="")),'01 Org'!H215,4)</f>
        <v>3</v>
      </c>
    </row>
    <row r="216" spans="1:34" ht="20">
      <c r="A216" s="664" t="s">
        <v>5021</v>
      </c>
      <c r="B216" s="358" t="s">
        <v>5756</v>
      </c>
      <c r="C216" s="37"/>
      <c r="D216" s="21"/>
      <c r="E216" s="35"/>
      <c r="F216" s="35"/>
      <c r="G216" s="610">
        <v>2</v>
      </c>
      <c r="H216" s="610"/>
      <c r="I216" s="358"/>
      <c r="J216" s="610" t="s">
        <v>5466</v>
      </c>
      <c r="K216" s="628"/>
      <c r="L216" s="40"/>
      <c r="M216" s="487"/>
      <c r="N216" s="487"/>
      <c r="O216" s="487"/>
      <c r="P216" s="487"/>
      <c r="Q216" s="487"/>
      <c r="R216" s="487"/>
      <c r="S216" s="487"/>
      <c r="T216" s="487"/>
      <c r="U216" s="487"/>
      <c r="V216" s="487"/>
      <c r="W216" s="487"/>
      <c r="X216" s="487"/>
      <c r="Y216" s="487"/>
      <c r="Z216" s="487"/>
      <c r="AA216" s="586">
        <f>IF(AND('01 Org'!C216=1,NOT('01 Org'!I216="")),'01 Org'!I216,0)</f>
        <v>0</v>
      </c>
      <c r="AB216" s="583">
        <f>IF(AND('01 Org'!D216=1,NOT('01 Org'!I216="")),'01 Org'!I216,0)</f>
        <v>0</v>
      </c>
      <c r="AC216" s="583">
        <f>IF(AND('01 Org'!E216=1,NOT('01 Org'!I216="")),'01 Org'!I216,0)</f>
        <v>0</v>
      </c>
      <c r="AD216" s="583">
        <f>IF(AND('01 Org'!F216=1,NOT('01 Org'!I216="")),'01 Org'!I216,0)</f>
        <v>0</v>
      </c>
      <c r="AE216" s="583">
        <f>IF(AND('01 Org'!C216=0,NOT('01 Org'!H216="")),'01 Org'!H216,4)</f>
        <v>4</v>
      </c>
      <c r="AF216" s="583">
        <f>IF(AND('01 Org'!D216=0,NOT('01 Org'!H216="")),'01 Org'!H216,4)</f>
        <v>4</v>
      </c>
      <c r="AG216" s="583">
        <f>IF(AND('01 Org'!E216=0,NOT('01 Org'!H216="")),'01 Org'!H216,4)</f>
        <v>4</v>
      </c>
      <c r="AH216" s="583">
        <f>IF(AND('01 Org'!F216=0,NOT('01 Org'!H216="")),'01 Org'!H216,4)</f>
        <v>4</v>
      </c>
    </row>
    <row r="217" spans="1:34" ht="20">
      <c r="A217" s="665" t="s">
        <v>5570</v>
      </c>
      <c r="B217" s="666" t="s">
        <v>5769</v>
      </c>
      <c r="C217" s="41"/>
      <c r="D217" s="42"/>
      <c r="E217" s="43"/>
      <c r="F217" s="43"/>
      <c r="G217" s="676">
        <v>3</v>
      </c>
      <c r="H217" s="676"/>
      <c r="I217" s="666"/>
      <c r="J217" s="676" t="s">
        <v>2858</v>
      </c>
      <c r="K217" s="677"/>
      <c r="L217" s="44"/>
      <c r="M217" s="487"/>
      <c r="N217" s="487"/>
      <c r="O217" s="487"/>
      <c r="P217" s="487"/>
      <c r="Q217" s="487"/>
      <c r="R217" s="487"/>
      <c r="S217" s="487"/>
      <c r="T217" s="487"/>
      <c r="U217" s="487"/>
      <c r="V217" s="487"/>
      <c r="W217" s="487"/>
      <c r="X217" s="487"/>
      <c r="Y217" s="487"/>
      <c r="Z217" s="487"/>
      <c r="AA217" s="586">
        <f>IF(AND('01 Org'!C217=1,NOT('01 Org'!I217="")),'01 Org'!I217,0)</f>
        <v>0</v>
      </c>
      <c r="AB217" s="583">
        <f>IF(AND('01 Org'!D217=1,NOT('01 Org'!I217="")),'01 Org'!I217,0)</f>
        <v>0</v>
      </c>
      <c r="AC217" s="583">
        <f>IF(AND('01 Org'!E217=1,NOT('01 Org'!I217="")),'01 Org'!I217,0)</f>
        <v>0</v>
      </c>
      <c r="AD217" s="583">
        <f>IF(AND('01 Org'!F217=1,NOT('01 Org'!I217="")),'01 Org'!I217,0)</f>
        <v>0</v>
      </c>
      <c r="AE217" s="583">
        <f>IF(AND('01 Org'!C217=0,NOT('01 Org'!H217="")),'01 Org'!H217,4)</f>
        <v>4</v>
      </c>
      <c r="AF217" s="583">
        <f>IF(AND('01 Org'!D217=0,NOT('01 Org'!H217="")),'01 Org'!H217,4)</f>
        <v>4</v>
      </c>
      <c r="AG217" s="583">
        <f>IF(AND('01 Org'!E217=0,NOT('01 Org'!H217="")),'01 Org'!H217,4)</f>
        <v>4</v>
      </c>
      <c r="AH217" s="583">
        <f>IF(AND('01 Org'!F217=0,NOT('01 Org'!H217="")),'01 Org'!H217,4)</f>
        <v>4</v>
      </c>
    </row>
    <row r="218" spans="1:34">
      <c r="C218" s="45"/>
      <c r="D218" s="45"/>
      <c r="J218" s="678"/>
    </row>
    <row r="219" spans="1:34">
      <c r="C219" s="45"/>
      <c r="D219" s="45"/>
    </row>
    <row r="220" spans="1:34">
      <c r="C220" s="45"/>
      <c r="D220" s="45"/>
    </row>
    <row r="221" spans="1:34">
      <c r="C221" s="45"/>
      <c r="D221" s="45"/>
    </row>
    <row r="222" spans="1:34">
      <c r="C222" s="45"/>
      <c r="D222" s="45"/>
    </row>
    <row r="223" spans="1:34">
      <c r="C223" s="45"/>
      <c r="D223" s="45"/>
    </row>
    <row r="224" spans="1:34">
      <c r="C224" s="45"/>
      <c r="D224" s="45"/>
    </row>
    <row r="225" spans="3:4">
      <c r="C225" s="45"/>
      <c r="D225" s="45"/>
    </row>
    <row r="226" spans="3:4">
      <c r="C226" s="45"/>
      <c r="D226" s="45"/>
    </row>
    <row r="227" spans="3:4">
      <c r="C227" s="45"/>
      <c r="D227" s="45"/>
    </row>
    <row r="228" spans="3:4">
      <c r="C228" s="45"/>
      <c r="D228" s="45"/>
    </row>
  </sheetData>
  <sheetProtection sheet="1" objects="1" scenarios="1" formatCells="0" formatColumns="0" formatRows="0"/>
  <mergeCells count="1">
    <mergeCell ref="A1:B1"/>
  </mergeCells>
  <phoneticPr fontId="25" type="noConversion"/>
  <printOptions gridLines="1"/>
  <pageMargins left="0.39027777777777778" right="0.39027777777777778" top="0.39027777777777778" bottom="0.59027777777777768" header="0.51180555555555551" footer="0.32013888888888886"/>
  <pageSetup paperSize="9" firstPageNumber="0" orientation="landscape" horizontalDpi="300" verticalDpi="300"/>
  <headerFooter alignWithMargins="0">
    <oddFooter>&amp;L&amp;8Mise à jour : janvier 2010&amp;C&amp;8&amp;F ! &amp;A&amp;R&amp;8page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indexed="47"/>
  </sheetPr>
  <dimension ref="A1:IU222"/>
  <sheetViews>
    <sheetView topLeftCell="A70" workbookViewId="0">
      <selection activeCell="K79" sqref="K79"/>
    </sheetView>
  </sheetViews>
  <sheetFormatPr defaultColWidth="11.36328125" defaultRowHeight="12.5" outlineLevelRow="2" outlineLevelCol="1"/>
  <cols>
    <col min="1" max="1" width="10" style="495" customWidth="1"/>
    <col min="2" max="2" width="84.6328125" style="495" customWidth="1"/>
    <col min="3" max="6" width="4.36328125" style="495" customWidth="1"/>
    <col min="7" max="8" width="4.08984375" style="256" customWidth="1" outlineLevel="1"/>
    <col min="9" max="10" width="4.08984375" style="257" customWidth="1" outlineLevel="1"/>
    <col min="11" max="11" width="10.6328125" style="258" customWidth="1" outlineLevel="1"/>
    <col min="12" max="12" width="19.36328125" style="495" customWidth="1"/>
    <col min="13" max="25" width="11.36328125" style="495"/>
    <col min="26" max="26" width="12" style="495" customWidth="1"/>
    <col min="27" max="34" width="12" style="495" hidden="1" customWidth="1"/>
    <col min="35" max="35" width="12" style="495" customWidth="1"/>
    <col min="36" max="16384" width="11.36328125" style="495"/>
  </cols>
  <sheetData>
    <row r="1" spans="1:34" ht="14.25" customHeight="1">
      <c r="A1" s="760" t="s">
        <v>3328</v>
      </c>
      <c r="B1" s="760"/>
      <c r="C1" s="144">
        <v>1</v>
      </c>
      <c r="D1" s="145" t="str">
        <f>"variant"&amp;IF(C1&gt;1,"s","")</f>
        <v>variant</v>
      </c>
      <c r="E1" s="144"/>
      <c r="F1" s="144"/>
      <c r="G1" s="259"/>
      <c r="H1" s="259"/>
      <c r="I1" s="259"/>
      <c r="J1" s="259"/>
    </row>
    <row r="2" spans="1:34">
      <c r="A2" s="18" t="s">
        <v>2327</v>
      </c>
      <c r="B2" s="260" t="s">
        <v>2328</v>
      </c>
      <c r="C2" s="147" t="s">
        <v>2329</v>
      </c>
      <c r="D2" s="147" t="s">
        <v>2330</v>
      </c>
      <c r="E2" s="147" t="s">
        <v>2331</v>
      </c>
      <c r="F2" s="147" t="s">
        <v>2332</v>
      </c>
      <c r="G2" s="261" t="s">
        <v>5441</v>
      </c>
      <c r="H2" s="261" t="s">
        <v>2334</v>
      </c>
      <c r="I2" s="261" t="s">
        <v>2335</v>
      </c>
      <c r="J2" s="261" t="s">
        <v>1192</v>
      </c>
      <c r="K2" s="261" t="s">
        <v>2337</v>
      </c>
      <c r="L2" s="262" t="s">
        <v>2338</v>
      </c>
    </row>
    <row r="3" spans="1:34" ht="36.75" customHeight="1">
      <c r="A3" s="761" t="s">
        <v>237</v>
      </c>
      <c r="B3" s="761"/>
      <c r="C3" s="195"/>
      <c r="D3" s="195"/>
      <c r="E3" s="195"/>
      <c r="F3" s="196"/>
      <c r="G3" s="263"/>
      <c r="H3" s="263"/>
      <c r="I3" s="263"/>
      <c r="J3" s="263"/>
      <c r="K3" s="220"/>
      <c r="L3" s="73"/>
    </row>
    <row r="4" spans="1:34" ht="13">
      <c r="A4" s="65" t="s">
        <v>238</v>
      </c>
      <c r="B4" s="58" t="s">
        <v>239</v>
      </c>
      <c r="C4" s="195"/>
      <c r="D4" s="195"/>
      <c r="E4" s="195"/>
      <c r="F4" s="196"/>
      <c r="G4" s="261"/>
      <c r="H4" s="261"/>
      <c r="I4" s="261"/>
      <c r="J4" s="261"/>
      <c r="K4" s="220"/>
      <c r="L4" s="73"/>
    </row>
    <row r="5" spans="1:34" outlineLevel="1">
      <c r="A5" s="67" t="s">
        <v>240</v>
      </c>
      <c r="B5" s="237" t="s">
        <v>241</v>
      </c>
      <c r="C5" s="195"/>
      <c r="D5" s="195"/>
      <c r="E5" s="195"/>
      <c r="F5" s="196"/>
      <c r="G5" s="261"/>
      <c r="H5" s="261"/>
      <c r="I5" s="261"/>
      <c r="J5" s="261"/>
      <c r="K5" s="220"/>
      <c r="L5" s="73"/>
    </row>
    <row r="6" spans="1:34" ht="60" outlineLevel="2">
      <c r="A6" s="38" t="s">
        <v>242</v>
      </c>
      <c r="B6" s="264" t="s">
        <v>3335</v>
      </c>
      <c r="C6" s="195"/>
      <c r="D6" s="195"/>
      <c r="E6" s="195"/>
      <c r="F6" s="196"/>
      <c r="G6" s="219">
        <v>4</v>
      </c>
      <c r="H6" s="219"/>
      <c r="I6" s="219"/>
      <c r="J6" s="219" t="s">
        <v>2351</v>
      </c>
      <c r="K6" s="220" t="s">
        <v>1208</v>
      </c>
      <c r="L6" s="73"/>
      <c r="AA6" s="495">
        <f>IF(AND('10 Dev'!C6=1,NOT('10 Dev'!I6="")),'10 Dev'!I6,0)</f>
        <v>0</v>
      </c>
      <c r="AB6" s="495">
        <f>IF(AND('10 Dev'!D6=1,NOT('10 Dev'!I6="")),'10 Dev'!I6,0)</f>
        <v>0</v>
      </c>
      <c r="AC6" s="495">
        <f>IF(AND('10 Dev'!E6=1,NOT('10 Dev'!I6="")),'10 Dev'!I6,0)</f>
        <v>0</v>
      </c>
      <c r="AD6" s="495">
        <f>IF(AND('10 Dev'!F6=1,NOT('10 Dev'!I6="")),'10 Dev'!I6,0)</f>
        <v>0</v>
      </c>
      <c r="AE6" s="495">
        <f>IF(AND('10 Dev'!C6=0,NOT('10 Dev'!H6="")),'10 Dev'!H6,4)</f>
        <v>4</v>
      </c>
      <c r="AF6" s="495">
        <f>IF(AND('10 Dev'!D6=0,NOT('10 Dev'!H6="")),'10 Dev'!H6,4)</f>
        <v>4</v>
      </c>
      <c r="AG6" s="495">
        <f>IF(AND('10 Dev'!E6=0,NOT('10 Dev'!H6="")),'10 Dev'!H6,4)</f>
        <v>4</v>
      </c>
      <c r="AH6" s="495">
        <f>IF(AND('10 Dev'!F6=0,NOT('10 Dev'!H6="")),'10 Dev'!H6,4)</f>
        <v>4</v>
      </c>
    </row>
    <row r="7" spans="1:34" ht="20" outlineLevel="2">
      <c r="A7" s="38" t="s">
        <v>1209</v>
      </c>
      <c r="B7" s="264" t="s">
        <v>3333</v>
      </c>
      <c r="C7" s="195"/>
      <c r="D7" s="195"/>
      <c r="E7" s="195"/>
      <c r="F7" s="196"/>
      <c r="G7" s="219">
        <v>4</v>
      </c>
      <c r="H7" s="219"/>
      <c r="I7" s="219"/>
      <c r="J7" s="219" t="s">
        <v>5466</v>
      </c>
      <c r="K7" s="220" t="s">
        <v>1208</v>
      </c>
      <c r="L7" s="73"/>
      <c r="AA7" s="495">
        <f>IF(AND('10 Dev'!C7=1,NOT('10 Dev'!I7="")),'10 Dev'!I7,0)</f>
        <v>0</v>
      </c>
      <c r="AB7" s="495">
        <f>IF(AND('10 Dev'!D7=1,NOT('10 Dev'!I7="")),'10 Dev'!I7,0)</f>
        <v>0</v>
      </c>
      <c r="AC7" s="495">
        <f>IF(AND('10 Dev'!E7=1,NOT('10 Dev'!I7="")),'10 Dev'!I7,0)</f>
        <v>0</v>
      </c>
      <c r="AD7" s="495">
        <f>IF(AND('10 Dev'!F7=1,NOT('10 Dev'!I7="")),'10 Dev'!I7,0)</f>
        <v>0</v>
      </c>
      <c r="AE7" s="495">
        <f>IF(AND('10 Dev'!C7=0,NOT('10 Dev'!H7="")),'10 Dev'!H7,4)</f>
        <v>4</v>
      </c>
      <c r="AF7" s="495">
        <f>IF(AND('10 Dev'!D7=0,NOT('10 Dev'!H7="")),'10 Dev'!H7,4)</f>
        <v>4</v>
      </c>
      <c r="AG7" s="495">
        <f>IF(AND('10 Dev'!E7=0,NOT('10 Dev'!H7="")),'10 Dev'!H7,4)</f>
        <v>4</v>
      </c>
      <c r="AH7" s="495">
        <f>IF(AND('10 Dev'!F7=0,NOT('10 Dev'!H7="")),'10 Dev'!H7,4)</f>
        <v>4</v>
      </c>
    </row>
    <row r="8" spans="1:34" ht="20" outlineLevel="2">
      <c r="A8" s="38" t="s">
        <v>252</v>
      </c>
      <c r="B8" s="264" t="s">
        <v>3334</v>
      </c>
      <c r="C8" s="195"/>
      <c r="D8" s="195"/>
      <c r="E8" s="195"/>
      <c r="F8" s="196"/>
      <c r="G8" s="219">
        <v>4</v>
      </c>
      <c r="H8" s="219">
        <v>2</v>
      </c>
      <c r="I8" s="219"/>
      <c r="J8" s="219" t="s">
        <v>2351</v>
      </c>
      <c r="K8" s="220" t="s">
        <v>1208</v>
      </c>
      <c r="L8" s="73"/>
      <c r="AA8" s="495">
        <f>IF(AND('10 Dev'!C8=1,NOT('10 Dev'!I8="")),'10 Dev'!I8,0)</f>
        <v>0</v>
      </c>
      <c r="AB8" s="495">
        <f>IF(AND('10 Dev'!D8=1,NOT('10 Dev'!I8="")),'10 Dev'!I8,0)</f>
        <v>0</v>
      </c>
      <c r="AC8" s="495">
        <f>IF(AND('10 Dev'!E8=1,NOT('10 Dev'!I8="")),'10 Dev'!I8,0)</f>
        <v>0</v>
      </c>
      <c r="AD8" s="495">
        <f>IF(AND('10 Dev'!F8=1,NOT('10 Dev'!I8="")),'10 Dev'!I8,0)</f>
        <v>0</v>
      </c>
      <c r="AE8" s="495">
        <f>IF(AND('10 Dev'!C8=0,NOT('10 Dev'!H8="")),'10 Dev'!H8,4)</f>
        <v>2</v>
      </c>
      <c r="AF8" s="495">
        <f>IF(AND('10 Dev'!D8=0,NOT('10 Dev'!H8="")),'10 Dev'!H8,4)</f>
        <v>2</v>
      </c>
      <c r="AG8" s="495">
        <f>IF(AND('10 Dev'!E8=0,NOT('10 Dev'!H8="")),'10 Dev'!H8,4)</f>
        <v>2</v>
      </c>
      <c r="AH8" s="495">
        <f>IF(AND('10 Dev'!F8=0,NOT('10 Dev'!H8="")),'10 Dev'!H8,4)</f>
        <v>2</v>
      </c>
    </row>
    <row r="9" spans="1:34" ht="20" outlineLevel="2">
      <c r="A9" s="38" t="s">
        <v>4379</v>
      </c>
      <c r="B9" s="264" t="s">
        <v>4449</v>
      </c>
      <c r="C9" s="195"/>
      <c r="D9" s="195"/>
      <c r="E9" s="195"/>
      <c r="F9" s="196"/>
      <c r="G9" s="219">
        <v>4</v>
      </c>
      <c r="H9" s="219">
        <v>2</v>
      </c>
      <c r="I9" s="219"/>
      <c r="J9" s="219" t="s">
        <v>2356</v>
      </c>
      <c r="K9" s="220" t="s">
        <v>4450</v>
      </c>
      <c r="L9" s="73"/>
      <c r="AA9" s="495">
        <f>IF(AND('10 Dev'!C9=1,NOT('10 Dev'!I9="")),'10 Dev'!I9,0)</f>
        <v>0</v>
      </c>
      <c r="AB9" s="495">
        <f>IF(AND('10 Dev'!D9=1,NOT('10 Dev'!I9="")),'10 Dev'!I9,0)</f>
        <v>0</v>
      </c>
      <c r="AC9" s="495">
        <f>IF(AND('10 Dev'!E9=1,NOT('10 Dev'!I9="")),'10 Dev'!I9,0)</f>
        <v>0</v>
      </c>
      <c r="AD9" s="495">
        <f>IF(AND('10 Dev'!F9=1,NOT('10 Dev'!I9="")),'10 Dev'!I9,0)</f>
        <v>0</v>
      </c>
      <c r="AE9" s="495">
        <f>IF(AND('10 Dev'!C9=0,NOT('10 Dev'!H9="")),'10 Dev'!H9,4)</f>
        <v>2</v>
      </c>
      <c r="AF9" s="495">
        <f>IF(AND('10 Dev'!D9=0,NOT('10 Dev'!H9="")),'10 Dev'!H9,4)</f>
        <v>2</v>
      </c>
      <c r="AG9" s="495">
        <f>IF(AND('10 Dev'!E9=0,NOT('10 Dev'!H9="")),'10 Dev'!H9,4)</f>
        <v>2</v>
      </c>
      <c r="AH9" s="495">
        <f>IF(AND('10 Dev'!F9=0,NOT('10 Dev'!H9="")),'10 Dev'!H9,4)</f>
        <v>2</v>
      </c>
    </row>
    <row r="10" spans="1:34" ht="30" outlineLevel="2">
      <c r="A10" s="38" t="s">
        <v>253</v>
      </c>
      <c r="B10" s="264" t="s">
        <v>3301</v>
      </c>
      <c r="C10" s="195"/>
      <c r="D10" s="195"/>
      <c r="E10" s="195"/>
      <c r="F10" s="196"/>
      <c r="G10" s="219">
        <v>4</v>
      </c>
      <c r="H10" s="219"/>
      <c r="I10" s="219"/>
      <c r="J10" s="219" t="s">
        <v>2858</v>
      </c>
      <c r="K10" s="220"/>
      <c r="L10" s="73"/>
      <c r="AA10" s="495">
        <f>IF(AND('10 Dev'!C10=1,NOT('10 Dev'!I10="")),'10 Dev'!I10,0)</f>
        <v>0</v>
      </c>
      <c r="AB10" s="495">
        <f>IF(AND('10 Dev'!D10=1,NOT('10 Dev'!I10="")),'10 Dev'!I10,0)</f>
        <v>0</v>
      </c>
      <c r="AC10" s="495">
        <f>IF(AND('10 Dev'!E10=1,NOT('10 Dev'!I10="")),'10 Dev'!I10,0)</f>
        <v>0</v>
      </c>
      <c r="AD10" s="495">
        <f>IF(AND('10 Dev'!F10=1,NOT('10 Dev'!I10="")),'10 Dev'!I10,0)</f>
        <v>0</v>
      </c>
      <c r="AE10" s="495">
        <f>IF(AND('10 Dev'!C10=0,NOT('10 Dev'!H10="")),'10 Dev'!H10,4)</f>
        <v>4</v>
      </c>
      <c r="AF10" s="495">
        <f>IF(AND('10 Dev'!D10=0,NOT('10 Dev'!H10="")),'10 Dev'!H10,4)</f>
        <v>4</v>
      </c>
      <c r="AG10" s="495">
        <f>IF(AND('10 Dev'!E10=0,NOT('10 Dev'!H10="")),'10 Dev'!H10,4)</f>
        <v>4</v>
      </c>
      <c r="AH10" s="495">
        <f>IF(AND('10 Dev'!F10=0,NOT('10 Dev'!H10="")),'10 Dev'!H10,4)</f>
        <v>4</v>
      </c>
    </row>
    <row r="11" spans="1:34" outlineLevel="2">
      <c r="A11" s="38" t="s">
        <v>254</v>
      </c>
      <c r="B11" s="39" t="s">
        <v>3302</v>
      </c>
      <c r="C11" s="195"/>
      <c r="D11" s="195"/>
      <c r="E11" s="195"/>
      <c r="F11" s="196"/>
      <c r="G11" s="219">
        <v>4</v>
      </c>
      <c r="H11" s="219"/>
      <c r="I11" s="219"/>
      <c r="J11" s="219" t="s">
        <v>5466</v>
      </c>
      <c r="K11" s="220"/>
      <c r="L11" s="265"/>
      <c r="AA11" s="495">
        <f>IF(AND('10 Dev'!C11=1,NOT('10 Dev'!I11="")),'10 Dev'!I11,0)</f>
        <v>0</v>
      </c>
      <c r="AB11" s="495">
        <f>IF(AND('10 Dev'!D11=1,NOT('10 Dev'!I11="")),'10 Dev'!I11,0)</f>
        <v>0</v>
      </c>
      <c r="AC11" s="495">
        <f>IF(AND('10 Dev'!E11=1,NOT('10 Dev'!I11="")),'10 Dev'!I11,0)</f>
        <v>0</v>
      </c>
      <c r="AD11" s="495">
        <f>IF(AND('10 Dev'!F11=1,NOT('10 Dev'!I11="")),'10 Dev'!I11,0)</f>
        <v>0</v>
      </c>
      <c r="AE11" s="495">
        <f>IF(AND('10 Dev'!C11=0,NOT('10 Dev'!H11="")),'10 Dev'!H11,4)</f>
        <v>4</v>
      </c>
      <c r="AF11" s="495">
        <f>IF(AND('10 Dev'!D11=0,NOT('10 Dev'!H11="")),'10 Dev'!H11,4)</f>
        <v>4</v>
      </c>
      <c r="AG11" s="495">
        <f>IF(AND('10 Dev'!E11=0,NOT('10 Dev'!H11="")),'10 Dev'!H11,4)</f>
        <v>4</v>
      </c>
      <c r="AH11" s="495">
        <f>IF(AND('10 Dev'!F11=0,NOT('10 Dev'!H11="")),'10 Dev'!H11,4)</f>
        <v>4</v>
      </c>
    </row>
    <row r="12" spans="1:34" ht="21" outlineLevel="2">
      <c r="A12" s="38" t="s">
        <v>269</v>
      </c>
      <c r="B12" s="39" t="s">
        <v>3303</v>
      </c>
      <c r="C12" s="195"/>
      <c r="D12" s="195"/>
      <c r="E12" s="195"/>
      <c r="F12" s="196"/>
      <c r="G12" s="219">
        <v>4</v>
      </c>
      <c r="H12" s="219"/>
      <c r="I12" s="219"/>
      <c r="J12" s="219" t="s">
        <v>5466</v>
      </c>
      <c r="K12" s="220"/>
      <c r="L12" s="266"/>
      <c r="AA12" s="495">
        <f>IF(AND('10 Dev'!C12=1,NOT('10 Dev'!I12="")),'10 Dev'!I12,0)</f>
        <v>0</v>
      </c>
      <c r="AB12" s="495">
        <f>IF(AND('10 Dev'!D12=1,NOT('10 Dev'!I12="")),'10 Dev'!I12,0)</f>
        <v>0</v>
      </c>
      <c r="AC12" s="495">
        <f>IF(AND('10 Dev'!E12=1,NOT('10 Dev'!I12="")),'10 Dev'!I12,0)</f>
        <v>0</v>
      </c>
      <c r="AD12" s="495">
        <f>IF(AND('10 Dev'!F12=1,NOT('10 Dev'!I12="")),'10 Dev'!I12,0)</f>
        <v>0</v>
      </c>
      <c r="AE12" s="495">
        <f>IF(AND('10 Dev'!C12=0,NOT('10 Dev'!H12="")),'10 Dev'!H12,4)</f>
        <v>4</v>
      </c>
      <c r="AF12" s="495">
        <f>IF(AND('10 Dev'!D12=0,NOT('10 Dev'!H12="")),'10 Dev'!H12,4)</f>
        <v>4</v>
      </c>
      <c r="AG12" s="495">
        <f>IF(AND('10 Dev'!E12=0,NOT('10 Dev'!H12="")),'10 Dev'!H12,4)</f>
        <v>4</v>
      </c>
      <c r="AH12" s="495">
        <f>IF(AND('10 Dev'!F12=0,NOT('10 Dev'!H12="")),'10 Dev'!H12,4)</f>
        <v>4</v>
      </c>
    </row>
    <row r="13" spans="1:34" outlineLevel="1">
      <c r="A13" s="267" t="s">
        <v>4453</v>
      </c>
      <c r="B13" s="268" t="s">
        <v>4454</v>
      </c>
      <c r="C13" s="195"/>
      <c r="D13" s="195"/>
      <c r="E13" s="195"/>
      <c r="F13" s="196"/>
      <c r="G13" s="269"/>
      <c r="H13" s="269"/>
      <c r="I13" s="270"/>
      <c r="J13" s="270"/>
      <c r="K13" s="220"/>
      <c r="L13" s="223"/>
      <c r="AB13" s="495">
        <f>IF(AND('10 Dev'!D13=1,NOT('10 Dev'!I13="")),'10 Dev'!I13,0)</f>
        <v>0</v>
      </c>
    </row>
    <row r="14" spans="1:34" outlineLevel="2">
      <c r="A14" s="271" t="s">
        <v>561</v>
      </c>
      <c r="B14" s="39" t="s">
        <v>3305</v>
      </c>
      <c r="C14" s="195"/>
      <c r="D14" s="195"/>
      <c r="E14" s="195"/>
      <c r="F14" s="196"/>
      <c r="G14" s="219">
        <v>2</v>
      </c>
      <c r="H14" s="269"/>
      <c r="I14" s="270"/>
      <c r="J14" s="219" t="s">
        <v>5466</v>
      </c>
      <c r="K14" s="220" t="s">
        <v>562</v>
      </c>
      <c r="L14" s="223"/>
      <c r="AA14" s="495">
        <f>IF(AND('10 Dev'!C14=1,NOT('10 Dev'!I14="")),'10 Dev'!I14,0)</f>
        <v>0</v>
      </c>
      <c r="AB14" s="495">
        <f>IF(AND('10 Dev'!D14=1,NOT('10 Dev'!I14="")),'10 Dev'!I14,0)</f>
        <v>0</v>
      </c>
      <c r="AC14" s="495">
        <f>IF(AND('10 Dev'!E14=1,NOT('10 Dev'!I14="")),'10 Dev'!I14,0)</f>
        <v>0</v>
      </c>
      <c r="AD14" s="495">
        <f>IF(AND('10 Dev'!F14=1,NOT('10 Dev'!I14="")),'10 Dev'!I14,0)</f>
        <v>0</v>
      </c>
      <c r="AE14" s="495">
        <f>IF(AND('10 Dev'!C14=0,NOT('10 Dev'!H14="")),'10 Dev'!H14,4)</f>
        <v>4</v>
      </c>
      <c r="AF14" s="495">
        <f>IF(AND('10 Dev'!D14=0,NOT('10 Dev'!H14="")),'10 Dev'!H14,4)</f>
        <v>4</v>
      </c>
      <c r="AG14" s="495">
        <f>IF(AND('10 Dev'!E14=0,NOT('10 Dev'!H14="")),'10 Dev'!H14,4)</f>
        <v>4</v>
      </c>
      <c r="AH14" s="495">
        <f>IF(AND('10 Dev'!F14=0,NOT('10 Dev'!H14="")),'10 Dev'!H14,4)</f>
        <v>4</v>
      </c>
    </row>
    <row r="15" spans="1:34" outlineLevel="2">
      <c r="A15" s="271" t="s">
        <v>563</v>
      </c>
      <c r="B15" s="39" t="s">
        <v>625</v>
      </c>
      <c r="C15" s="195"/>
      <c r="D15" s="195"/>
      <c r="E15" s="195"/>
      <c r="F15" s="196"/>
      <c r="G15" s="219">
        <v>2</v>
      </c>
      <c r="H15" s="269"/>
      <c r="I15" s="270"/>
      <c r="J15" s="270" t="s">
        <v>2855</v>
      </c>
      <c r="K15" s="220" t="s">
        <v>562</v>
      </c>
      <c r="L15" s="223"/>
      <c r="AA15" s="495">
        <f>IF(AND('10 Dev'!C15=1,NOT('10 Dev'!I15="")),'10 Dev'!I15,0)</f>
        <v>0</v>
      </c>
      <c r="AB15" s="495">
        <f>IF(AND('10 Dev'!D15=1,NOT('10 Dev'!I15="")),'10 Dev'!I15,0)</f>
        <v>0</v>
      </c>
      <c r="AC15" s="495">
        <f>IF(AND('10 Dev'!E15=1,NOT('10 Dev'!I15="")),'10 Dev'!I15,0)</f>
        <v>0</v>
      </c>
      <c r="AD15" s="495">
        <f>IF(AND('10 Dev'!F15=1,NOT('10 Dev'!I15="")),'10 Dev'!I15,0)</f>
        <v>0</v>
      </c>
      <c r="AE15" s="495">
        <f>IF(AND('10 Dev'!C15=0,NOT('10 Dev'!H15="")),'10 Dev'!H15,4)</f>
        <v>4</v>
      </c>
      <c r="AF15" s="495">
        <f>IF(AND('10 Dev'!D15=0,NOT('10 Dev'!H15="")),'10 Dev'!H15,4)</f>
        <v>4</v>
      </c>
      <c r="AG15" s="495">
        <f>IF(AND('10 Dev'!E15=0,NOT('10 Dev'!H15="")),'10 Dev'!H15,4)</f>
        <v>4</v>
      </c>
      <c r="AH15" s="495">
        <f>IF(AND('10 Dev'!F15=0,NOT('10 Dev'!H15="")),'10 Dev'!H15,4)</f>
        <v>4</v>
      </c>
    </row>
    <row r="16" spans="1:34" outlineLevel="2">
      <c r="A16" s="271" t="s">
        <v>626</v>
      </c>
      <c r="B16" s="272" t="s">
        <v>627</v>
      </c>
      <c r="C16" s="195"/>
      <c r="D16" s="195"/>
      <c r="E16" s="195"/>
      <c r="F16" s="196"/>
      <c r="G16" s="219">
        <v>2</v>
      </c>
      <c r="H16" s="269"/>
      <c r="I16" s="270"/>
      <c r="J16" s="219" t="s">
        <v>5466</v>
      </c>
      <c r="K16" s="220" t="s">
        <v>562</v>
      </c>
      <c r="L16" s="223"/>
      <c r="AA16" s="495">
        <f>IF(AND('10 Dev'!C16=1,NOT('10 Dev'!I16="")),'10 Dev'!I16,0)</f>
        <v>0</v>
      </c>
      <c r="AB16" s="495">
        <f>IF(AND('10 Dev'!D16=1,NOT('10 Dev'!I16="")),'10 Dev'!I16,0)</f>
        <v>0</v>
      </c>
      <c r="AC16" s="495">
        <f>IF(AND('10 Dev'!E16=1,NOT('10 Dev'!I16="")),'10 Dev'!I16,0)</f>
        <v>0</v>
      </c>
      <c r="AD16" s="495">
        <f>IF(AND('10 Dev'!F16=1,NOT('10 Dev'!I16="")),'10 Dev'!I16,0)</f>
        <v>0</v>
      </c>
      <c r="AE16" s="495">
        <f>IF(AND('10 Dev'!C16=0,NOT('10 Dev'!H16="")),'10 Dev'!H16,4)</f>
        <v>4</v>
      </c>
      <c r="AF16" s="495">
        <f>IF(AND('10 Dev'!D16=0,NOT('10 Dev'!H16="")),'10 Dev'!H16,4)</f>
        <v>4</v>
      </c>
      <c r="AG16" s="495">
        <f>IF(AND('10 Dev'!E16=0,NOT('10 Dev'!H16="")),'10 Dev'!H16,4)</f>
        <v>4</v>
      </c>
      <c r="AH16" s="495">
        <f>IF(AND('10 Dev'!F16=0,NOT('10 Dev'!H16="")),'10 Dev'!H16,4)</f>
        <v>4</v>
      </c>
    </row>
    <row r="17" spans="1:34" outlineLevel="2">
      <c r="A17" s="271" t="s">
        <v>628</v>
      </c>
      <c r="B17" s="272" t="s">
        <v>565</v>
      </c>
      <c r="C17" s="195"/>
      <c r="D17" s="195"/>
      <c r="E17" s="195"/>
      <c r="F17" s="196"/>
      <c r="G17" s="219">
        <v>2</v>
      </c>
      <c r="H17" s="269"/>
      <c r="I17" s="270"/>
      <c r="J17" s="219" t="s">
        <v>5466</v>
      </c>
      <c r="K17" s="220"/>
      <c r="L17" s="223"/>
      <c r="AA17" s="495">
        <f>IF(AND('10 Dev'!C17=1,NOT('10 Dev'!I17="")),'10 Dev'!I17,0)</f>
        <v>0</v>
      </c>
      <c r="AB17" s="495">
        <f>IF(AND('10 Dev'!D17=1,NOT('10 Dev'!I17="")),'10 Dev'!I17,0)</f>
        <v>0</v>
      </c>
      <c r="AC17" s="495">
        <f>IF(AND('10 Dev'!E17=1,NOT('10 Dev'!I17="")),'10 Dev'!I17,0)</f>
        <v>0</v>
      </c>
      <c r="AD17" s="495">
        <f>IF(AND('10 Dev'!F17=1,NOT('10 Dev'!I17="")),'10 Dev'!I17,0)</f>
        <v>0</v>
      </c>
      <c r="AE17" s="495">
        <f>IF(AND('10 Dev'!C17=0,NOT('10 Dev'!H17="")),'10 Dev'!H17,4)</f>
        <v>4</v>
      </c>
      <c r="AF17" s="495">
        <f>IF(AND('10 Dev'!D17=0,NOT('10 Dev'!H17="")),'10 Dev'!H17,4)</f>
        <v>4</v>
      </c>
      <c r="AG17" s="495">
        <f>IF(AND('10 Dev'!E17=0,NOT('10 Dev'!H17="")),'10 Dev'!H17,4)</f>
        <v>4</v>
      </c>
      <c r="AH17" s="495">
        <f>IF(AND('10 Dev'!F17=0,NOT('10 Dev'!H17="")),'10 Dev'!H17,4)</f>
        <v>4</v>
      </c>
    </row>
    <row r="18" spans="1:34" outlineLevel="2">
      <c r="A18" s="271" t="s">
        <v>629</v>
      </c>
      <c r="B18" s="272" t="s">
        <v>4333</v>
      </c>
      <c r="C18" s="195"/>
      <c r="D18" s="195"/>
      <c r="E18" s="195"/>
      <c r="F18" s="196"/>
      <c r="G18" s="273">
        <v>4</v>
      </c>
      <c r="H18" s="269"/>
      <c r="I18" s="270"/>
      <c r="J18" s="219" t="s">
        <v>5466</v>
      </c>
      <c r="K18" s="220" t="s">
        <v>4334</v>
      </c>
      <c r="L18" s="223"/>
      <c r="AA18" s="495">
        <f>IF(AND('10 Dev'!C18=1,NOT('10 Dev'!I18="")),'10 Dev'!I18,0)</f>
        <v>0</v>
      </c>
      <c r="AB18" s="495">
        <f>IF(AND('10 Dev'!D18=1,NOT('10 Dev'!I18="")),'10 Dev'!I18,0)</f>
        <v>0</v>
      </c>
      <c r="AC18" s="495">
        <f>IF(AND('10 Dev'!E18=1,NOT('10 Dev'!I18="")),'10 Dev'!I18,0)</f>
        <v>0</v>
      </c>
      <c r="AD18" s="495">
        <f>IF(AND('10 Dev'!F18=1,NOT('10 Dev'!I18="")),'10 Dev'!I18,0)</f>
        <v>0</v>
      </c>
      <c r="AE18" s="495">
        <f>IF(AND('10 Dev'!C18=0,NOT('10 Dev'!H18="")),'10 Dev'!H18,4)</f>
        <v>4</v>
      </c>
      <c r="AF18" s="495">
        <f>IF(AND('10 Dev'!D18=0,NOT('10 Dev'!H18="")),'10 Dev'!H18,4)</f>
        <v>4</v>
      </c>
      <c r="AG18" s="495">
        <f>IF(AND('10 Dev'!E18=0,NOT('10 Dev'!H18="")),'10 Dev'!H18,4)</f>
        <v>4</v>
      </c>
      <c r="AH18" s="495">
        <f>IF(AND('10 Dev'!F18=0,NOT('10 Dev'!H18="")),'10 Dev'!H18,4)</f>
        <v>4</v>
      </c>
    </row>
    <row r="19" spans="1:34" ht="30" outlineLevel="2">
      <c r="A19" s="271" t="s">
        <v>4335</v>
      </c>
      <c r="B19" s="39" t="s">
        <v>4273</v>
      </c>
      <c r="C19" s="195"/>
      <c r="D19" s="195"/>
      <c r="E19" s="195"/>
      <c r="F19" s="196"/>
      <c r="G19" s="273">
        <v>4</v>
      </c>
      <c r="H19" s="269"/>
      <c r="I19" s="270"/>
      <c r="J19" s="219" t="s">
        <v>5466</v>
      </c>
      <c r="K19" s="220" t="s">
        <v>4334</v>
      </c>
      <c r="L19" s="223"/>
      <c r="AA19" s="495">
        <f>IF(AND('10 Dev'!C19=1,NOT('10 Dev'!I19="")),'10 Dev'!I19,0)</f>
        <v>0</v>
      </c>
      <c r="AB19" s="495">
        <f>IF(AND('10 Dev'!D19=1,NOT('10 Dev'!I19="")),'10 Dev'!I19,0)</f>
        <v>0</v>
      </c>
      <c r="AC19" s="495">
        <f>IF(AND('10 Dev'!E19=1,NOT('10 Dev'!I19="")),'10 Dev'!I19,0)</f>
        <v>0</v>
      </c>
      <c r="AD19" s="495">
        <f>IF(AND('10 Dev'!F19=1,NOT('10 Dev'!I19="")),'10 Dev'!I19,0)</f>
        <v>0</v>
      </c>
      <c r="AE19" s="495">
        <f>IF(AND('10 Dev'!C19=0,NOT('10 Dev'!H19="")),'10 Dev'!H19,4)</f>
        <v>4</v>
      </c>
      <c r="AF19" s="495">
        <f>IF(AND('10 Dev'!D19=0,NOT('10 Dev'!H19="")),'10 Dev'!H19,4)</f>
        <v>4</v>
      </c>
      <c r="AG19" s="495">
        <f>IF(AND('10 Dev'!E19=0,NOT('10 Dev'!H19="")),'10 Dev'!H19,4)</f>
        <v>4</v>
      </c>
      <c r="AH19" s="495">
        <f>IF(AND('10 Dev'!F19=0,NOT('10 Dev'!H19="")),'10 Dev'!H19,4)</f>
        <v>4</v>
      </c>
    </row>
    <row r="20" spans="1:34" outlineLevel="1">
      <c r="A20" s="271" t="s">
        <v>270</v>
      </c>
      <c r="B20" s="39" t="s">
        <v>271</v>
      </c>
      <c r="C20" s="195"/>
      <c r="D20" s="195"/>
      <c r="E20" s="195"/>
      <c r="F20" s="147"/>
      <c r="G20" s="273">
        <v>2</v>
      </c>
      <c r="H20" s="269"/>
      <c r="I20" s="270"/>
      <c r="J20" s="219" t="s">
        <v>5466</v>
      </c>
      <c r="K20" s="220" t="s">
        <v>4395</v>
      </c>
      <c r="L20" s="73"/>
      <c r="AA20" s="495">
        <f>IF(AND('10 Dev'!C20=1,NOT('10 Dev'!I20="")),'10 Dev'!I20,0)</f>
        <v>0</v>
      </c>
      <c r="AB20" s="495">
        <f>IF(AND('10 Dev'!D20=1,NOT('10 Dev'!I20="")),'10 Dev'!I20,0)</f>
        <v>0</v>
      </c>
      <c r="AC20" s="495">
        <f>IF(AND('10 Dev'!E20=1,NOT('10 Dev'!I20="")),'10 Dev'!I20,0)</f>
        <v>0</v>
      </c>
      <c r="AD20" s="495">
        <f>IF(AND('10 Dev'!F20=1,NOT('10 Dev'!I20="")),'10 Dev'!I20,0)</f>
        <v>0</v>
      </c>
      <c r="AE20" s="495">
        <f>IF(AND('10 Dev'!C20=0,NOT('10 Dev'!H20="")),'10 Dev'!H20,4)</f>
        <v>4</v>
      </c>
      <c r="AF20" s="495">
        <f>IF(AND('10 Dev'!D20=0,NOT('10 Dev'!H20="")),'10 Dev'!H20,4)</f>
        <v>4</v>
      </c>
      <c r="AG20" s="495">
        <f>IF(AND('10 Dev'!E20=0,NOT('10 Dev'!H20="")),'10 Dev'!H20,4)</f>
        <v>4</v>
      </c>
      <c r="AH20" s="495">
        <f>IF(AND('10 Dev'!F20=0,NOT('10 Dev'!H20="")),'10 Dev'!H20,4)</f>
        <v>4</v>
      </c>
    </row>
    <row r="21" spans="1:34" outlineLevel="2">
      <c r="A21" s="274" t="s">
        <v>4396</v>
      </c>
      <c r="B21" s="275" t="s">
        <v>4397</v>
      </c>
      <c r="C21" s="195"/>
      <c r="D21" s="195"/>
      <c r="E21" s="195"/>
      <c r="F21" s="196"/>
      <c r="G21" s="219"/>
      <c r="H21" s="219"/>
      <c r="I21" s="261"/>
      <c r="J21" s="261"/>
      <c r="K21" s="220"/>
      <c r="L21" s="73"/>
      <c r="AB21" s="495">
        <f>IF(AND('10 Dev'!D21=1,NOT('10 Dev'!I21="")),'10 Dev'!I21,0)</f>
        <v>0</v>
      </c>
    </row>
    <row r="22" spans="1:34" ht="20" outlineLevel="2">
      <c r="A22" s="271" t="s">
        <v>4398</v>
      </c>
      <c r="B22" s="39" t="s">
        <v>4392</v>
      </c>
      <c r="C22" s="195"/>
      <c r="D22" s="195"/>
      <c r="E22" s="195"/>
      <c r="F22" s="196"/>
      <c r="G22" s="219">
        <v>2</v>
      </c>
      <c r="H22" s="219"/>
      <c r="I22" s="261"/>
      <c r="J22" s="219" t="s">
        <v>5466</v>
      </c>
      <c r="K22" s="220" t="s">
        <v>4393</v>
      </c>
      <c r="L22" s="73"/>
      <c r="AA22" s="495">
        <f>IF(AND('10 Dev'!C22=1,NOT('10 Dev'!I22="")),'10 Dev'!I22,0)</f>
        <v>0</v>
      </c>
      <c r="AB22" s="495">
        <f>IF(AND('10 Dev'!D22=1,NOT('10 Dev'!I22="")),'10 Dev'!I22,0)</f>
        <v>0</v>
      </c>
      <c r="AC22" s="495">
        <f>IF(AND('10 Dev'!E22=1,NOT('10 Dev'!I22="")),'10 Dev'!I22,0)</f>
        <v>0</v>
      </c>
      <c r="AD22" s="495">
        <f>IF(AND('10 Dev'!F22=1,NOT('10 Dev'!I22="")),'10 Dev'!I22,0)</f>
        <v>0</v>
      </c>
      <c r="AE22" s="495">
        <f>IF(AND('10 Dev'!C22=0,NOT('10 Dev'!H22="")),'10 Dev'!H22,4)</f>
        <v>4</v>
      </c>
      <c r="AF22" s="495">
        <f>IF(AND('10 Dev'!D22=0,NOT('10 Dev'!H22="")),'10 Dev'!H22,4)</f>
        <v>4</v>
      </c>
      <c r="AG22" s="495">
        <f>IF(AND('10 Dev'!E22=0,NOT('10 Dev'!H22="")),'10 Dev'!H22,4)</f>
        <v>4</v>
      </c>
      <c r="AH22" s="495">
        <f>IF(AND('10 Dev'!F22=0,NOT('10 Dev'!H22="")),'10 Dev'!H22,4)</f>
        <v>4</v>
      </c>
    </row>
    <row r="23" spans="1:34" outlineLevel="2">
      <c r="A23" s="271" t="s">
        <v>4394</v>
      </c>
      <c r="B23" s="39" t="s">
        <v>4274</v>
      </c>
      <c r="C23" s="195"/>
      <c r="D23" s="195"/>
      <c r="E23" s="196"/>
      <c r="F23" s="196"/>
      <c r="G23" s="219">
        <v>2</v>
      </c>
      <c r="H23" s="219">
        <v>2</v>
      </c>
      <c r="I23" s="261"/>
      <c r="J23" s="219" t="s">
        <v>5466</v>
      </c>
      <c r="K23" s="220" t="s">
        <v>4393</v>
      </c>
      <c r="L23" s="73"/>
      <c r="AA23" s="495">
        <f>IF(AND('10 Dev'!C23=1,NOT('10 Dev'!I23="")),'10 Dev'!I23,0)</f>
        <v>0</v>
      </c>
      <c r="AB23" s="495">
        <f>IF(AND('10 Dev'!D23=1,NOT('10 Dev'!I23="")),'10 Dev'!I23,0)</f>
        <v>0</v>
      </c>
      <c r="AC23" s="495">
        <f>IF(AND('10 Dev'!E23=1,NOT('10 Dev'!I23="")),'10 Dev'!I23,0)</f>
        <v>0</v>
      </c>
      <c r="AD23" s="495">
        <f>IF(AND('10 Dev'!F23=1,NOT('10 Dev'!I23="")),'10 Dev'!I23,0)</f>
        <v>0</v>
      </c>
      <c r="AE23" s="495">
        <f>IF(AND('10 Dev'!C23=0,NOT('10 Dev'!H23="")),'10 Dev'!H23,4)</f>
        <v>2</v>
      </c>
      <c r="AF23" s="495">
        <f>IF(AND('10 Dev'!D23=0,NOT('10 Dev'!H23="")),'10 Dev'!H23,4)</f>
        <v>2</v>
      </c>
      <c r="AG23" s="495">
        <f>IF(AND('10 Dev'!E23=0,NOT('10 Dev'!H23="")),'10 Dev'!H23,4)</f>
        <v>2</v>
      </c>
      <c r="AH23" s="495">
        <f>IF(AND('10 Dev'!F23=0,NOT('10 Dev'!H23="")),'10 Dev'!H23,4)</f>
        <v>2</v>
      </c>
    </row>
    <row r="24" spans="1:34" outlineLevel="2">
      <c r="A24" s="271" t="s">
        <v>4399</v>
      </c>
      <c r="B24" s="39" t="s">
        <v>4265</v>
      </c>
      <c r="C24" s="195"/>
      <c r="D24" s="195"/>
      <c r="E24" s="195"/>
      <c r="F24" s="196"/>
      <c r="G24" s="219">
        <v>2</v>
      </c>
      <c r="H24" s="219">
        <v>2</v>
      </c>
      <c r="I24" s="261"/>
      <c r="J24" s="219" t="s">
        <v>5466</v>
      </c>
      <c r="K24" s="220" t="s">
        <v>4393</v>
      </c>
      <c r="L24" s="73"/>
      <c r="AA24" s="495">
        <f>IF(AND('10 Dev'!C24=1,NOT('10 Dev'!I24="")),'10 Dev'!I24,0)</f>
        <v>0</v>
      </c>
      <c r="AB24" s="495">
        <f>IF(AND('10 Dev'!D24=1,NOT('10 Dev'!I24="")),'10 Dev'!I24,0)</f>
        <v>0</v>
      </c>
      <c r="AC24" s="495">
        <f>IF(AND('10 Dev'!E24=1,NOT('10 Dev'!I24="")),'10 Dev'!I24,0)</f>
        <v>0</v>
      </c>
      <c r="AD24" s="495">
        <f>IF(AND('10 Dev'!F24=1,NOT('10 Dev'!I24="")),'10 Dev'!I24,0)</f>
        <v>0</v>
      </c>
      <c r="AE24" s="495">
        <f>IF(AND('10 Dev'!C24=0,NOT('10 Dev'!H24="")),'10 Dev'!H24,4)</f>
        <v>2</v>
      </c>
      <c r="AF24" s="495">
        <f>IF(AND('10 Dev'!D24=0,NOT('10 Dev'!H24="")),'10 Dev'!H24,4)</f>
        <v>2</v>
      </c>
      <c r="AG24" s="495">
        <f>IF(AND('10 Dev'!E24=0,NOT('10 Dev'!H24="")),'10 Dev'!H24,4)</f>
        <v>2</v>
      </c>
      <c r="AH24" s="495">
        <f>IF(AND('10 Dev'!F24=0,NOT('10 Dev'!H24="")),'10 Dev'!H24,4)</f>
        <v>2</v>
      </c>
    </row>
    <row r="25" spans="1:34" s="520" customFormat="1">
      <c r="A25" s="271" t="s">
        <v>4403</v>
      </c>
      <c r="B25" s="39" t="s">
        <v>4266</v>
      </c>
      <c r="C25" s="195"/>
      <c r="D25" s="195"/>
      <c r="E25" s="195"/>
      <c r="F25" s="196"/>
      <c r="G25" s="219">
        <v>2</v>
      </c>
      <c r="H25" s="219"/>
      <c r="I25" s="261"/>
      <c r="J25" s="219" t="s">
        <v>5466</v>
      </c>
      <c r="K25" s="220" t="s">
        <v>4393</v>
      </c>
      <c r="L25" s="73"/>
      <c r="M25" s="498"/>
      <c r="N25" s="519"/>
      <c r="O25" s="519"/>
      <c r="P25" s="519"/>
      <c r="Q25" s="519"/>
      <c r="R25" s="519"/>
      <c r="S25" s="519"/>
      <c r="T25" s="519"/>
      <c r="U25" s="519"/>
      <c r="V25" s="519"/>
      <c r="W25" s="519"/>
      <c r="X25" s="519"/>
      <c r="Y25" s="519"/>
      <c r="Z25" s="519"/>
      <c r="AA25" s="520">
        <f>IF(AND('10 Dev'!C25=1,NOT('10 Dev'!I25="")),'10 Dev'!I25,0)</f>
        <v>0</v>
      </c>
      <c r="AB25" s="495">
        <f>IF(AND('10 Dev'!D25=1,NOT('10 Dev'!I25="")),'10 Dev'!I25,0)</f>
        <v>0</v>
      </c>
      <c r="AC25" s="520">
        <f>IF(AND('10 Dev'!E25=1,NOT('10 Dev'!I25="")),'10 Dev'!I25,0)</f>
        <v>0</v>
      </c>
      <c r="AD25" s="520">
        <f>IF(AND('10 Dev'!F25=1,NOT('10 Dev'!I25="")),'10 Dev'!I25,0)</f>
        <v>0</v>
      </c>
      <c r="AE25" s="520">
        <f>IF(AND('10 Dev'!C25=0,NOT('10 Dev'!H25="")),'10 Dev'!H25,4)</f>
        <v>4</v>
      </c>
      <c r="AF25" s="520">
        <f>IF(AND('10 Dev'!D25=0,NOT('10 Dev'!H25="")),'10 Dev'!H25,4)</f>
        <v>4</v>
      </c>
      <c r="AG25" s="520">
        <f>IF(AND('10 Dev'!E25=0,NOT('10 Dev'!H25="")),'10 Dev'!H25,4)</f>
        <v>4</v>
      </c>
      <c r="AH25" s="520">
        <f>IF(AND('10 Dev'!F25=0,NOT('10 Dev'!H25="")),'10 Dev'!H25,4)</f>
        <v>4</v>
      </c>
    </row>
    <row r="26" spans="1:34" ht="20" outlineLevel="1">
      <c r="A26" s="271" t="s">
        <v>305</v>
      </c>
      <c r="B26" s="39" t="s">
        <v>4270</v>
      </c>
      <c r="C26" s="195"/>
      <c r="D26" s="195"/>
      <c r="E26" s="195"/>
      <c r="F26" s="196"/>
      <c r="G26" s="219">
        <v>2</v>
      </c>
      <c r="H26" s="219">
        <v>2</v>
      </c>
      <c r="I26" s="261"/>
      <c r="J26" s="219" t="s">
        <v>5466</v>
      </c>
      <c r="K26" s="220" t="s">
        <v>4393</v>
      </c>
      <c r="L26" s="73"/>
      <c r="AA26" s="495">
        <f>IF(AND('10 Dev'!C26=1,NOT('10 Dev'!I26="")),'10 Dev'!I26,0)</f>
        <v>0</v>
      </c>
      <c r="AB26" s="495">
        <f>IF(AND('10 Dev'!D26=1,NOT('10 Dev'!I26="")),'10 Dev'!I26,0)</f>
        <v>0</v>
      </c>
      <c r="AC26" s="495">
        <f>IF(AND('10 Dev'!E26=1,NOT('10 Dev'!I26="")),'10 Dev'!I26,0)</f>
        <v>0</v>
      </c>
      <c r="AD26" s="495">
        <f>IF(AND('10 Dev'!F26=1,NOT('10 Dev'!I26="")),'10 Dev'!I26,0)</f>
        <v>0</v>
      </c>
      <c r="AE26" s="495">
        <f>IF(AND('10 Dev'!C26=0,NOT('10 Dev'!H26="")),'10 Dev'!H26,4)</f>
        <v>2</v>
      </c>
      <c r="AF26" s="495">
        <f>IF(AND('10 Dev'!D26=0,NOT('10 Dev'!H26="")),'10 Dev'!H26,4)</f>
        <v>2</v>
      </c>
      <c r="AG26" s="495">
        <f>IF(AND('10 Dev'!E26=0,NOT('10 Dev'!H26="")),'10 Dev'!H26,4)</f>
        <v>2</v>
      </c>
      <c r="AH26" s="495">
        <f>IF(AND('10 Dev'!F26=0,NOT('10 Dev'!H26="")),'10 Dev'!H26,4)</f>
        <v>2</v>
      </c>
    </row>
    <row r="27" spans="1:34" outlineLevel="2">
      <c r="A27" s="267" t="s">
        <v>4418</v>
      </c>
      <c r="B27" s="276" t="s">
        <v>4419</v>
      </c>
      <c r="C27" s="195"/>
      <c r="D27" s="195"/>
      <c r="E27" s="195"/>
      <c r="F27" s="196"/>
      <c r="G27" s="219"/>
      <c r="H27" s="219"/>
      <c r="I27" s="219"/>
      <c r="J27" s="219"/>
      <c r="K27" s="220"/>
      <c r="L27" s="73"/>
      <c r="AB27" s="495">
        <f>IF(AND('10 Dev'!D27=1,NOT('10 Dev'!I27="")),'10 Dev'!I27,0)</f>
        <v>0</v>
      </c>
    </row>
    <row r="28" spans="1:34" ht="20" outlineLevel="2">
      <c r="A28" s="271" t="s">
        <v>4420</v>
      </c>
      <c r="B28" s="39" t="s">
        <v>4421</v>
      </c>
      <c r="C28" s="195"/>
      <c r="D28" s="195"/>
      <c r="E28" s="195"/>
      <c r="F28" s="147"/>
      <c r="G28" s="219">
        <v>2</v>
      </c>
      <c r="H28" s="219"/>
      <c r="I28" s="219"/>
      <c r="J28" s="219" t="s">
        <v>2351</v>
      </c>
      <c r="K28" s="220"/>
      <c r="L28" s="73"/>
      <c r="AA28" s="495">
        <f>IF(AND('10 Dev'!C28=1,NOT('10 Dev'!I28="")),'10 Dev'!I28,0)</f>
        <v>0</v>
      </c>
      <c r="AB28" s="495">
        <f>IF(AND('10 Dev'!D28=1,NOT('10 Dev'!I28="")),'10 Dev'!I28,0)</f>
        <v>0</v>
      </c>
      <c r="AC28" s="495">
        <f>IF(AND('10 Dev'!E28=1,NOT('10 Dev'!I28="")),'10 Dev'!I28,0)</f>
        <v>0</v>
      </c>
      <c r="AD28" s="495">
        <f>IF(AND('10 Dev'!F28=1,NOT('10 Dev'!I28="")),'10 Dev'!I28,0)</f>
        <v>0</v>
      </c>
      <c r="AE28" s="495">
        <f>IF(AND('10 Dev'!C28=0,NOT('10 Dev'!H28="")),'10 Dev'!H28,4)</f>
        <v>4</v>
      </c>
      <c r="AF28" s="495">
        <f>IF(AND('10 Dev'!D28=0,NOT('10 Dev'!H28="")),'10 Dev'!H28,4)</f>
        <v>4</v>
      </c>
      <c r="AG28" s="495">
        <f>IF(AND('10 Dev'!E28=0,NOT('10 Dev'!H28="")),'10 Dev'!H28,4)</f>
        <v>4</v>
      </c>
      <c r="AH28" s="495">
        <f>IF(AND('10 Dev'!F28=0,NOT('10 Dev'!H28="")),'10 Dev'!H28,4)</f>
        <v>4</v>
      </c>
    </row>
    <row r="29" spans="1:34" ht="20" outlineLevel="2">
      <c r="A29" s="271" t="s">
        <v>4422</v>
      </c>
      <c r="B29" s="20" t="s">
        <v>534</v>
      </c>
      <c r="C29" s="195"/>
      <c r="D29" s="196"/>
      <c r="E29" s="195"/>
      <c r="F29" s="196"/>
      <c r="G29" s="270">
        <v>4</v>
      </c>
      <c r="H29" s="270">
        <v>2</v>
      </c>
      <c r="I29" s="270"/>
      <c r="J29" s="219" t="s">
        <v>5466</v>
      </c>
      <c r="K29" s="220"/>
      <c r="L29" s="73"/>
      <c r="AA29" s="495">
        <f>IF(AND('10 Dev'!C29=1,NOT('10 Dev'!I29="")),'10 Dev'!I29,0)</f>
        <v>0</v>
      </c>
      <c r="AB29" s="495">
        <f>IF(AND('10 Dev'!D29=1,NOT('10 Dev'!I29="")),'10 Dev'!I29,0)</f>
        <v>0</v>
      </c>
      <c r="AC29" s="495">
        <f>IF(AND('10 Dev'!E29=1,NOT('10 Dev'!I29="")),'10 Dev'!I29,0)</f>
        <v>0</v>
      </c>
      <c r="AD29" s="495">
        <f>IF(AND('10 Dev'!F29=1,NOT('10 Dev'!I29="")),'10 Dev'!I29,0)</f>
        <v>0</v>
      </c>
      <c r="AE29" s="495">
        <f>IF(AND('10 Dev'!C29=0,NOT('10 Dev'!H29="")),'10 Dev'!H29,4)</f>
        <v>2</v>
      </c>
      <c r="AF29" s="495">
        <f>IF(AND('10 Dev'!D29=0,NOT('10 Dev'!H29="")),'10 Dev'!H29,4)</f>
        <v>2</v>
      </c>
      <c r="AG29" s="495">
        <f>IF(AND('10 Dev'!E29=0,NOT('10 Dev'!H29="")),'10 Dev'!H29,4)</f>
        <v>2</v>
      </c>
      <c r="AH29" s="495">
        <f>IF(AND('10 Dev'!F29=0,NOT('10 Dev'!H29="")),'10 Dev'!H29,4)</f>
        <v>2</v>
      </c>
    </row>
    <row r="30" spans="1:34" ht="20" outlineLevel="2">
      <c r="A30" s="271" t="s">
        <v>535</v>
      </c>
      <c r="B30" s="20" t="s">
        <v>495</v>
      </c>
      <c r="C30" s="196"/>
      <c r="D30" s="195"/>
      <c r="E30" s="196"/>
      <c r="F30" s="196"/>
      <c r="G30" s="270">
        <v>4</v>
      </c>
      <c r="H30" s="270">
        <v>3</v>
      </c>
      <c r="I30" s="270"/>
      <c r="J30" s="219" t="s">
        <v>5466</v>
      </c>
      <c r="K30" s="220"/>
      <c r="L30" s="73"/>
      <c r="AA30" s="495">
        <f>IF(AND('10 Dev'!C30=1,NOT('10 Dev'!I30="")),'10 Dev'!I30,0)</f>
        <v>0</v>
      </c>
      <c r="AB30" s="495">
        <f>IF(AND('10 Dev'!D30=1,NOT('10 Dev'!I30="")),'10 Dev'!I30,0)</f>
        <v>0</v>
      </c>
      <c r="AC30" s="495">
        <f>IF(AND('10 Dev'!E30=1,NOT('10 Dev'!I30="")),'10 Dev'!I30,0)</f>
        <v>0</v>
      </c>
      <c r="AD30" s="495">
        <f>IF(AND('10 Dev'!F30=1,NOT('10 Dev'!I30="")),'10 Dev'!I30,0)</f>
        <v>0</v>
      </c>
      <c r="AE30" s="495">
        <f>IF(AND('10 Dev'!C30=0,NOT('10 Dev'!H30="")),'10 Dev'!H30,4)</f>
        <v>3</v>
      </c>
      <c r="AF30" s="495">
        <f>IF(AND('10 Dev'!D30=0,NOT('10 Dev'!H30="")),'10 Dev'!H30,4)</f>
        <v>3</v>
      </c>
      <c r="AG30" s="495">
        <f>IF(AND('10 Dev'!E30=0,NOT('10 Dev'!H30="")),'10 Dev'!H30,4)</f>
        <v>3</v>
      </c>
      <c r="AH30" s="495">
        <f>IF(AND('10 Dev'!F30=0,NOT('10 Dev'!H30="")),'10 Dev'!H30,4)</f>
        <v>3</v>
      </c>
    </row>
    <row r="31" spans="1:34" ht="30" outlineLevel="2">
      <c r="A31" s="271" t="s">
        <v>496</v>
      </c>
      <c r="B31" s="39" t="s">
        <v>4271</v>
      </c>
      <c r="C31" s="195"/>
      <c r="D31" s="195"/>
      <c r="E31" s="195"/>
      <c r="F31" s="196"/>
      <c r="G31" s="270">
        <v>4</v>
      </c>
      <c r="H31" s="270">
        <v>2</v>
      </c>
      <c r="I31" s="270"/>
      <c r="J31" s="219" t="s">
        <v>5466</v>
      </c>
      <c r="K31" s="220"/>
      <c r="L31" s="73"/>
      <c r="AA31" s="495">
        <f>IF(AND('10 Dev'!C31=1,NOT('10 Dev'!I31="")),'10 Dev'!I31,0)</f>
        <v>0</v>
      </c>
      <c r="AB31" s="495">
        <f>IF(AND('10 Dev'!D31=1,NOT('10 Dev'!I31="")),'10 Dev'!I31,0)</f>
        <v>0</v>
      </c>
      <c r="AC31" s="495">
        <f>IF(AND('10 Dev'!E31=1,NOT('10 Dev'!I31="")),'10 Dev'!I31,0)</f>
        <v>0</v>
      </c>
      <c r="AD31" s="495">
        <f>IF(AND('10 Dev'!F31=1,NOT('10 Dev'!I31="")),'10 Dev'!I31,0)</f>
        <v>0</v>
      </c>
      <c r="AE31" s="495">
        <f>IF(AND('10 Dev'!C31=0,NOT('10 Dev'!H31="")),'10 Dev'!H31,4)</f>
        <v>2</v>
      </c>
      <c r="AF31" s="495">
        <f>IF(AND('10 Dev'!D31=0,NOT('10 Dev'!H31="")),'10 Dev'!H31,4)</f>
        <v>2</v>
      </c>
      <c r="AG31" s="495">
        <f>IF(AND('10 Dev'!E31=0,NOT('10 Dev'!H31="")),'10 Dev'!H31,4)</f>
        <v>2</v>
      </c>
      <c r="AH31" s="495">
        <f>IF(AND('10 Dev'!F31=0,NOT('10 Dev'!H31="")),'10 Dev'!H31,4)</f>
        <v>2</v>
      </c>
    </row>
    <row r="32" spans="1:34" outlineLevel="1">
      <c r="A32" s="271" t="s">
        <v>4423</v>
      </c>
      <c r="B32" s="20" t="s">
        <v>4424</v>
      </c>
      <c r="C32" s="195"/>
      <c r="D32" s="195"/>
      <c r="E32" s="195"/>
      <c r="F32" s="196"/>
      <c r="G32" s="270">
        <v>2</v>
      </c>
      <c r="H32" s="270">
        <v>3</v>
      </c>
      <c r="I32" s="270"/>
      <c r="J32" s="270" t="s">
        <v>2858</v>
      </c>
      <c r="K32" s="220"/>
      <c r="L32" s="73"/>
      <c r="AA32" s="495">
        <f>IF(AND('10 Dev'!C32=1,NOT('10 Dev'!I32="")),'10 Dev'!I32,0)</f>
        <v>0</v>
      </c>
      <c r="AB32" s="495">
        <f>IF(AND('10 Dev'!D32=1,NOT('10 Dev'!I32="")),'10 Dev'!I32,0)</f>
        <v>0</v>
      </c>
      <c r="AC32" s="495">
        <f>IF(AND('10 Dev'!E32=1,NOT('10 Dev'!I32="")),'10 Dev'!I32,0)</f>
        <v>0</v>
      </c>
      <c r="AD32" s="495">
        <f>IF(AND('10 Dev'!F32=1,NOT('10 Dev'!I32="")),'10 Dev'!I32,0)</f>
        <v>0</v>
      </c>
      <c r="AE32" s="495">
        <f>IF(AND('10 Dev'!C32=0,NOT('10 Dev'!H32="")),'10 Dev'!H32,4)</f>
        <v>3</v>
      </c>
      <c r="AF32" s="495">
        <f>IF(AND('10 Dev'!D32=0,NOT('10 Dev'!H32="")),'10 Dev'!H32,4)</f>
        <v>3</v>
      </c>
      <c r="AG32" s="495">
        <f>IF(AND('10 Dev'!E32=0,NOT('10 Dev'!H32="")),'10 Dev'!H32,4)</f>
        <v>3</v>
      </c>
      <c r="AH32" s="495">
        <f>IF(AND('10 Dev'!F32=0,NOT('10 Dev'!H32="")),'10 Dev'!H32,4)</f>
        <v>3</v>
      </c>
    </row>
    <row r="33" spans="1:255" outlineLevel="2">
      <c r="A33" s="267" t="s">
        <v>4425</v>
      </c>
      <c r="B33" s="277" t="s">
        <v>243</v>
      </c>
      <c r="C33" s="195"/>
      <c r="D33" s="195"/>
      <c r="E33" s="195"/>
      <c r="F33" s="196"/>
      <c r="G33" s="219"/>
      <c r="H33" s="219"/>
      <c r="I33" s="261"/>
      <c r="J33" s="261"/>
      <c r="K33" s="220"/>
      <c r="L33" s="73"/>
      <c r="AB33" s="495">
        <f>IF(AND('10 Dev'!D33=1,NOT('10 Dev'!I33="")),'10 Dev'!I33,0)</f>
        <v>0</v>
      </c>
    </row>
    <row r="34" spans="1:255" outlineLevel="2">
      <c r="A34" s="271" t="s">
        <v>244</v>
      </c>
      <c r="B34" s="39" t="s">
        <v>4237</v>
      </c>
      <c r="C34" s="195"/>
      <c r="D34" s="195"/>
      <c r="E34" s="196"/>
      <c r="F34" s="196"/>
      <c r="G34" s="219">
        <v>2</v>
      </c>
      <c r="H34" s="219"/>
      <c r="I34" s="261"/>
      <c r="J34" s="219" t="s">
        <v>5466</v>
      </c>
      <c r="K34" s="220" t="s">
        <v>245</v>
      </c>
      <c r="L34" s="14"/>
      <c r="AA34" s="495">
        <f>IF(AND('10 Dev'!C34=1,NOT('10 Dev'!I34="")),'10 Dev'!I34,0)</f>
        <v>0</v>
      </c>
      <c r="AB34" s="495">
        <f>IF(AND('10 Dev'!D34=1,NOT('10 Dev'!I34="")),'10 Dev'!I34,0)</f>
        <v>0</v>
      </c>
      <c r="AC34" s="495">
        <f>IF(AND('10 Dev'!E34=1,NOT('10 Dev'!I34="")),'10 Dev'!I34,0)</f>
        <v>0</v>
      </c>
      <c r="AD34" s="495">
        <f>IF(AND('10 Dev'!F34=1,NOT('10 Dev'!I34="")),'10 Dev'!I34,0)</f>
        <v>0</v>
      </c>
      <c r="AE34" s="495">
        <f>IF(AND('10 Dev'!C34=0,NOT('10 Dev'!H34="")),'10 Dev'!H34,4)</f>
        <v>4</v>
      </c>
      <c r="AF34" s="495">
        <f>IF(AND('10 Dev'!D34=0,NOT('10 Dev'!H34="")),'10 Dev'!H34,4)</f>
        <v>4</v>
      </c>
      <c r="AG34" s="495">
        <f>IF(AND('10 Dev'!E34=0,NOT('10 Dev'!H34="")),'10 Dev'!H34,4)</f>
        <v>4</v>
      </c>
      <c r="AH34" s="495">
        <f>IF(AND('10 Dev'!F34=0,NOT('10 Dev'!H34="")),'10 Dev'!H34,4)</f>
        <v>4</v>
      </c>
    </row>
    <row r="35" spans="1:255" outlineLevel="2">
      <c r="A35" s="271" t="s">
        <v>246</v>
      </c>
      <c r="B35" s="39" t="s">
        <v>4238</v>
      </c>
      <c r="C35" s="195"/>
      <c r="D35" s="195"/>
      <c r="E35" s="195"/>
      <c r="F35" s="196"/>
      <c r="G35" s="219">
        <v>2</v>
      </c>
      <c r="H35" s="219"/>
      <c r="I35" s="261"/>
      <c r="J35" s="219" t="s">
        <v>5466</v>
      </c>
      <c r="K35" s="220" t="s">
        <v>245</v>
      </c>
      <c r="L35" s="73"/>
      <c r="AA35" s="495">
        <f>IF(AND('10 Dev'!C35=1,NOT('10 Dev'!I35="")),'10 Dev'!I35,0)</f>
        <v>0</v>
      </c>
      <c r="AB35" s="495">
        <f>IF(AND('10 Dev'!D35=1,NOT('10 Dev'!I35="")),'10 Dev'!I35,0)</f>
        <v>0</v>
      </c>
      <c r="AC35" s="495">
        <f>IF(AND('10 Dev'!E35=1,NOT('10 Dev'!I35="")),'10 Dev'!I35,0)</f>
        <v>0</v>
      </c>
      <c r="AD35" s="495">
        <f>IF(AND('10 Dev'!F35=1,NOT('10 Dev'!I35="")),'10 Dev'!I35,0)</f>
        <v>0</v>
      </c>
      <c r="AE35" s="495">
        <f>IF(AND('10 Dev'!C35=0,NOT('10 Dev'!H35="")),'10 Dev'!H35,4)</f>
        <v>4</v>
      </c>
      <c r="AF35" s="495">
        <f>IF(AND('10 Dev'!D35=0,NOT('10 Dev'!H35="")),'10 Dev'!H35,4)</f>
        <v>4</v>
      </c>
      <c r="AG35" s="495">
        <f>IF(AND('10 Dev'!E35=0,NOT('10 Dev'!H35="")),'10 Dev'!H35,4)</f>
        <v>4</v>
      </c>
      <c r="AH35" s="495">
        <f>IF(AND('10 Dev'!F35=0,NOT('10 Dev'!H35="")),'10 Dev'!H35,4)</f>
        <v>4</v>
      </c>
    </row>
    <row r="36" spans="1:255" outlineLevel="2">
      <c r="A36" s="271" t="s">
        <v>247</v>
      </c>
      <c r="B36" s="272" t="s">
        <v>248</v>
      </c>
      <c r="C36" s="195"/>
      <c r="D36" s="195"/>
      <c r="E36" s="195"/>
      <c r="F36" s="196"/>
      <c r="G36" s="219">
        <v>2</v>
      </c>
      <c r="H36" s="219"/>
      <c r="I36" s="261"/>
      <c r="J36" s="219" t="s">
        <v>5466</v>
      </c>
      <c r="K36" s="220" t="s">
        <v>245</v>
      </c>
      <c r="L36" s="73"/>
      <c r="AA36" s="495">
        <f>IF(AND('10 Dev'!C36=1,NOT('10 Dev'!I36="")),'10 Dev'!I36,0)</f>
        <v>0</v>
      </c>
      <c r="AB36" s="495">
        <f>IF(AND('10 Dev'!D36=1,NOT('10 Dev'!I36="")),'10 Dev'!I36,0)</f>
        <v>0</v>
      </c>
      <c r="AC36" s="495">
        <f>IF(AND('10 Dev'!E36=1,NOT('10 Dev'!I36="")),'10 Dev'!I36,0)</f>
        <v>0</v>
      </c>
      <c r="AD36" s="495">
        <f>IF(AND('10 Dev'!F36=1,NOT('10 Dev'!I36="")),'10 Dev'!I36,0)</f>
        <v>0</v>
      </c>
      <c r="AE36" s="495">
        <f>IF(AND('10 Dev'!C36=0,NOT('10 Dev'!H36="")),'10 Dev'!H36,4)</f>
        <v>4</v>
      </c>
      <c r="AF36" s="495">
        <f>IF(AND('10 Dev'!D36=0,NOT('10 Dev'!H36="")),'10 Dev'!H36,4)</f>
        <v>4</v>
      </c>
      <c r="AG36" s="495">
        <f>IF(AND('10 Dev'!E36=0,NOT('10 Dev'!H36="")),'10 Dev'!H36,4)</f>
        <v>4</v>
      </c>
      <c r="AH36" s="495">
        <f>IF(AND('10 Dev'!F36=0,NOT('10 Dev'!H36="")),'10 Dev'!H36,4)</f>
        <v>4</v>
      </c>
    </row>
    <row r="37" spans="1:255" s="279" customFormat="1">
      <c r="A37" s="271" t="s">
        <v>249</v>
      </c>
      <c r="B37" s="272" t="s">
        <v>250</v>
      </c>
      <c r="C37" s="195"/>
      <c r="D37" s="195"/>
      <c r="E37" s="195"/>
      <c r="F37" s="196"/>
      <c r="G37" s="219">
        <v>2</v>
      </c>
      <c r="H37" s="219">
        <v>2</v>
      </c>
      <c r="I37" s="261"/>
      <c r="J37" s="219" t="s">
        <v>5466</v>
      </c>
      <c r="K37" s="220" t="s">
        <v>245</v>
      </c>
      <c r="L37" s="73"/>
      <c r="M37" s="498"/>
      <c r="N37" s="278"/>
      <c r="O37" s="278"/>
      <c r="P37" s="278"/>
      <c r="Q37" s="278"/>
      <c r="R37" s="278"/>
      <c r="S37" s="278"/>
      <c r="T37" s="278"/>
      <c r="U37" s="278"/>
      <c r="V37" s="278"/>
      <c r="W37" s="278"/>
      <c r="X37" s="278"/>
      <c r="Y37" s="278"/>
      <c r="Z37" s="278"/>
      <c r="AA37" s="279">
        <f>IF(AND('10 Dev'!C37=1,NOT('10 Dev'!I37="")),'10 Dev'!I37,0)</f>
        <v>0</v>
      </c>
      <c r="AB37" s="495">
        <f>IF(AND('10 Dev'!D37=1,NOT('10 Dev'!I37="")),'10 Dev'!I37,0)</f>
        <v>0</v>
      </c>
      <c r="AC37" s="279">
        <f>IF(AND('10 Dev'!E37=1,NOT('10 Dev'!I37="")),'10 Dev'!I37,0)</f>
        <v>0</v>
      </c>
      <c r="AD37" s="279">
        <f>IF(AND('10 Dev'!F37=1,NOT('10 Dev'!I37="")),'10 Dev'!I37,0)</f>
        <v>0</v>
      </c>
      <c r="AE37" s="279">
        <f>IF(AND('10 Dev'!C37=0,NOT('10 Dev'!H37="")),'10 Dev'!H37,4)</f>
        <v>2</v>
      </c>
      <c r="AF37" s="279">
        <f>IF(AND('10 Dev'!D37=0,NOT('10 Dev'!H37="")),'10 Dev'!H37,4)</f>
        <v>2</v>
      </c>
      <c r="AG37" s="279">
        <f>IF(AND('10 Dev'!E37=0,NOT('10 Dev'!H37="")),'10 Dev'!H37,4)</f>
        <v>2</v>
      </c>
      <c r="AH37" s="279">
        <f>IF(AND('10 Dev'!F37=0,NOT('10 Dev'!H37="")),'10 Dev'!H37,4)</f>
        <v>2</v>
      </c>
      <c r="IU37" s="495"/>
    </row>
    <row r="38" spans="1:255" ht="13" outlineLevel="1">
      <c r="A38" s="65" t="s">
        <v>251</v>
      </c>
      <c r="B38" s="280" t="s">
        <v>4436</v>
      </c>
      <c r="C38" s="195"/>
      <c r="D38" s="195"/>
      <c r="E38" s="195"/>
      <c r="F38" s="196"/>
      <c r="G38" s="261"/>
      <c r="H38" s="261"/>
      <c r="I38" s="261"/>
      <c r="J38" s="261"/>
      <c r="K38" s="220"/>
      <c r="L38" s="73"/>
      <c r="AB38" s="495">
        <f>IF(AND('10 Dev'!D38=1,NOT('10 Dev'!I38="")),'10 Dev'!I38,0)</f>
        <v>0</v>
      </c>
    </row>
    <row r="39" spans="1:255" outlineLevel="2">
      <c r="A39" s="281" t="s">
        <v>4437</v>
      </c>
      <c r="B39" s="74" t="s">
        <v>4438</v>
      </c>
      <c r="C39" s="195"/>
      <c r="D39" s="195"/>
      <c r="E39" s="195"/>
      <c r="F39" s="196"/>
      <c r="G39" s="219"/>
      <c r="H39" s="219"/>
      <c r="I39" s="219"/>
      <c r="J39" s="219"/>
      <c r="K39" s="220"/>
      <c r="L39" s="73"/>
      <c r="AB39" s="495">
        <f>IF(AND('10 Dev'!D39=1,NOT('10 Dev'!I39="")),'10 Dev'!I39,0)</f>
        <v>0</v>
      </c>
    </row>
    <row r="40" spans="1:255" ht="20" outlineLevel="2">
      <c r="A40" s="271" t="s">
        <v>4439</v>
      </c>
      <c r="B40" s="20" t="s">
        <v>1518</v>
      </c>
      <c r="C40" s="195"/>
      <c r="D40" s="195"/>
      <c r="E40" s="196"/>
      <c r="F40" s="196"/>
      <c r="G40" s="219">
        <v>4</v>
      </c>
      <c r="H40" s="219"/>
      <c r="I40" s="219"/>
      <c r="J40" s="219" t="s">
        <v>2351</v>
      </c>
      <c r="K40" s="220"/>
      <c r="L40" s="73"/>
      <c r="AA40" s="495">
        <f>IF(AND('10 Dev'!C40=1,NOT('10 Dev'!I40="")),'10 Dev'!I40,0)</f>
        <v>0</v>
      </c>
      <c r="AB40" s="495">
        <f>IF(AND('10 Dev'!D40=1,NOT('10 Dev'!I40="")),'10 Dev'!I40,0)</f>
        <v>0</v>
      </c>
      <c r="AC40" s="495">
        <f>IF(AND('10 Dev'!E40=1,NOT('10 Dev'!I40="")),'10 Dev'!I40,0)</f>
        <v>0</v>
      </c>
      <c r="AD40" s="495">
        <f>IF(AND('10 Dev'!F40=1,NOT('10 Dev'!I40="")),'10 Dev'!I40,0)</f>
        <v>0</v>
      </c>
      <c r="AE40" s="495">
        <f>IF(AND('10 Dev'!C40=0,NOT('10 Dev'!H40="")),'10 Dev'!H40,4)</f>
        <v>4</v>
      </c>
      <c r="AF40" s="495">
        <f>IF(AND('10 Dev'!D40=0,NOT('10 Dev'!H40="")),'10 Dev'!H40,4)</f>
        <v>4</v>
      </c>
      <c r="AG40" s="495">
        <f>IF(AND('10 Dev'!E40=0,NOT('10 Dev'!H40="")),'10 Dev'!H40,4)</f>
        <v>4</v>
      </c>
      <c r="AH40" s="495">
        <f>IF(AND('10 Dev'!F40=0,NOT('10 Dev'!H40="")),'10 Dev'!H40,4)</f>
        <v>4</v>
      </c>
    </row>
    <row r="41" spans="1:255" outlineLevel="2">
      <c r="A41" s="271" t="s">
        <v>1519</v>
      </c>
      <c r="B41" s="39" t="s">
        <v>4239</v>
      </c>
      <c r="C41" s="195"/>
      <c r="D41" s="195"/>
      <c r="E41" s="196"/>
      <c r="F41" s="196"/>
      <c r="G41" s="219">
        <v>2</v>
      </c>
      <c r="H41" s="219">
        <v>2</v>
      </c>
      <c r="I41" s="219"/>
      <c r="J41" s="219" t="s">
        <v>5466</v>
      </c>
      <c r="K41" s="220"/>
      <c r="L41" s="266"/>
      <c r="AA41" s="495">
        <f>IF(AND('10 Dev'!C41=1,NOT('10 Dev'!I41="")),'10 Dev'!I41,0)</f>
        <v>0</v>
      </c>
      <c r="AB41" s="495">
        <f>IF(AND('10 Dev'!D41=1,NOT('10 Dev'!I41="")),'10 Dev'!I41,0)</f>
        <v>0</v>
      </c>
      <c r="AC41" s="495">
        <f>IF(AND('10 Dev'!E41=1,NOT('10 Dev'!I41="")),'10 Dev'!I41,0)</f>
        <v>0</v>
      </c>
      <c r="AD41" s="495">
        <f>IF(AND('10 Dev'!F41=1,NOT('10 Dev'!I41="")),'10 Dev'!I41,0)</f>
        <v>0</v>
      </c>
      <c r="AE41" s="495">
        <f>IF(AND('10 Dev'!C41=0,NOT('10 Dev'!H41="")),'10 Dev'!H41,4)</f>
        <v>2</v>
      </c>
      <c r="AF41" s="495">
        <f>IF(AND('10 Dev'!D41=0,NOT('10 Dev'!H41="")),'10 Dev'!H41,4)</f>
        <v>2</v>
      </c>
      <c r="AG41" s="495">
        <f>IF(AND('10 Dev'!E41=0,NOT('10 Dev'!H41="")),'10 Dev'!H41,4)</f>
        <v>2</v>
      </c>
      <c r="AH41" s="495">
        <f>IF(AND('10 Dev'!F41=0,NOT('10 Dev'!H41="")),'10 Dev'!H41,4)</f>
        <v>2</v>
      </c>
    </row>
    <row r="42" spans="1:255" outlineLevel="2">
      <c r="A42" s="271" t="s">
        <v>1520</v>
      </c>
      <c r="B42" s="39" t="s">
        <v>559</v>
      </c>
      <c r="C42" s="195"/>
      <c r="D42" s="195"/>
      <c r="E42" s="195"/>
      <c r="F42" s="196"/>
      <c r="G42" s="219">
        <v>2</v>
      </c>
      <c r="H42" s="219"/>
      <c r="I42" s="219"/>
      <c r="J42" s="219" t="s">
        <v>5466</v>
      </c>
      <c r="K42" s="220"/>
      <c r="L42" s="73"/>
      <c r="AA42" s="495">
        <f>IF(AND('10 Dev'!C42=1,NOT('10 Dev'!I42="")),'10 Dev'!I42,0)</f>
        <v>0</v>
      </c>
      <c r="AB42" s="495">
        <f>IF(AND('10 Dev'!D42=1,NOT('10 Dev'!I42="")),'10 Dev'!I42,0)</f>
        <v>0</v>
      </c>
      <c r="AC42" s="495">
        <f>IF(AND('10 Dev'!E42=1,NOT('10 Dev'!I42="")),'10 Dev'!I42,0)</f>
        <v>0</v>
      </c>
      <c r="AD42" s="495">
        <f>IF(AND('10 Dev'!F42=1,NOT('10 Dev'!I42="")),'10 Dev'!I42,0)</f>
        <v>0</v>
      </c>
      <c r="AE42" s="495">
        <f>IF(AND('10 Dev'!C42=0,NOT('10 Dev'!H42="")),'10 Dev'!H42,4)</f>
        <v>4</v>
      </c>
      <c r="AF42" s="495">
        <f>IF(AND('10 Dev'!D42=0,NOT('10 Dev'!H42="")),'10 Dev'!H42,4)</f>
        <v>4</v>
      </c>
      <c r="AG42" s="495">
        <f>IF(AND('10 Dev'!E42=0,NOT('10 Dev'!H42="")),'10 Dev'!H42,4)</f>
        <v>4</v>
      </c>
      <c r="AH42" s="495">
        <f>IF(AND('10 Dev'!F42=0,NOT('10 Dev'!H42="")),'10 Dev'!H42,4)</f>
        <v>4</v>
      </c>
    </row>
    <row r="43" spans="1:255" outlineLevel="2">
      <c r="A43" s="271" t="s">
        <v>560</v>
      </c>
      <c r="B43" s="39" t="s">
        <v>4240</v>
      </c>
      <c r="C43" s="195"/>
      <c r="D43" s="195"/>
      <c r="E43" s="195"/>
      <c r="F43" s="196"/>
      <c r="G43" s="219">
        <v>4</v>
      </c>
      <c r="H43" s="219"/>
      <c r="I43" s="219"/>
      <c r="J43" s="219" t="s">
        <v>2351</v>
      </c>
      <c r="K43" s="220" t="s">
        <v>169</v>
      </c>
      <c r="L43" s="73"/>
      <c r="AA43" s="495">
        <f>IF(AND('10 Dev'!C43=1,NOT('10 Dev'!I43="")),'10 Dev'!I43,0)</f>
        <v>0</v>
      </c>
      <c r="AB43" s="495">
        <f>IF(AND('10 Dev'!D43=1,NOT('10 Dev'!I43="")),'10 Dev'!I43,0)</f>
        <v>0</v>
      </c>
      <c r="AC43" s="495">
        <f>IF(AND('10 Dev'!E43=1,NOT('10 Dev'!I43="")),'10 Dev'!I43,0)</f>
        <v>0</v>
      </c>
      <c r="AD43" s="495">
        <f>IF(AND('10 Dev'!F43=1,NOT('10 Dev'!I43="")),'10 Dev'!I43,0)</f>
        <v>0</v>
      </c>
      <c r="AE43" s="495">
        <f>IF(AND('10 Dev'!C43=0,NOT('10 Dev'!H43="")),'10 Dev'!H43,4)</f>
        <v>4</v>
      </c>
      <c r="AF43" s="495">
        <f>IF(AND('10 Dev'!D43=0,NOT('10 Dev'!H43="")),'10 Dev'!H43,4)</f>
        <v>4</v>
      </c>
      <c r="AG43" s="495">
        <f>IF(AND('10 Dev'!E43=0,NOT('10 Dev'!H43="")),'10 Dev'!H43,4)</f>
        <v>4</v>
      </c>
      <c r="AH43" s="495">
        <f>IF(AND('10 Dev'!F43=0,NOT('10 Dev'!H43="")),'10 Dev'!H43,4)</f>
        <v>4</v>
      </c>
    </row>
    <row r="44" spans="1:255" ht="20" outlineLevel="2">
      <c r="A44" s="271" t="s">
        <v>1431</v>
      </c>
      <c r="B44" s="39" t="s">
        <v>4241</v>
      </c>
      <c r="C44" s="195"/>
      <c r="D44" s="195"/>
      <c r="E44" s="195"/>
      <c r="F44" s="196"/>
      <c r="G44" s="219">
        <v>4</v>
      </c>
      <c r="H44" s="219"/>
      <c r="I44" s="219"/>
      <c r="J44" s="219" t="s">
        <v>5466</v>
      </c>
      <c r="K44" s="220"/>
      <c r="L44" s="282"/>
      <c r="AA44" s="495">
        <f>IF(AND('10 Dev'!C44=1,NOT('10 Dev'!I44="")),'10 Dev'!I44,0)</f>
        <v>0</v>
      </c>
      <c r="AB44" s="495">
        <f>IF(AND('10 Dev'!D44=1,NOT('10 Dev'!I44="")),'10 Dev'!I44,0)</f>
        <v>0</v>
      </c>
      <c r="AC44" s="495">
        <f>IF(AND('10 Dev'!E44=1,NOT('10 Dev'!I44="")),'10 Dev'!I44,0)</f>
        <v>0</v>
      </c>
      <c r="AD44" s="495">
        <f>IF(AND('10 Dev'!F44=1,NOT('10 Dev'!I44="")),'10 Dev'!I44,0)</f>
        <v>0</v>
      </c>
      <c r="AE44" s="495">
        <f>IF(AND('10 Dev'!C44=0,NOT('10 Dev'!H44="")),'10 Dev'!H44,4)</f>
        <v>4</v>
      </c>
      <c r="AF44" s="495">
        <f>IF(AND('10 Dev'!D44=0,NOT('10 Dev'!H44="")),'10 Dev'!H44,4)</f>
        <v>4</v>
      </c>
      <c r="AG44" s="495">
        <f>IF(AND('10 Dev'!E44=0,NOT('10 Dev'!H44="")),'10 Dev'!H44,4)</f>
        <v>4</v>
      </c>
      <c r="AH44" s="495">
        <f>IF(AND('10 Dev'!F44=0,NOT('10 Dev'!H44="")),'10 Dev'!H44,4)</f>
        <v>4</v>
      </c>
    </row>
    <row r="45" spans="1:255" ht="30" outlineLevel="2">
      <c r="A45" s="271" t="s">
        <v>1443</v>
      </c>
      <c r="B45" s="71" t="s">
        <v>416</v>
      </c>
      <c r="C45" s="195"/>
      <c r="D45" s="195"/>
      <c r="E45" s="196"/>
      <c r="F45" s="196"/>
      <c r="G45" s="219">
        <v>4</v>
      </c>
      <c r="H45" s="219"/>
      <c r="I45" s="219">
        <v>4</v>
      </c>
      <c r="J45" s="219" t="s">
        <v>2356</v>
      </c>
      <c r="K45" s="39"/>
      <c r="L45" s="266"/>
      <c r="AA45" s="495">
        <f>IF(AND('10 Dev'!C45=1,NOT('10 Dev'!I45="")),'10 Dev'!I45,0)</f>
        <v>0</v>
      </c>
      <c r="AB45" s="495">
        <f>IF(AND('10 Dev'!D45=1,NOT('10 Dev'!I45="")),'10 Dev'!I45,0)</f>
        <v>0</v>
      </c>
      <c r="AC45" s="495">
        <f>IF(AND('10 Dev'!E45=1,NOT('10 Dev'!I45="")),'10 Dev'!I45,0)</f>
        <v>0</v>
      </c>
      <c r="AD45" s="495">
        <f>IF(AND('10 Dev'!F45=1,NOT('10 Dev'!I45="")),'10 Dev'!I45,0)</f>
        <v>0</v>
      </c>
      <c r="AE45" s="495">
        <f>IF(AND('10 Dev'!C45=0,NOT('10 Dev'!H45="")),'10 Dev'!H45,4)</f>
        <v>4</v>
      </c>
      <c r="AF45" s="495">
        <f>IF(AND('10 Dev'!D45=0,NOT('10 Dev'!H45="")),'10 Dev'!H45,4)</f>
        <v>4</v>
      </c>
      <c r="AG45" s="495">
        <f>IF(AND('10 Dev'!E45=0,NOT('10 Dev'!H45="")),'10 Dev'!H45,4)</f>
        <v>4</v>
      </c>
      <c r="AH45" s="495">
        <f>IF(AND('10 Dev'!F45=0,NOT('10 Dev'!H45="")),'10 Dev'!H45,4)</f>
        <v>4</v>
      </c>
    </row>
    <row r="46" spans="1:255" ht="40" outlineLevel="2">
      <c r="A46" s="271" t="s">
        <v>3597</v>
      </c>
      <c r="B46" s="71" t="s">
        <v>4707</v>
      </c>
      <c r="C46" s="195"/>
      <c r="D46" s="195"/>
      <c r="E46" s="195"/>
      <c r="F46" s="196"/>
      <c r="G46" s="219">
        <v>2</v>
      </c>
      <c r="H46" s="219"/>
      <c r="I46" s="219"/>
      <c r="J46" s="219" t="s">
        <v>5466</v>
      </c>
      <c r="K46" s="220"/>
      <c r="L46" s="283"/>
      <c r="AA46" s="495">
        <f>IF(AND('10 Dev'!C46=1,NOT('10 Dev'!I46="")),'10 Dev'!I46,0)</f>
        <v>0</v>
      </c>
      <c r="AB46" s="495">
        <f>IF(AND('10 Dev'!D46=1,NOT('10 Dev'!I46="")),'10 Dev'!I46,0)</f>
        <v>0</v>
      </c>
      <c r="AC46" s="495">
        <f>IF(AND('10 Dev'!E46=1,NOT('10 Dev'!I46="")),'10 Dev'!I46,0)</f>
        <v>0</v>
      </c>
      <c r="AD46" s="495">
        <f>IF(AND('10 Dev'!F46=1,NOT('10 Dev'!I46="")),'10 Dev'!I46,0)</f>
        <v>0</v>
      </c>
      <c r="AE46" s="495">
        <f>IF(AND('10 Dev'!C46=0,NOT('10 Dev'!H46="")),'10 Dev'!H46,4)</f>
        <v>4</v>
      </c>
      <c r="AF46" s="495">
        <f>IF(AND('10 Dev'!D46=0,NOT('10 Dev'!H46="")),'10 Dev'!H46,4)</f>
        <v>4</v>
      </c>
      <c r="AG46" s="495">
        <f>IF(AND('10 Dev'!E46=0,NOT('10 Dev'!H46="")),'10 Dev'!H46,4)</f>
        <v>4</v>
      </c>
      <c r="AH46" s="495">
        <f>IF(AND('10 Dev'!F46=0,NOT('10 Dev'!H46="")),'10 Dev'!H46,4)</f>
        <v>4</v>
      </c>
    </row>
    <row r="47" spans="1:255" outlineLevel="2">
      <c r="A47" s="271" t="s">
        <v>4336</v>
      </c>
      <c r="B47" s="20" t="s">
        <v>4390</v>
      </c>
      <c r="C47" s="195"/>
      <c r="D47" s="195"/>
      <c r="E47" s="195"/>
      <c r="F47" s="196"/>
      <c r="G47" s="219">
        <v>2</v>
      </c>
      <c r="H47" s="219"/>
      <c r="I47" s="219"/>
      <c r="J47" s="219" t="s">
        <v>3371</v>
      </c>
      <c r="K47" s="220"/>
      <c r="L47" s="73"/>
      <c r="AA47" s="495">
        <f>IF(AND('10 Dev'!C47=1,NOT('10 Dev'!I47="")),'10 Dev'!I47,0)</f>
        <v>0</v>
      </c>
      <c r="AB47" s="495">
        <f>IF(AND('10 Dev'!D47=1,NOT('10 Dev'!I47="")),'10 Dev'!I47,0)</f>
        <v>0</v>
      </c>
      <c r="AC47" s="495">
        <f>IF(AND('10 Dev'!E47=1,NOT('10 Dev'!I47="")),'10 Dev'!I47,0)</f>
        <v>0</v>
      </c>
      <c r="AD47" s="495">
        <f>IF(AND('10 Dev'!F47=1,NOT('10 Dev'!I47="")),'10 Dev'!I47,0)</f>
        <v>0</v>
      </c>
      <c r="AE47" s="495">
        <f>IF(AND('10 Dev'!C47=0,NOT('10 Dev'!H47="")),'10 Dev'!H47,4)</f>
        <v>4</v>
      </c>
      <c r="AF47" s="495">
        <f>IF(AND('10 Dev'!D47=0,NOT('10 Dev'!H47="")),'10 Dev'!H47,4)</f>
        <v>4</v>
      </c>
      <c r="AG47" s="495">
        <f>IF(AND('10 Dev'!E47=0,NOT('10 Dev'!H47="")),'10 Dev'!H47,4)</f>
        <v>4</v>
      </c>
      <c r="AH47" s="495">
        <f>IF(AND('10 Dev'!F47=0,NOT('10 Dev'!H47="")),'10 Dev'!H47,4)</f>
        <v>4</v>
      </c>
    </row>
    <row r="48" spans="1:255" ht="20" outlineLevel="2">
      <c r="A48" s="271" t="s">
        <v>4391</v>
      </c>
      <c r="B48" s="20" t="s">
        <v>3617</v>
      </c>
      <c r="C48" s="195"/>
      <c r="D48" s="195"/>
      <c r="E48" s="195"/>
      <c r="F48" s="196"/>
      <c r="G48" s="219">
        <v>4</v>
      </c>
      <c r="H48" s="219">
        <v>3</v>
      </c>
      <c r="I48" s="219"/>
      <c r="J48" s="219" t="s">
        <v>2855</v>
      </c>
      <c r="K48" s="220"/>
      <c r="L48" s="73"/>
      <c r="AA48" s="495">
        <f>IF(AND('10 Dev'!C48=1,NOT('10 Dev'!I48="")),'10 Dev'!I48,0)</f>
        <v>0</v>
      </c>
      <c r="AB48" s="495">
        <f>IF(AND('10 Dev'!D48=1,NOT('10 Dev'!I48="")),'10 Dev'!I48,0)</f>
        <v>0</v>
      </c>
      <c r="AC48" s="495">
        <f>IF(AND('10 Dev'!E48=1,NOT('10 Dev'!I48="")),'10 Dev'!I48,0)</f>
        <v>0</v>
      </c>
      <c r="AD48" s="495">
        <f>IF(AND('10 Dev'!F48=1,NOT('10 Dev'!I48="")),'10 Dev'!I48,0)</f>
        <v>0</v>
      </c>
      <c r="AE48" s="495">
        <f>IF(AND('10 Dev'!C48=0,NOT('10 Dev'!H48="")),'10 Dev'!H48,4)</f>
        <v>3</v>
      </c>
      <c r="AF48" s="495">
        <f>IF(AND('10 Dev'!D48=0,NOT('10 Dev'!H48="")),'10 Dev'!H48,4)</f>
        <v>3</v>
      </c>
      <c r="AG48" s="495">
        <f>IF(AND('10 Dev'!E48=0,NOT('10 Dev'!H48="")),'10 Dev'!H48,4)</f>
        <v>3</v>
      </c>
      <c r="AH48" s="495">
        <f>IF(AND('10 Dev'!F48=0,NOT('10 Dev'!H48="")),'10 Dev'!H48,4)</f>
        <v>3</v>
      </c>
    </row>
    <row r="49" spans="1:34" outlineLevel="2">
      <c r="A49" s="271" t="s">
        <v>3618</v>
      </c>
      <c r="B49" s="20" t="s">
        <v>528</v>
      </c>
      <c r="C49" s="195"/>
      <c r="D49" s="195"/>
      <c r="E49" s="195"/>
      <c r="F49" s="196"/>
      <c r="G49" s="219">
        <v>4</v>
      </c>
      <c r="H49" s="219"/>
      <c r="I49" s="219"/>
      <c r="J49" s="219" t="s">
        <v>5466</v>
      </c>
      <c r="K49" s="220"/>
      <c r="L49" s="73"/>
      <c r="AA49" s="495">
        <f>IF(AND('10 Dev'!C49=1,NOT('10 Dev'!I49="")),'10 Dev'!I49,0)</f>
        <v>0</v>
      </c>
      <c r="AB49" s="495">
        <f>IF(AND('10 Dev'!D49=1,NOT('10 Dev'!I49="")),'10 Dev'!I49,0)</f>
        <v>0</v>
      </c>
      <c r="AC49" s="495">
        <f>IF(AND('10 Dev'!E49=1,NOT('10 Dev'!I49="")),'10 Dev'!I49,0)</f>
        <v>0</v>
      </c>
      <c r="AD49" s="495">
        <f>IF(AND('10 Dev'!F49=1,NOT('10 Dev'!I49="")),'10 Dev'!I49,0)</f>
        <v>0</v>
      </c>
      <c r="AE49" s="495">
        <f>IF(AND('10 Dev'!C49=0,NOT('10 Dev'!H49="")),'10 Dev'!H49,4)</f>
        <v>4</v>
      </c>
      <c r="AF49" s="495">
        <f>IF(AND('10 Dev'!D49=0,NOT('10 Dev'!H49="")),'10 Dev'!H49,4)</f>
        <v>4</v>
      </c>
      <c r="AG49" s="495">
        <f>IF(AND('10 Dev'!E49=0,NOT('10 Dev'!H49="")),'10 Dev'!H49,4)</f>
        <v>4</v>
      </c>
      <c r="AH49" s="495">
        <f>IF(AND('10 Dev'!F49=0,NOT('10 Dev'!H49="")),'10 Dev'!H49,4)</f>
        <v>4</v>
      </c>
    </row>
    <row r="50" spans="1:34" ht="20" outlineLevel="2">
      <c r="A50" s="271" t="s">
        <v>529</v>
      </c>
      <c r="B50" s="20" t="s">
        <v>530</v>
      </c>
      <c r="C50" s="195"/>
      <c r="D50" s="195"/>
      <c r="E50" s="195"/>
      <c r="F50" s="196"/>
      <c r="G50" s="219">
        <v>4</v>
      </c>
      <c r="H50" s="219">
        <v>3</v>
      </c>
      <c r="I50" s="219"/>
      <c r="J50" s="219" t="s">
        <v>2356</v>
      </c>
      <c r="K50" s="220"/>
      <c r="L50" s="73"/>
      <c r="AA50" s="495">
        <f>IF(AND('10 Dev'!C50=1,NOT('10 Dev'!I50="")),'10 Dev'!I50,0)</f>
        <v>0</v>
      </c>
      <c r="AB50" s="495">
        <f>IF(AND('10 Dev'!D50=1,NOT('10 Dev'!I50="")),'10 Dev'!I50,0)</f>
        <v>0</v>
      </c>
      <c r="AC50" s="495">
        <f>IF(AND('10 Dev'!E50=1,NOT('10 Dev'!I50="")),'10 Dev'!I50,0)</f>
        <v>0</v>
      </c>
      <c r="AD50" s="495">
        <f>IF(AND('10 Dev'!F50=1,NOT('10 Dev'!I50="")),'10 Dev'!I50,0)</f>
        <v>0</v>
      </c>
      <c r="AE50" s="495">
        <f>IF(AND('10 Dev'!C50=0,NOT('10 Dev'!H50="")),'10 Dev'!H50,4)</f>
        <v>3</v>
      </c>
      <c r="AF50" s="495">
        <f>IF(AND('10 Dev'!D50=0,NOT('10 Dev'!H50="")),'10 Dev'!H50,4)</f>
        <v>3</v>
      </c>
      <c r="AG50" s="495">
        <f>IF(AND('10 Dev'!E50=0,NOT('10 Dev'!H50="")),'10 Dev'!H50,4)</f>
        <v>3</v>
      </c>
      <c r="AH50" s="495">
        <f>IF(AND('10 Dev'!F50=0,NOT('10 Dev'!H50="")),'10 Dev'!H50,4)</f>
        <v>3</v>
      </c>
    </row>
    <row r="51" spans="1:34" ht="20" outlineLevel="1">
      <c r="A51" s="271" t="s">
        <v>531</v>
      </c>
      <c r="B51" s="20" t="s">
        <v>532</v>
      </c>
      <c r="C51" s="195"/>
      <c r="D51" s="195"/>
      <c r="E51" s="195"/>
      <c r="F51" s="196"/>
      <c r="G51" s="219">
        <v>2</v>
      </c>
      <c r="H51" s="219"/>
      <c r="I51" s="219"/>
      <c r="J51" s="219" t="s">
        <v>2351</v>
      </c>
      <c r="K51" s="220"/>
      <c r="L51" s="73"/>
      <c r="AA51" s="495">
        <f>IF(AND('10 Dev'!C51=1,NOT('10 Dev'!I51="")),'10 Dev'!I51,0)</f>
        <v>0</v>
      </c>
      <c r="AB51" s="495">
        <f>IF(AND('10 Dev'!D51=1,NOT('10 Dev'!I51="")),'10 Dev'!I51,0)</f>
        <v>0</v>
      </c>
      <c r="AC51" s="495">
        <f>IF(AND('10 Dev'!E51=1,NOT('10 Dev'!I51="")),'10 Dev'!I51,0)</f>
        <v>0</v>
      </c>
      <c r="AD51" s="495">
        <f>IF(AND('10 Dev'!F51=1,NOT('10 Dev'!I51="")),'10 Dev'!I51,0)</f>
        <v>0</v>
      </c>
      <c r="AE51" s="495">
        <f>IF(AND('10 Dev'!C51=0,NOT('10 Dev'!H51="")),'10 Dev'!H51,4)</f>
        <v>4</v>
      </c>
      <c r="AF51" s="495">
        <f>IF(AND('10 Dev'!D51=0,NOT('10 Dev'!H51="")),'10 Dev'!H51,4)</f>
        <v>4</v>
      </c>
      <c r="AG51" s="495">
        <f>IF(AND('10 Dev'!E51=0,NOT('10 Dev'!H51="")),'10 Dev'!H51,4)</f>
        <v>4</v>
      </c>
      <c r="AH51" s="495">
        <f>IF(AND('10 Dev'!F51=0,NOT('10 Dev'!H51="")),'10 Dev'!H51,4)</f>
        <v>4</v>
      </c>
    </row>
    <row r="52" spans="1:34" ht="40" outlineLevel="2">
      <c r="A52" s="271" t="s">
        <v>533</v>
      </c>
      <c r="B52" s="61" t="s">
        <v>1468</v>
      </c>
      <c r="C52" s="195"/>
      <c r="D52" s="195"/>
      <c r="E52" s="195"/>
      <c r="F52" s="196"/>
      <c r="G52" s="219">
        <v>4</v>
      </c>
      <c r="H52" s="219"/>
      <c r="I52" s="219"/>
      <c r="J52" s="219" t="s">
        <v>1244</v>
      </c>
      <c r="K52" s="220"/>
      <c r="L52" s="73"/>
      <c r="AA52" s="495">
        <f>IF(AND('10 Dev'!C52=1,NOT('10 Dev'!I52="")),'10 Dev'!I52,0)</f>
        <v>0</v>
      </c>
      <c r="AB52" s="495">
        <f>IF(AND('10 Dev'!D52=1,NOT('10 Dev'!I52="")),'10 Dev'!I52,0)</f>
        <v>0</v>
      </c>
      <c r="AC52" s="495">
        <f>IF(AND('10 Dev'!E52=1,NOT('10 Dev'!I52="")),'10 Dev'!I52,0)</f>
        <v>0</v>
      </c>
      <c r="AD52" s="495">
        <f>IF(AND('10 Dev'!F52=1,NOT('10 Dev'!I52="")),'10 Dev'!I52,0)</f>
        <v>0</v>
      </c>
      <c r="AE52" s="495">
        <f>IF(AND('10 Dev'!C52=0,NOT('10 Dev'!H52="")),'10 Dev'!H52,4)</f>
        <v>4</v>
      </c>
      <c r="AF52" s="495">
        <f>IF(AND('10 Dev'!D52=0,NOT('10 Dev'!H52="")),'10 Dev'!H52,4)</f>
        <v>4</v>
      </c>
      <c r="AG52" s="495">
        <f>IF(AND('10 Dev'!E52=0,NOT('10 Dev'!H52="")),'10 Dev'!H52,4)</f>
        <v>4</v>
      </c>
      <c r="AH52" s="495">
        <f>IF(AND('10 Dev'!F52=0,NOT('10 Dev'!H52="")),'10 Dev'!H52,4)</f>
        <v>4</v>
      </c>
    </row>
    <row r="53" spans="1:34" outlineLevel="2">
      <c r="A53" s="271" t="s">
        <v>1469</v>
      </c>
      <c r="B53" s="20" t="s">
        <v>1411</v>
      </c>
      <c r="C53" s="196"/>
      <c r="D53" s="195"/>
      <c r="E53" s="196"/>
      <c r="F53" s="196"/>
      <c r="G53" s="219">
        <v>2</v>
      </c>
      <c r="H53" s="261"/>
      <c r="I53" s="261"/>
      <c r="J53" s="219" t="s">
        <v>2858</v>
      </c>
      <c r="K53" s="220"/>
      <c r="L53" s="73"/>
      <c r="AA53" s="495">
        <f>IF(AND('10 Dev'!C53=1,NOT('10 Dev'!I53="")),'10 Dev'!I53,0)</f>
        <v>0</v>
      </c>
      <c r="AB53" s="495">
        <f>IF(AND('10 Dev'!D53=1,NOT('10 Dev'!I53="")),'10 Dev'!I53,0)</f>
        <v>0</v>
      </c>
      <c r="AC53" s="495">
        <f>IF(AND('10 Dev'!E53=1,NOT('10 Dev'!I53="")),'10 Dev'!I53,0)</f>
        <v>0</v>
      </c>
      <c r="AD53" s="495">
        <f>IF(AND('10 Dev'!F53=1,NOT('10 Dev'!I53="")),'10 Dev'!I53,0)</f>
        <v>0</v>
      </c>
      <c r="AE53" s="495">
        <f>IF(AND('10 Dev'!C53=0,NOT('10 Dev'!H53="")),'10 Dev'!H53,4)</f>
        <v>4</v>
      </c>
      <c r="AF53" s="495">
        <f>IF(AND('10 Dev'!D53=0,NOT('10 Dev'!H53="")),'10 Dev'!H53,4)</f>
        <v>4</v>
      </c>
      <c r="AG53" s="495">
        <f>IF(AND('10 Dev'!E53=0,NOT('10 Dev'!H53="")),'10 Dev'!H53,4)</f>
        <v>4</v>
      </c>
      <c r="AH53" s="495">
        <f>IF(AND('10 Dev'!F53=0,NOT('10 Dev'!H53="")),'10 Dev'!H53,4)</f>
        <v>4</v>
      </c>
    </row>
    <row r="54" spans="1:34" outlineLevel="2">
      <c r="A54" s="267" t="s">
        <v>1412</v>
      </c>
      <c r="B54" s="74" t="s">
        <v>1413</v>
      </c>
      <c r="C54" s="195"/>
      <c r="D54" s="195"/>
      <c r="E54" s="195"/>
      <c r="F54" s="196"/>
      <c r="G54" s="219"/>
      <c r="H54" s="219"/>
      <c r="I54" s="219"/>
      <c r="J54" s="219"/>
      <c r="K54" s="220"/>
      <c r="L54" s="73"/>
      <c r="AB54" s="495">
        <f>IF(AND('10 Dev'!D54=1,NOT('10 Dev'!I54="")),'10 Dev'!I54,0)</f>
        <v>0</v>
      </c>
    </row>
    <row r="55" spans="1:34" ht="20" outlineLevel="2">
      <c r="A55" s="271" t="s">
        <v>1414</v>
      </c>
      <c r="B55" s="184" t="s">
        <v>1415</v>
      </c>
      <c r="C55" s="195"/>
      <c r="D55" s="195"/>
      <c r="E55" s="195"/>
      <c r="F55" s="196"/>
      <c r="G55" s="219">
        <v>4</v>
      </c>
      <c r="H55" s="219"/>
      <c r="I55" s="219"/>
      <c r="J55" s="219" t="s">
        <v>2351</v>
      </c>
      <c r="K55" s="220"/>
      <c r="L55" s="284"/>
      <c r="AA55" s="495">
        <f>IF(AND('10 Dev'!C55=1,NOT('10 Dev'!I55="")),'10 Dev'!I55,0)</f>
        <v>0</v>
      </c>
      <c r="AB55" s="495">
        <f>IF(AND('10 Dev'!D55=1,NOT('10 Dev'!I55="")),'10 Dev'!I55,0)</f>
        <v>0</v>
      </c>
      <c r="AC55" s="495">
        <f>IF(AND('10 Dev'!E55=1,NOT('10 Dev'!I55="")),'10 Dev'!I55,0)</f>
        <v>0</v>
      </c>
      <c r="AD55" s="495">
        <f>IF(AND('10 Dev'!F55=1,NOT('10 Dev'!I55="")),'10 Dev'!I55,0)</f>
        <v>0</v>
      </c>
      <c r="AE55" s="495">
        <f>IF(AND('10 Dev'!C55=0,NOT('10 Dev'!H55="")),'10 Dev'!H55,4)</f>
        <v>4</v>
      </c>
      <c r="AF55" s="495">
        <f>IF(AND('10 Dev'!D55=0,NOT('10 Dev'!H55="")),'10 Dev'!H55,4)</f>
        <v>4</v>
      </c>
      <c r="AG55" s="495">
        <f>IF(AND('10 Dev'!E55=0,NOT('10 Dev'!H55="")),'10 Dev'!H55,4)</f>
        <v>4</v>
      </c>
      <c r="AH55" s="495">
        <f>IF(AND('10 Dev'!F55=0,NOT('10 Dev'!H55="")),'10 Dev'!H55,4)</f>
        <v>4</v>
      </c>
    </row>
    <row r="56" spans="1:34" outlineLevel="2">
      <c r="A56" s="271" t="s">
        <v>1416</v>
      </c>
      <c r="B56" s="20" t="s">
        <v>500</v>
      </c>
      <c r="C56" s="195"/>
      <c r="D56" s="195"/>
      <c r="E56" s="195"/>
      <c r="F56" s="196"/>
      <c r="G56" s="219">
        <v>4</v>
      </c>
      <c r="H56" s="219"/>
      <c r="I56" s="219"/>
      <c r="J56" s="219" t="s">
        <v>2351</v>
      </c>
      <c r="K56" s="220"/>
      <c r="L56" s="73"/>
      <c r="AA56" s="495">
        <f>IF(AND('10 Dev'!C56=1,NOT('10 Dev'!I56="")),'10 Dev'!I56,0)</f>
        <v>0</v>
      </c>
      <c r="AB56" s="495">
        <f>IF(AND('10 Dev'!D56=1,NOT('10 Dev'!I56="")),'10 Dev'!I56,0)</f>
        <v>0</v>
      </c>
      <c r="AC56" s="495">
        <f>IF(AND('10 Dev'!E56=1,NOT('10 Dev'!I56="")),'10 Dev'!I56,0)</f>
        <v>0</v>
      </c>
      <c r="AD56" s="495">
        <f>IF(AND('10 Dev'!F56=1,NOT('10 Dev'!I56="")),'10 Dev'!I56,0)</f>
        <v>0</v>
      </c>
      <c r="AE56" s="495">
        <f>IF(AND('10 Dev'!C56=0,NOT('10 Dev'!H56="")),'10 Dev'!H56,4)</f>
        <v>4</v>
      </c>
      <c r="AF56" s="495">
        <f>IF(AND('10 Dev'!D56=0,NOT('10 Dev'!H56="")),'10 Dev'!H56,4)</f>
        <v>4</v>
      </c>
      <c r="AG56" s="495">
        <f>IF(AND('10 Dev'!E56=0,NOT('10 Dev'!H56="")),'10 Dev'!H56,4)</f>
        <v>4</v>
      </c>
      <c r="AH56" s="495">
        <f>IF(AND('10 Dev'!F56=0,NOT('10 Dev'!H56="")),'10 Dev'!H56,4)</f>
        <v>4</v>
      </c>
    </row>
    <row r="57" spans="1:34" ht="20" outlineLevel="2">
      <c r="A57" s="271" t="s">
        <v>501</v>
      </c>
      <c r="B57" s="20" t="s">
        <v>1571</v>
      </c>
      <c r="C57" s="195"/>
      <c r="D57" s="195"/>
      <c r="E57" s="195"/>
      <c r="F57" s="196"/>
      <c r="G57" s="219">
        <v>4</v>
      </c>
      <c r="H57" s="219">
        <v>2</v>
      </c>
      <c r="I57" s="219"/>
      <c r="J57" s="219" t="s">
        <v>2351</v>
      </c>
      <c r="K57" s="220"/>
      <c r="L57" s="73"/>
      <c r="AA57" s="495">
        <f>IF(AND('10 Dev'!C57=1,NOT('10 Dev'!I57="")),'10 Dev'!I57,0)</f>
        <v>0</v>
      </c>
      <c r="AB57" s="495">
        <f>IF(AND('10 Dev'!D57=1,NOT('10 Dev'!I57="")),'10 Dev'!I57,0)</f>
        <v>0</v>
      </c>
      <c r="AC57" s="495">
        <f>IF(AND('10 Dev'!E57=1,NOT('10 Dev'!I57="")),'10 Dev'!I57,0)</f>
        <v>0</v>
      </c>
      <c r="AD57" s="495">
        <f>IF(AND('10 Dev'!F57=1,NOT('10 Dev'!I57="")),'10 Dev'!I57,0)</f>
        <v>0</v>
      </c>
      <c r="AE57" s="495">
        <f>IF(AND('10 Dev'!C57=0,NOT('10 Dev'!H57="")),'10 Dev'!H57,4)</f>
        <v>2</v>
      </c>
      <c r="AF57" s="495">
        <f>IF(AND('10 Dev'!D57=0,NOT('10 Dev'!H57="")),'10 Dev'!H57,4)</f>
        <v>2</v>
      </c>
      <c r="AG57" s="495">
        <f>IF(AND('10 Dev'!E57=0,NOT('10 Dev'!H57="")),'10 Dev'!H57,4)</f>
        <v>2</v>
      </c>
      <c r="AH57" s="495">
        <f>IF(AND('10 Dev'!F57=0,NOT('10 Dev'!H57="")),'10 Dev'!H57,4)</f>
        <v>2</v>
      </c>
    </row>
    <row r="58" spans="1:34" ht="50" outlineLevel="2">
      <c r="A58" s="271" t="s">
        <v>1572</v>
      </c>
      <c r="B58" s="20" t="s">
        <v>1428</v>
      </c>
      <c r="C58" s="195"/>
      <c r="D58" s="195"/>
      <c r="E58" s="195"/>
      <c r="F58" s="196"/>
      <c r="G58" s="219">
        <v>4</v>
      </c>
      <c r="H58" s="219">
        <v>2</v>
      </c>
      <c r="I58" s="219"/>
      <c r="J58" s="219" t="s">
        <v>5466</v>
      </c>
      <c r="K58" s="220" t="s">
        <v>1429</v>
      </c>
      <c r="L58" s="73"/>
      <c r="AA58" s="495">
        <f>IF(AND('10 Dev'!C58=1,NOT('10 Dev'!I58="")),'10 Dev'!I58,0)</f>
        <v>0</v>
      </c>
      <c r="AB58" s="495">
        <f>IF(AND('10 Dev'!D58=1,NOT('10 Dev'!I58="")),'10 Dev'!I58,0)</f>
        <v>0</v>
      </c>
      <c r="AC58" s="495">
        <f>IF(AND('10 Dev'!E58=1,NOT('10 Dev'!I58="")),'10 Dev'!I58,0)</f>
        <v>0</v>
      </c>
      <c r="AD58" s="495">
        <f>IF(AND('10 Dev'!F58=1,NOT('10 Dev'!I58="")),'10 Dev'!I58,0)</f>
        <v>0</v>
      </c>
      <c r="AE58" s="495">
        <f>IF(AND('10 Dev'!C58=0,NOT('10 Dev'!H58="")),'10 Dev'!H58,4)</f>
        <v>2</v>
      </c>
      <c r="AF58" s="495">
        <f>IF(AND('10 Dev'!D58=0,NOT('10 Dev'!H58="")),'10 Dev'!H58,4)</f>
        <v>2</v>
      </c>
      <c r="AG58" s="495">
        <f>IF(AND('10 Dev'!E58=0,NOT('10 Dev'!H58="")),'10 Dev'!H58,4)</f>
        <v>2</v>
      </c>
      <c r="AH58" s="495">
        <f>IF(AND('10 Dev'!F58=0,NOT('10 Dev'!H58="")),'10 Dev'!H58,4)</f>
        <v>2</v>
      </c>
    </row>
    <row r="59" spans="1:34" ht="40" outlineLevel="2">
      <c r="A59" s="271" t="s">
        <v>1430</v>
      </c>
      <c r="B59" s="184" t="s">
        <v>1441</v>
      </c>
      <c r="C59" s="195"/>
      <c r="D59" s="195"/>
      <c r="E59" s="195"/>
      <c r="F59" s="196"/>
      <c r="G59" s="219">
        <v>2</v>
      </c>
      <c r="H59" s="219">
        <v>3</v>
      </c>
      <c r="I59" s="219"/>
      <c r="J59" s="219" t="s">
        <v>2855</v>
      </c>
      <c r="K59" s="220"/>
      <c r="L59" s="73"/>
      <c r="AA59" s="495">
        <f>IF(AND('10 Dev'!C59=1,NOT('10 Dev'!I59="")),'10 Dev'!I59,0)</f>
        <v>0</v>
      </c>
      <c r="AB59" s="495">
        <f>IF(AND('10 Dev'!D59=1,NOT('10 Dev'!I59="")),'10 Dev'!I59,0)</f>
        <v>0</v>
      </c>
      <c r="AC59" s="495">
        <f>IF(AND('10 Dev'!E59=1,NOT('10 Dev'!I59="")),'10 Dev'!I59,0)</f>
        <v>0</v>
      </c>
      <c r="AD59" s="495">
        <f>IF(AND('10 Dev'!F59=1,NOT('10 Dev'!I59="")),'10 Dev'!I59,0)</f>
        <v>0</v>
      </c>
      <c r="AE59" s="495">
        <f>IF(AND('10 Dev'!C59=0,NOT('10 Dev'!H59="")),'10 Dev'!H59,4)</f>
        <v>3</v>
      </c>
      <c r="AF59" s="495">
        <f>IF(AND('10 Dev'!D59=0,NOT('10 Dev'!H59="")),'10 Dev'!H59,4)</f>
        <v>3</v>
      </c>
      <c r="AG59" s="495">
        <f>IF(AND('10 Dev'!E59=0,NOT('10 Dev'!H59="")),'10 Dev'!H59,4)</f>
        <v>3</v>
      </c>
      <c r="AH59" s="495">
        <f>IF(AND('10 Dev'!F59=0,NOT('10 Dev'!H59="")),'10 Dev'!H59,4)</f>
        <v>3</v>
      </c>
    </row>
    <row r="60" spans="1:34" ht="40" outlineLevel="1">
      <c r="A60" s="271" t="s">
        <v>1442</v>
      </c>
      <c r="B60" s="61" t="s">
        <v>1444</v>
      </c>
      <c r="C60" s="195"/>
      <c r="D60" s="195"/>
      <c r="E60" s="196"/>
      <c r="F60" s="196"/>
      <c r="G60" s="219">
        <v>2</v>
      </c>
      <c r="H60" s="219">
        <v>3</v>
      </c>
      <c r="I60" s="219"/>
      <c r="J60" s="219" t="s">
        <v>2751</v>
      </c>
      <c r="K60" s="220"/>
      <c r="L60" s="73"/>
      <c r="AA60" s="495">
        <f>IF(AND('10 Dev'!C60=1,NOT('10 Dev'!I60="")),'10 Dev'!I60,0)</f>
        <v>0</v>
      </c>
      <c r="AB60" s="495">
        <f>IF(AND('10 Dev'!D60=1,NOT('10 Dev'!I60="")),'10 Dev'!I60,0)</f>
        <v>0</v>
      </c>
      <c r="AC60" s="495">
        <f>IF(AND('10 Dev'!E60=1,NOT('10 Dev'!I60="")),'10 Dev'!I60,0)</f>
        <v>0</v>
      </c>
      <c r="AD60" s="495">
        <f>IF(AND('10 Dev'!F60=1,NOT('10 Dev'!I60="")),'10 Dev'!I60,0)</f>
        <v>0</v>
      </c>
      <c r="AE60" s="495">
        <f>IF(AND('10 Dev'!C60=0,NOT('10 Dev'!H60="")),'10 Dev'!H60,4)</f>
        <v>3</v>
      </c>
      <c r="AF60" s="495">
        <f>IF(AND('10 Dev'!D60=0,NOT('10 Dev'!H60="")),'10 Dev'!H60,4)</f>
        <v>3</v>
      </c>
      <c r="AG60" s="495">
        <f>IF(AND('10 Dev'!E60=0,NOT('10 Dev'!H60="")),'10 Dev'!H60,4)</f>
        <v>3</v>
      </c>
      <c r="AH60" s="495">
        <f>IF(AND('10 Dev'!F60=0,NOT('10 Dev'!H60="")),'10 Dev'!H60,4)</f>
        <v>3</v>
      </c>
    </row>
    <row r="61" spans="1:34" ht="20" outlineLevel="2">
      <c r="A61" s="271" t="s">
        <v>2752</v>
      </c>
      <c r="B61" s="20" t="s">
        <v>518</v>
      </c>
      <c r="C61" s="195"/>
      <c r="D61" s="195"/>
      <c r="E61" s="195"/>
      <c r="F61" s="196"/>
      <c r="G61" s="219">
        <v>2</v>
      </c>
      <c r="H61" s="219">
        <v>2</v>
      </c>
      <c r="I61" s="219"/>
      <c r="J61" s="219" t="s">
        <v>2351</v>
      </c>
      <c r="K61" s="220"/>
      <c r="L61" s="73"/>
      <c r="AA61" s="495">
        <f>IF(AND('10 Dev'!C61=1,NOT('10 Dev'!I61="")),'10 Dev'!I61,0)</f>
        <v>0</v>
      </c>
      <c r="AB61" s="495">
        <f>IF(AND('10 Dev'!D61=1,NOT('10 Dev'!I61="")),'10 Dev'!I61,0)</f>
        <v>0</v>
      </c>
      <c r="AC61" s="495">
        <f>IF(AND('10 Dev'!E61=1,NOT('10 Dev'!I61="")),'10 Dev'!I61,0)</f>
        <v>0</v>
      </c>
      <c r="AD61" s="495">
        <f>IF(AND('10 Dev'!F61=1,NOT('10 Dev'!I61="")),'10 Dev'!I61,0)</f>
        <v>0</v>
      </c>
      <c r="AE61" s="495">
        <f>IF(AND('10 Dev'!C61=0,NOT('10 Dev'!H61="")),'10 Dev'!H61,4)</f>
        <v>2</v>
      </c>
      <c r="AF61" s="495">
        <f>IF(AND('10 Dev'!D61=0,NOT('10 Dev'!H61="")),'10 Dev'!H61,4)</f>
        <v>2</v>
      </c>
      <c r="AG61" s="495">
        <f>IF(AND('10 Dev'!E61=0,NOT('10 Dev'!H61="")),'10 Dev'!H61,4)</f>
        <v>2</v>
      </c>
      <c r="AH61" s="495">
        <f>IF(AND('10 Dev'!F61=0,NOT('10 Dev'!H61="")),'10 Dev'!H61,4)</f>
        <v>2</v>
      </c>
    </row>
    <row r="62" spans="1:34" outlineLevel="2">
      <c r="A62" s="271" t="s">
        <v>519</v>
      </c>
      <c r="B62" s="20" t="s">
        <v>14</v>
      </c>
      <c r="C62" s="195"/>
      <c r="D62" s="195"/>
      <c r="E62" s="195"/>
      <c r="F62" s="196"/>
      <c r="G62" s="219">
        <v>2</v>
      </c>
      <c r="H62" s="219">
        <v>3</v>
      </c>
      <c r="I62" s="261"/>
      <c r="J62" s="219" t="s">
        <v>2858</v>
      </c>
      <c r="K62" s="220"/>
      <c r="L62" s="73"/>
      <c r="AA62" s="495">
        <f>IF(AND('10 Dev'!C62=1,NOT('10 Dev'!I62="")),'10 Dev'!I62,0)</f>
        <v>0</v>
      </c>
      <c r="AB62" s="495">
        <f>IF(AND('10 Dev'!D62=1,NOT('10 Dev'!I62="")),'10 Dev'!I62,0)</f>
        <v>0</v>
      </c>
      <c r="AC62" s="495">
        <f>IF(AND('10 Dev'!E62=1,NOT('10 Dev'!I62="")),'10 Dev'!I62,0)</f>
        <v>0</v>
      </c>
      <c r="AD62" s="495">
        <f>IF(AND('10 Dev'!F62=1,NOT('10 Dev'!I62="")),'10 Dev'!I62,0)</f>
        <v>0</v>
      </c>
      <c r="AE62" s="495">
        <f>IF(AND('10 Dev'!C62=0,NOT('10 Dev'!H62="")),'10 Dev'!H62,4)</f>
        <v>3</v>
      </c>
      <c r="AF62" s="495">
        <f>IF(AND('10 Dev'!D62=0,NOT('10 Dev'!H62="")),'10 Dev'!H62,4)</f>
        <v>3</v>
      </c>
      <c r="AG62" s="495">
        <f>IF(AND('10 Dev'!E62=0,NOT('10 Dev'!H62="")),'10 Dev'!H62,4)</f>
        <v>3</v>
      </c>
      <c r="AH62" s="495">
        <f>IF(AND('10 Dev'!F62=0,NOT('10 Dev'!H62="")),'10 Dev'!H62,4)</f>
        <v>3</v>
      </c>
    </row>
    <row r="63" spans="1:34" outlineLevel="2">
      <c r="A63" s="274" t="s">
        <v>15</v>
      </c>
      <c r="B63" s="285" t="s">
        <v>16</v>
      </c>
      <c r="C63" s="195"/>
      <c r="D63" s="195"/>
      <c r="E63" s="195"/>
      <c r="F63" s="196"/>
      <c r="G63" s="219"/>
      <c r="H63" s="219"/>
      <c r="I63" s="261"/>
      <c r="J63" s="261"/>
      <c r="K63" s="220"/>
      <c r="L63" s="73"/>
      <c r="AB63" s="495">
        <f>IF(AND('10 Dev'!D63=1,NOT('10 Dev'!I63="")),'10 Dev'!I63,0)</f>
        <v>0</v>
      </c>
    </row>
    <row r="64" spans="1:34" ht="20" outlineLevel="2">
      <c r="A64" s="271" t="s">
        <v>17</v>
      </c>
      <c r="B64" s="272" t="s">
        <v>525</v>
      </c>
      <c r="C64" s="195"/>
      <c r="D64" s="195"/>
      <c r="E64" s="196"/>
      <c r="F64" s="196"/>
      <c r="G64" s="219">
        <v>4</v>
      </c>
      <c r="H64" s="219"/>
      <c r="I64" s="261"/>
      <c r="J64" s="219" t="s">
        <v>5466</v>
      </c>
      <c r="K64" s="220" t="s">
        <v>526</v>
      </c>
      <c r="L64" s="73"/>
      <c r="AA64" s="495">
        <f>IF(AND('10 Dev'!C64=1,NOT('10 Dev'!I64="")),'10 Dev'!I64,0)</f>
        <v>0</v>
      </c>
      <c r="AB64" s="495">
        <f>IF(AND('10 Dev'!D64=1,NOT('10 Dev'!I64="")),'10 Dev'!I64,0)</f>
        <v>0</v>
      </c>
      <c r="AC64" s="495">
        <f>IF(AND('10 Dev'!E64=1,NOT('10 Dev'!I64="")),'10 Dev'!I64,0)</f>
        <v>0</v>
      </c>
      <c r="AD64" s="495">
        <f>IF(AND('10 Dev'!F64=1,NOT('10 Dev'!I64="")),'10 Dev'!I64,0)</f>
        <v>0</v>
      </c>
      <c r="AE64" s="495">
        <f>IF(AND('10 Dev'!C64=0,NOT('10 Dev'!H64="")),'10 Dev'!H64,4)</f>
        <v>4</v>
      </c>
      <c r="AF64" s="495">
        <f>IF(AND('10 Dev'!D64=0,NOT('10 Dev'!H64="")),'10 Dev'!H64,4)</f>
        <v>4</v>
      </c>
      <c r="AG64" s="495">
        <f>IF(AND('10 Dev'!E64=0,NOT('10 Dev'!H64="")),'10 Dev'!H64,4)</f>
        <v>4</v>
      </c>
      <c r="AH64" s="495">
        <f>IF(AND('10 Dev'!F64=0,NOT('10 Dev'!H64="")),'10 Dev'!H64,4)</f>
        <v>4</v>
      </c>
    </row>
    <row r="65" spans="1:255" ht="20" outlineLevel="1">
      <c r="A65" s="271" t="s">
        <v>527</v>
      </c>
      <c r="B65" s="272" t="s">
        <v>1504</v>
      </c>
      <c r="C65" s="195"/>
      <c r="D65" s="195"/>
      <c r="E65" s="195"/>
      <c r="F65" s="196"/>
      <c r="G65" s="219">
        <v>2</v>
      </c>
      <c r="H65" s="219"/>
      <c r="I65" s="261"/>
      <c r="J65" s="219" t="s">
        <v>5466</v>
      </c>
      <c r="K65" s="220" t="s">
        <v>526</v>
      </c>
      <c r="L65" s="73"/>
      <c r="AA65" s="495">
        <f>IF(AND('10 Dev'!C65=1,NOT('10 Dev'!I65="")),'10 Dev'!I65,0)</f>
        <v>0</v>
      </c>
      <c r="AB65" s="495">
        <f>IF(AND('10 Dev'!D65=1,NOT('10 Dev'!I65="")),'10 Dev'!I65,0)</f>
        <v>0</v>
      </c>
      <c r="AC65" s="495">
        <f>IF(AND('10 Dev'!E65=1,NOT('10 Dev'!I65="")),'10 Dev'!I65,0)</f>
        <v>0</v>
      </c>
      <c r="AD65" s="495">
        <f>IF(AND('10 Dev'!F65=1,NOT('10 Dev'!I65="")),'10 Dev'!I65,0)</f>
        <v>0</v>
      </c>
      <c r="AE65" s="495">
        <f>IF(AND('10 Dev'!C65=0,NOT('10 Dev'!H65="")),'10 Dev'!H65,4)</f>
        <v>4</v>
      </c>
      <c r="AF65" s="495">
        <f>IF(AND('10 Dev'!D65=0,NOT('10 Dev'!H65="")),'10 Dev'!H65,4)</f>
        <v>4</v>
      </c>
      <c r="AG65" s="495">
        <f>IF(AND('10 Dev'!E65=0,NOT('10 Dev'!H65="")),'10 Dev'!H65,4)</f>
        <v>4</v>
      </c>
      <c r="AH65" s="495">
        <f>IF(AND('10 Dev'!F65=0,NOT('10 Dev'!H65="")),'10 Dev'!H65,4)</f>
        <v>4</v>
      </c>
    </row>
    <row r="66" spans="1:255" ht="20" outlineLevel="2">
      <c r="A66" s="271" t="s">
        <v>1505</v>
      </c>
      <c r="B66" s="272" t="s">
        <v>1455</v>
      </c>
      <c r="C66" s="195"/>
      <c r="D66" s="195"/>
      <c r="E66" s="195"/>
      <c r="F66" s="196"/>
      <c r="G66" s="219">
        <v>2</v>
      </c>
      <c r="H66" s="219"/>
      <c r="I66" s="261"/>
      <c r="J66" s="219" t="s">
        <v>5466</v>
      </c>
      <c r="K66" s="220" t="s">
        <v>526</v>
      </c>
      <c r="L66" s="73"/>
      <c r="AA66" s="495">
        <f>IF(AND('10 Dev'!C66=1,NOT('10 Dev'!I66="")),'10 Dev'!I66,0)</f>
        <v>0</v>
      </c>
      <c r="AB66" s="495">
        <f>IF(AND('10 Dev'!D66=1,NOT('10 Dev'!I66="")),'10 Dev'!I66,0)</f>
        <v>0</v>
      </c>
      <c r="AC66" s="495">
        <f>IF(AND('10 Dev'!E66=1,NOT('10 Dev'!I66="")),'10 Dev'!I66,0)</f>
        <v>0</v>
      </c>
      <c r="AD66" s="495">
        <f>IF(AND('10 Dev'!F66=1,NOT('10 Dev'!I66="")),'10 Dev'!I66,0)</f>
        <v>0</v>
      </c>
      <c r="AE66" s="495">
        <f>IF(AND('10 Dev'!C66=0,NOT('10 Dev'!H66="")),'10 Dev'!H66,4)</f>
        <v>4</v>
      </c>
      <c r="AF66" s="495">
        <f>IF(AND('10 Dev'!D66=0,NOT('10 Dev'!H66="")),'10 Dev'!H66,4)</f>
        <v>4</v>
      </c>
      <c r="AG66" s="495">
        <f>IF(AND('10 Dev'!E66=0,NOT('10 Dev'!H66="")),'10 Dev'!H66,4)</f>
        <v>4</v>
      </c>
      <c r="AH66" s="495">
        <f>IF(AND('10 Dev'!F66=0,NOT('10 Dev'!H66="")),'10 Dev'!H66,4)</f>
        <v>4</v>
      </c>
    </row>
    <row r="67" spans="1:255" outlineLevel="2">
      <c r="A67" s="271" t="s">
        <v>1456</v>
      </c>
      <c r="B67" s="272" t="s">
        <v>1409</v>
      </c>
      <c r="C67" s="195"/>
      <c r="D67" s="195"/>
      <c r="E67" s="195"/>
      <c r="F67" s="196"/>
      <c r="G67" s="219">
        <v>2</v>
      </c>
      <c r="H67" s="219"/>
      <c r="I67" s="261"/>
      <c r="J67" s="219" t="s">
        <v>5466</v>
      </c>
      <c r="K67" s="220" t="s">
        <v>526</v>
      </c>
      <c r="L67" s="73"/>
      <c r="AA67" s="495">
        <f>IF(AND('10 Dev'!C67=1,NOT('10 Dev'!I67="")),'10 Dev'!I67,0)</f>
        <v>0</v>
      </c>
      <c r="AB67" s="495">
        <f>IF(AND('10 Dev'!D67=1,NOT('10 Dev'!I67="")),'10 Dev'!I67,0)</f>
        <v>0</v>
      </c>
      <c r="AC67" s="495">
        <f>IF(AND('10 Dev'!E67=1,NOT('10 Dev'!I67="")),'10 Dev'!I67,0)</f>
        <v>0</v>
      </c>
      <c r="AD67" s="495">
        <f>IF(AND('10 Dev'!F67=1,NOT('10 Dev'!I67="")),'10 Dev'!I67,0)</f>
        <v>0</v>
      </c>
      <c r="AE67" s="495">
        <f>IF(AND('10 Dev'!C67=0,NOT('10 Dev'!H67="")),'10 Dev'!H67,4)</f>
        <v>4</v>
      </c>
      <c r="AF67" s="495">
        <f>IF(AND('10 Dev'!D67=0,NOT('10 Dev'!H67="")),'10 Dev'!H67,4)</f>
        <v>4</v>
      </c>
      <c r="AG67" s="495">
        <f>IF(AND('10 Dev'!E67=0,NOT('10 Dev'!H67="")),'10 Dev'!H67,4)</f>
        <v>4</v>
      </c>
      <c r="AH67" s="495">
        <f>IF(AND('10 Dev'!F67=0,NOT('10 Dev'!H67="")),'10 Dev'!H67,4)</f>
        <v>4</v>
      </c>
    </row>
    <row r="68" spans="1:255" outlineLevel="2">
      <c r="A68" s="267" t="s">
        <v>1410</v>
      </c>
      <c r="B68" s="268" t="s">
        <v>1458</v>
      </c>
      <c r="C68" s="195"/>
      <c r="D68" s="195"/>
      <c r="E68" s="195"/>
      <c r="F68" s="147"/>
      <c r="G68" s="219"/>
      <c r="H68" s="219"/>
      <c r="I68" s="261"/>
      <c r="J68" s="261"/>
      <c r="K68" s="220"/>
      <c r="L68" s="73"/>
      <c r="AB68" s="495">
        <f>IF(AND('10 Dev'!D68=1,NOT('10 Dev'!I68="")),'10 Dev'!I68,0)</f>
        <v>0</v>
      </c>
    </row>
    <row r="69" spans="1:255" outlineLevel="2">
      <c r="A69" s="271" t="s">
        <v>1459</v>
      </c>
      <c r="B69" s="272" t="s">
        <v>1460</v>
      </c>
      <c r="C69" s="195"/>
      <c r="D69" s="195"/>
      <c r="E69" s="195"/>
      <c r="F69" s="196"/>
      <c r="G69" s="219">
        <v>4</v>
      </c>
      <c r="H69" s="219"/>
      <c r="I69" s="261"/>
      <c r="J69" s="219" t="s">
        <v>2351</v>
      </c>
      <c r="K69" s="220" t="s">
        <v>1461</v>
      </c>
      <c r="L69" s="73"/>
      <c r="AA69" s="495">
        <f>IF(AND('10 Dev'!C69=1,NOT('10 Dev'!I69="")),'10 Dev'!I69,0)</f>
        <v>0</v>
      </c>
      <c r="AB69" s="495">
        <f>IF(AND('10 Dev'!D69=1,NOT('10 Dev'!I69="")),'10 Dev'!I69,0)</f>
        <v>0</v>
      </c>
      <c r="AC69" s="495">
        <f>IF(AND('10 Dev'!E69=1,NOT('10 Dev'!I69="")),'10 Dev'!I69,0)</f>
        <v>0</v>
      </c>
      <c r="AD69" s="495">
        <f>IF(AND('10 Dev'!F69=1,NOT('10 Dev'!I69="")),'10 Dev'!I69,0)</f>
        <v>0</v>
      </c>
      <c r="AE69" s="495">
        <f>IF(AND('10 Dev'!C69=0,NOT('10 Dev'!H69="")),'10 Dev'!H69,4)</f>
        <v>4</v>
      </c>
      <c r="AF69" s="495">
        <f>IF(AND('10 Dev'!D69=0,NOT('10 Dev'!H69="")),'10 Dev'!H69,4)</f>
        <v>4</v>
      </c>
      <c r="AG69" s="495">
        <f>IF(AND('10 Dev'!E69=0,NOT('10 Dev'!H69="")),'10 Dev'!H69,4)</f>
        <v>4</v>
      </c>
      <c r="AH69" s="495">
        <f>IF(AND('10 Dev'!F69=0,NOT('10 Dev'!H69="")),'10 Dev'!H69,4)</f>
        <v>4</v>
      </c>
    </row>
    <row r="70" spans="1:255" ht="20" outlineLevel="2">
      <c r="A70" s="271" t="s">
        <v>1462</v>
      </c>
      <c r="B70" s="272" t="s">
        <v>1463</v>
      </c>
      <c r="C70" s="195"/>
      <c r="D70" s="195"/>
      <c r="E70" s="195"/>
      <c r="F70" s="196"/>
      <c r="G70" s="219">
        <v>2</v>
      </c>
      <c r="H70" s="219">
        <v>2</v>
      </c>
      <c r="I70" s="261"/>
      <c r="J70" s="219" t="s">
        <v>5466</v>
      </c>
      <c r="K70" s="220" t="s">
        <v>1461</v>
      </c>
      <c r="L70" s="73"/>
      <c r="AA70" s="495">
        <f>IF(AND('10 Dev'!C70=1,NOT('10 Dev'!I70="")),'10 Dev'!I70,0)</f>
        <v>0</v>
      </c>
      <c r="AB70" s="495">
        <f>IF(AND('10 Dev'!D70=1,NOT('10 Dev'!I70="")),'10 Dev'!I70,0)</f>
        <v>0</v>
      </c>
      <c r="AC70" s="495">
        <f>IF(AND('10 Dev'!E70=1,NOT('10 Dev'!I70="")),'10 Dev'!I70,0)</f>
        <v>0</v>
      </c>
      <c r="AD70" s="495">
        <f>IF(AND('10 Dev'!F70=1,NOT('10 Dev'!I70="")),'10 Dev'!I70,0)</f>
        <v>0</v>
      </c>
      <c r="AE70" s="495">
        <f>IF(AND('10 Dev'!C70=0,NOT('10 Dev'!H70="")),'10 Dev'!H70,4)</f>
        <v>2</v>
      </c>
      <c r="AF70" s="495">
        <f>IF(AND('10 Dev'!D70=0,NOT('10 Dev'!H70="")),'10 Dev'!H70,4)</f>
        <v>2</v>
      </c>
      <c r="AG70" s="495">
        <f>IF(AND('10 Dev'!E70=0,NOT('10 Dev'!H70="")),'10 Dev'!H70,4)</f>
        <v>2</v>
      </c>
      <c r="AH70" s="495">
        <f>IF(AND('10 Dev'!F70=0,NOT('10 Dev'!H70="")),'10 Dev'!H70,4)</f>
        <v>2</v>
      </c>
    </row>
    <row r="71" spans="1:255" ht="20" outlineLevel="1">
      <c r="A71" s="271" t="s">
        <v>1464</v>
      </c>
      <c r="B71" s="272" t="s">
        <v>1470</v>
      </c>
      <c r="C71" s="195"/>
      <c r="D71" s="195"/>
      <c r="E71" s="195"/>
      <c r="F71" s="196"/>
      <c r="G71" s="219">
        <v>2</v>
      </c>
      <c r="H71" s="219">
        <v>2</v>
      </c>
      <c r="I71" s="261"/>
      <c r="J71" s="219" t="s">
        <v>5466</v>
      </c>
      <c r="K71" s="220" t="s">
        <v>1461</v>
      </c>
      <c r="L71" s="73"/>
      <c r="AA71" s="495">
        <f>IF(AND('10 Dev'!C71=1,NOT('10 Dev'!I71="")),'10 Dev'!I71,0)</f>
        <v>0</v>
      </c>
      <c r="AB71" s="495">
        <f>IF(AND('10 Dev'!D71=1,NOT('10 Dev'!I71="")),'10 Dev'!I71,0)</f>
        <v>0</v>
      </c>
      <c r="AC71" s="495">
        <f>IF(AND('10 Dev'!E71=1,NOT('10 Dev'!I71="")),'10 Dev'!I71,0)</f>
        <v>0</v>
      </c>
      <c r="AD71" s="495">
        <f>IF(AND('10 Dev'!F71=1,NOT('10 Dev'!I71="")),'10 Dev'!I71,0)</f>
        <v>0</v>
      </c>
      <c r="AE71" s="495">
        <f>IF(AND('10 Dev'!C71=0,NOT('10 Dev'!H71="")),'10 Dev'!H71,4)</f>
        <v>2</v>
      </c>
      <c r="AF71" s="495">
        <f>IF(AND('10 Dev'!D71=0,NOT('10 Dev'!H71="")),'10 Dev'!H71,4)</f>
        <v>2</v>
      </c>
      <c r="AG71" s="495">
        <f>IF(AND('10 Dev'!E71=0,NOT('10 Dev'!H71="")),'10 Dev'!H71,4)</f>
        <v>2</v>
      </c>
      <c r="AH71" s="495">
        <f>IF(AND('10 Dev'!F71=0,NOT('10 Dev'!H71="")),'10 Dev'!H71,4)</f>
        <v>2</v>
      </c>
    </row>
    <row r="72" spans="1:255" outlineLevel="2">
      <c r="A72" s="271" t="s">
        <v>1471</v>
      </c>
      <c r="B72" s="272" t="s">
        <v>1472</v>
      </c>
      <c r="C72" s="195"/>
      <c r="D72" s="195"/>
      <c r="E72" s="195"/>
      <c r="F72" s="196"/>
      <c r="G72" s="219">
        <v>2</v>
      </c>
      <c r="H72" s="219"/>
      <c r="I72" s="261"/>
      <c r="J72" s="219" t="s">
        <v>5466</v>
      </c>
      <c r="K72" s="220" t="s">
        <v>1461</v>
      </c>
      <c r="L72" s="73"/>
      <c r="AA72" s="495">
        <f>IF(AND('10 Dev'!C72=1,NOT('10 Dev'!I72="")),'10 Dev'!I72,0)</f>
        <v>0</v>
      </c>
      <c r="AB72" s="495">
        <f>IF(AND('10 Dev'!D72=1,NOT('10 Dev'!I72="")),'10 Dev'!I72,0)</f>
        <v>0</v>
      </c>
      <c r="AC72" s="495">
        <f>IF(AND('10 Dev'!E72=1,NOT('10 Dev'!I72="")),'10 Dev'!I72,0)</f>
        <v>0</v>
      </c>
      <c r="AD72" s="495">
        <f>IF(AND('10 Dev'!F72=1,NOT('10 Dev'!I72="")),'10 Dev'!I72,0)</f>
        <v>0</v>
      </c>
      <c r="AE72" s="495">
        <f>IF(AND('10 Dev'!C72=0,NOT('10 Dev'!H72="")),'10 Dev'!H72,4)</f>
        <v>4</v>
      </c>
      <c r="AF72" s="495">
        <f>IF(AND('10 Dev'!D72=0,NOT('10 Dev'!H72="")),'10 Dev'!H72,4)</f>
        <v>4</v>
      </c>
      <c r="AG72" s="495">
        <f>IF(AND('10 Dev'!E72=0,NOT('10 Dev'!H72="")),'10 Dev'!H72,4)</f>
        <v>4</v>
      </c>
      <c r="AH72" s="495">
        <f>IF(AND('10 Dev'!F72=0,NOT('10 Dev'!H72="")),'10 Dev'!H72,4)</f>
        <v>4</v>
      </c>
    </row>
    <row r="73" spans="1:255" s="279" customFormat="1" outlineLevel="2">
      <c r="A73" s="271" t="s">
        <v>1473</v>
      </c>
      <c r="B73" s="272" t="s">
        <v>1474</v>
      </c>
      <c r="C73" s="195"/>
      <c r="D73" s="195"/>
      <c r="E73" s="196"/>
      <c r="F73" s="196"/>
      <c r="G73" s="219">
        <v>2</v>
      </c>
      <c r="H73" s="219"/>
      <c r="I73" s="261"/>
      <c r="J73" s="219" t="s">
        <v>2858</v>
      </c>
      <c r="K73" s="220" t="s">
        <v>1461</v>
      </c>
      <c r="L73" s="73"/>
      <c r="M73" s="498"/>
      <c r="N73" s="278"/>
      <c r="O73" s="278"/>
      <c r="P73" s="278"/>
      <c r="Q73" s="278"/>
      <c r="R73" s="278"/>
      <c r="S73" s="278"/>
      <c r="T73" s="278"/>
      <c r="U73" s="278"/>
      <c r="V73" s="278"/>
      <c r="W73" s="278"/>
      <c r="X73" s="278"/>
      <c r="Y73" s="278"/>
      <c r="Z73" s="278"/>
      <c r="AA73" s="279">
        <f>IF(AND('10 Dev'!C73=1,NOT('10 Dev'!I73="")),'10 Dev'!I73,0)</f>
        <v>0</v>
      </c>
      <c r="AB73" s="495">
        <f>IF(AND('10 Dev'!D73=1,NOT('10 Dev'!I73="")),'10 Dev'!I73,0)</f>
        <v>0</v>
      </c>
      <c r="AC73" s="279">
        <f>IF(AND('10 Dev'!E73=1,NOT('10 Dev'!I73="")),'10 Dev'!I73,0)</f>
        <v>0</v>
      </c>
      <c r="AD73" s="279">
        <f>IF(AND('10 Dev'!F73=1,NOT('10 Dev'!I73="")),'10 Dev'!I73,0)</f>
        <v>0</v>
      </c>
      <c r="AE73" s="279">
        <f>IF(AND('10 Dev'!C73=0,NOT('10 Dev'!H73="")),'10 Dev'!H73,4)</f>
        <v>4</v>
      </c>
      <c r="AF73" s="279">
        <f>IF(AND('10 Dev'!D73=0,NOT('10 Dev'!H73="")),'10 Dev'!H73,4)</f>
        <v>4</v>
      </c>
      <c r="AG73" s="279">
        <f>IF(AND('10 Dev'!E73=0,NOT('10 Dev'!H73="")),'10 Dev'!H73,4)</f>
        <v>4</v>
      </c>
      <c r="AH73" s="279">
        <f>IF(AND('10 Dev'!F73=0,NOT('10 Dev'!H73="")),'10 Dev'!H73,4)</f>
        <v>4</v>
      </c>
      <c r="IU73" s="495"/>
    </row>
    <row r="74" spans="1:255" s="279" customFormat="1" outlineLevel="2">
      <c r="A74" s="286" t="s">
        <v>1475</v>
      </c>
      <c r="B74" s="237" t="s">
        <v>1417</v>
      </c>
      <c r="C74" s="195"/>
      <c r="D74" s="195"/>
      <c r="E74" s="195"/>
      <c r="F74" s="196"/>
      <c r="G74" s="219"/>
      <c r="H74" s="219"/>
      <c r="I74" s="219"/>
      <c r="J74" s="219"/>
      <c r="K74" s="220"/>
      <c r="L74" s="73"/>
      <c r="M74" s="498"/>
      <c r="N74" s="278"/>
      <c r="O74" s="278"/>
      <c r="P74" s="278"/>
      <c r="Q74" s="278"/>
      <c r="R74" s="278"/>
      <c r="S74" s="278"/>
      <c r="T74" s="278"/>
      <c r="U74" s="278"/>
      <c r="V74" s="278"/>
      <c r="W74" s="278"/>
      <c r="X74" s="278"/>
      <c r="Y74" s="278"/>
      <c r="Z74" s="278"/>
      <c r="AB74" s="495">
        <f>IF(AND('10 Dev'!D74=1,NOT('10 Dev'!I74="")),'10 Dev'!I74,0)</f>
        <v>0</v>
      </c>
      <c r="IU74" s="495"/>
    </row>
    <row r="75" spans="1:255" ht="20" outlineLevel="2">
      <c r="A75" s="271" t="s">
        <v>1418</v>
      </c>
      <c r="B75" s="20" t="s">
        <v>1419</v>
      </c>
      <c r="C75" s="195"/>
      <c r="D75" s="195"/>
      <c r="E75" s="195"/>
      <c r="F75" s="196"/>
      <c r="G75" s="219">
        <v>4</v>
      </c>
      <c r="H75" s="219"/>
      <c r="I75" s="219"/>
      <c r="J75" s="219" t="s">
        <v>2351</v>
      </c>
      <c r="K75" s="220"/>
      <c r="L75" s="73"/>
      <c r="AA75" s="495">
        <f>IF(AND('10 Dev'!C75=1,NOT('10 Dev'!I75="")),'10 Dev'!I75,0)</f>
        <v>0</v>
      </c>
      <c r="AB75" s="495">
        <f>IF(AND('10 Dev'!D75=1,NOT('10 Dev'!I75="")),'10 Dev'!I75,0)</f>
        <v>0</v>
      </c>
      <c r="AC75" s="495">
        <f>IF(AND('10 Dev'!E75=1,NOT('10 Dev'!I75="")),'10 Dev'!I75,0)</f>
        <v>0</v>
      </c>
      <c r="AD75" s="495">
        <f>IF(AND('10 Dev'!F75=1,NOT('10 Dev'!I75="")),'10 Dev'!I75,0)</f>
        <v>0</v>
      </c>
      <c r="AE75" s="495">
        <f>IF(AND('10 Dev'!C75=0,NOT('10 Dev'!H75="")),'10 Dev'!H75,4)</f>
        <v>4</v>
      </c>
      <c r="AF75" s="495">
        <f>IF(AND('10 Dev'!D75=0,NOT('10 Dev'!H75="")),'10 Dev'!H75,4)</f>
        <v>4</v>
      </c>
      <c r="AG75" s="495">
        <f>IF(AND('10 Dev'!E75=0,NOT('10 Dev'!H75="")),'10 Dev'!H75,4)</f>
        <v>4</v>
      </c>
      <c r="AH75" s="495">
        <f>IF(AND('10 Dev'!F75=0,NOT('10 Dev'!H75="")),'10 Dev'!H75,4)</f>
        <v>4</v>
      </c>
    </row>
    <row r="76" spans="1:255" outlineLevel="2">
      <c r="A76" s="271" t="s">
        <v>1420</v>
      </c>
      <c r="B76" s="20" t="s">
        <v>4785</v>
      </c>
      <c r="C76" s="195"/>
      <c r="D76" s="195"/>
      <c r="E76" s="195"/>
      <c r="F76" s="196"/>
      <c r="G76" s="219">
        <v>2</v>
      </c>
      <c r="H76" s="219">
        <v>2</v>
      </c>
      <c r="I76" s="219"/>
      <c r="J76" s="219" t="s">
        <v>5466</v>
      </c>
      <c r="K76" s="220"/>
      <c r="L76" s="73"/>
      <c r="AA76" s="495">
        <f>IF(AND('10 Dev'!C76=1,NOT('10 Dev'!I76="")),'10 Dev'!I76,0)</f>
        <v>0</v>
      </c>
      <c r="AB76" s="495">
        <f>IF(AND('10 Dev'!D76=1,NOT('10 Dev'!I76="")),'10 Dev'!I76,0)</f>
        <v>0</v>
      </c>
      <c r="AC76" s="495">
        <f>IF(AND('10 Dev'!E76=1,NOT('10 Dev'!I76="")),'10 Dev'!I76,0)</f>
        <v>0</v>
      </c>
      <c r="AD76" s="495">
        <f>IF(AND('10 Dev'!F76=1,NOT('10 Dev'!I76="")),'10 Dev'!I76,0)</f>
        <v>0</v>
      </c>
      <c r="AE76" s="495">
        <f>IF(AND('10 Dev'!C76=0,NOT('10 Dev'!H76="")),'10 Dev'!H76,4)</f>
        <v>2</v>
      </c>
      <c r="AF76" s="495">
        <f>IF(AND('10 Dev'!D76=0,NOT('10 Dev'!H76="")),'10 Dev'!H76,4)</f>
        <v>2</v>
      </c>
      <c r="AG76" s="495">
        <f>IF(AND('10 Dev'!E76=0,NOT('10 Dev'!H76="")),'10 Dev'!H76,4)</f>
        <v>2</v>
      </c>
      <c r="AH76" s="495">
        <f>IF(AND('10 Dev'!F76=0,NOT('10 Dev'!H76="")),'10 Dev'!H76,4)</f>
        <v>2</v>
      </c>
    </row>
    <row r="77" spans="1:255" outlineLevel="2">
      <c r="A77" s="271" t="s">
        <v>1421</v>
      </c>
      <c r="B77" s="20" t="s">
        <v>1422</v>
      </c>
      <c r="C77" s="195"/>
      <c r="D77" s="195"/>
      <c r="E77" s="195"/>
      <c r="F77" s="196"/>
      <c r="G77" s="219">
        <v>2</v>
      </c>
      <c r="H77" s="219">
        <v>2</v>
      </c>
      <c r="I77" s="219"/>
      <c r="J77" s="219" t="s">
        <v>5466</v>
      </c>
      <c r="K77" s="220"/>
      <c r="L77" s="73"/>
      <c r="AA77" s="495">
        <f>IF(AND('10 Dev'!C77=1,NOT('10 Dev'!I77="")),'10 Dev'!I77,0)</f>
        <v>0</v>
      </c>
      <c r="AB77" s="495">
        <f>IF(AND('10 Dev'!D77=1,NOT('10 Dev'!I77="")),'10 Dev'!I77,0)</f>
        <v>0</v>
      </c>
      <c r="AC77" s="495">
        <f>IF(AND('10 Dev'!E77=1,NOT('10 Dev'!I77="")),'10 Dev'!I77,0)</f>
        <v>0</v>
      </c>
      <c r="AD77" s="495">
        <f>IF(AND('10 Dev'!F77=1,NOT('10 Dev'!I77="")),'10 Dev'!I77,0)</f>
        <v>0</v>
      </c>
      <c r="AE77" s="495">
        <f>IF(AND('10 Dev'!C77=0,NOT('10 Dev'!H77="")),'10 Dev'!H77,4)</f>
        <v>2</v>
      </c>
      <c r="AF77" s="495">
        <f>IF(AND('10 Dev'!D77=0,NOT('10 Dev'!H77="")),'10 Dev'!H77,4)</f>
        <v>2</v>
      </c>
      <c r="AG77" s="495">
        <f>IF(AND('10 Dev'!E77=0,NOT('10 Dev'!H77="")),'10 Dev'!H77,4)</f>
        <v>2</v>
      </c>
      <c r="AH77" s="495">
        <f>IF(AND('10 Dev'!F77=0,NOT('10 Dev'!H77="")),'10 Dev'!H77,4)</f>
        <v>2</v>
      </c>
    </row>
    <row r="78" spans="1:255" outlineLevel="2">
      <c r="A78" s="271" t="s">
        <v>1423</v>
      </c>
      <c r="B78" s="20" t="s">
        <v>4786</v>
      </c>
      <c r="C78" s="195"/>
      <c r="D78" s="195"/>
      <c r="E78" s="195"/>
      <c r="F78" s="196"/>
      <c r="G78" s="219">
        <v>4</v>
      </c>
      <c r="H78" s="219"/>
      <c r="I78" s="219"/>
      <c r="J78" s="219"/>
      <c r="K78" s="220"/>
      <c r="L78" s="73"/>
      <c r="AA78" s="495">
        <f>IF(AND('10 Dev'!C78=1,NOT('10 Dev'!I78="")),'10 Dev'!I78,0)</f>
        <v>0</v>
      </c>
      <c r="AB78" s="495">
        <f>IF(AND('10 Dev'!D78=1,NOT('10 Dev'!I78="")),'10 Dev'!I78,0)</f>
        <v>0</v>
      </c>
      <c r="AC78" s="495">
        <f>IF(AND('10 Dev'!E78=1,NOT('10 Dev'!I78="")),'10 Dev'!I78,0)</f>
        <v>0</v>
      </c>
      <c r="AD78" s="495">
        <f>IF(AND('10 Dev'!F78=1,NOT('10 Dev'!I78="")),'10 Dev'!I78,0)</f>
        <v>0</v>
      </c>
      <c r="AE78" s="495">
        <f>IF(AND('10 Dev'!C78=0,NOT('10 Dev'!H78="")),'10 Dev'!H78,4)</f>
        <v>4</v>
      </c>
      <c r="AF78" s="495">
        <f>IF(AND('10 Dev'!D78=0,NOT('10 Dev'!H78="")),'10 Dev'!H78,4)</f>
        <v>4</v>
      </c>
      <c r="AG78" s="495">
        <f>IF(AND('10 Dev'!E78=0,NOT('10 Dev'!H78="")),'10 Dev'!H78,4)</f>
        <v>4</v>
      </c>
      <c r="AH78" s="495">
        <f>IF(AND('10 Dev'!F78=0,NOT('10 Dev'!H78="")),'10 Dev'!H78,4)</f>
        <v>4</v>
      </c>
    </row>
    <row r="79" spans="1:255" ht="20" outlineLevel="2">
      <c r="A79" s="271" t="s">
        <v>1424</v>
      </c>
      <c r="B79" s="39" t="s">
        <v>4241</v>
      </c>
      <c r="C79" s="195"/>
      <c r="D79" s="195"/>
      <c r="E79" s="196"/>
      <c r="F79" s="196"/>
      <c r="G79" s="219">
        <v>4</v>
      </c>
      <c r="H79" s="219"/>
      <c r="I79" s="219"/>
      <c r="J79" s="219" t="s">
        <v>5466</v>
      </c>
      <c r="K79" s="220"/>
      <c r="L79" s="282"/>
      <c r="AA79" s="495">
        <f>IF(AND('10 Dev'!C79=1,NOT('10 Dev'!I79="")),'10 Dev'!I79,0)</f>
        <v>0</v>
      </c>
      <c r="AB79" s="495">
        <f>IF(AND('10 Dev'!D79=1,NOT('10 Dev'!I79="")),'10 Dev'!I79,0)</f>
        <v>0</v>
      </c>
      <c r="AC79" s="495">
        <f>IF(AND('10 Dev'!E79=1,NOT('10 Dev'!I79="")),'10 Dev'!I79,0)</f>
        <v>0</v>
      </c>
      <c r="AD79" s="495">
        <f>IF(AND('10 Dev'!F79=1,NOT('10 Dev'!I79="")),'10 Dev'!I79,0)</f>
        <v>0</v>
      </c>
      <c r="AE79" s="495">
        <f>IF(AND('10 Dev'!C79=0,NOT('10 Dev'!H79="")),'10 Dev'!H79,4)</f>
        <v>4</v>
      </c>
      <c r="AF79" s="495">
        <f>IF(AND('10 Dev'!D79=0,NOT('10 Dev'!H79="")),'10 Dev'!H79,4)</f>
        <v>4</v>
      </c>
      <c r="AG79" s="495">
        <f>IF(AND('10 Dev'!E79=0,NOT('10 Dev'!H79="")),'10 Dev'!H79,4)</f>
        <v>4</v>
      </c>
      <c r="AH79" s="495">
        <f>IF(AND('10 Dev'!F79=0,NOT('10 Dev'!H79="")),'10 Dev'!H79,4)</f>
        <v>4</v>
      </c>
    </row>
    <row r="80" spans="1:255" ht="30" outlineLevel="2">
      <c r="A80" s="271" t="s">
        <v>1425</v>
      </c>
      <c r="B80" s="71" t="s">
        <v>416</v>
      </c>
      <c r="C80" s="195"/>
      <c r="D80" s="195"/>
      <c r="E80" s="195"/>
      <c r="F80" s="196"/>
      <c r="G80" s="219">
        <v>4</v>
      </c>
      <c r="H80" s="219"/>
      <c r="I80" s="219">
        <v>4</v>
      </c>
      <c r="J80" s="219" t="s">
        <v>2356</v>
      </c>
      <c r="K80" s="39"/>
      <c r="L80" s="266"/>
      <c r="AA80" s="495">
        <f>IF(AND('10 Dev'!C80=1,NOT('10 Dev'!I80="")),'10 Dev'!I80,0)</f>
        <v>0</v>
      </c>
      <c r="AB80" s="495">
        <f>IF(AND('10 Dev'!D80=1,NOT('10 Dev'!I80="")),'10 Dev'!I80,0)</f>
        <v>0</v>
      </c>
      <c r="AC80" s="495">
        <f>IF(AND('10 Dev'!E80=1,NOT('10 Dev'!I80="")),'10 Dev'!I80,0)</f>
        <v>0</v>
      </c>
      <c r="AD80" s="495">
        <f>IF(AND('10 Dev'!F80=1,NOT('10 Dev'!I80="")),'10 Dev'!I80,0)</f>
        <v>0</v>
      </c>
      <c r="AE80" s="495">
        <f>IF(AND('10 Dev'!C80=0,NOT('10 Dev'!H80="")),'10 Dev'!H80,4)</f>
        <v>4</v>
      </c>
      <c r="AF80" s="495">
        <f>IF(AND('10 Dev'!D80=0,NOT('10 Dev'!H80="")),'10 Dev'!H80,4)</f>
        <v>4</v>
      </c>
      <c r="AG80" s="495">
        <f>IF(AND('10 Dev'!E80=0,NOT('10 Dev'!H80="")),'10 Dev'!H80,4)</f>
        <v>4</v>
      </c>
      <c r="AH80" s="495">
        <f>IF(AND('10 Dev'!F80=0,NOT('10 Dev'!H80="")),'10 Dev'!H80,4)</f>
        <v>4</v>
      </c>
    </row>
    <row r="81" spans="1:34" ht="40" outlineLevel="2">
      <c r="A81" s="271" t="s">
        <v>1426</v>
      </c>
      <c r="B81" s="71" t="s">
        <v>4707</v>
      </c>
      <c r="C81" s="195"/>
      <c r="D81" s="195"/>
      <c r="E81" s="195"/>
      <c r="F81" s="196"/>
      <c r="G81" s="219">
        <v>2</v>
      </c>
      <c r="H81" s="219"/>
      <c r="I81" s="219"/>
      <c r="J81" s="219" t="s">
        <v>5466</v>
      </c>
      <c r="K81" s="220"/>
      <c r="L81" s="283"/>
      <c r="AA81" s="495">
        <f>IF(AND('10 Dev'!C81=1,NOT('10 Dev'!I81="")),'10 Dev'!I81,0)</f>
        <v>0</v>
      </c>
      <c r="AB81" s="495">
        <f>IF(AND('10 Dev'!D81=1,NOT('10 Dev'!I81="")),'10 Dev'!I81,0)</f>
        <v>0</v>
      </c>
      <c r="AC81" s="495">
        <f>IF(AND('10 Dev'!E81=1,NOT('10 Dev'!I81="")),'10 Dev'!I81,0)</f>
        <v>0</v>
      </c>
      <c r="AD81" s="495">
        <f>IF(AND('10 Dev'!F81=1,NOT('10 Dev'!I81="")),'10 Dev'!I81,0)</f>
        <v>0</v>
      </c>
      <c r="AE81" s="495">
        <f>IF(AND('10 Dev'!C81=0,NOT('10 Dev'!H81="")),'10 Dev'!H81,4)</f>
        <v>4</v>
      </c>
      <c r="AF81" s="495">
        <f>IF(AND('10 Dev'!D81=0,NOT('10 Dev'!H81="")),'10 Dev'!H81,4)</f>
        <v>4</v>
      </c>
      <c r="AG81" s="495">
        <f>IF(AND('10 Dev'!E81=0,NOT('10 Dev'!H81="")),'10 Dev'!H81,4)</f>
        <v>4</v>
      </c>
      <c r="AH81" s="495">
        <f>IF(AND('10 Dev'!F81=0,NOT('10 Dev'!H81="")),'10 Dev'!H81,4)</f>
        <v>4</v>
      </c>
    </row>
    <row r="82" spans="1:34" outlineLevel="2">
      <c r="A82" s="271" t="s">
        <v>1427</v>
      </c>
      <c r="B82" s="20" t="s">
        <v>1525</v>
      </c>
      <c r="C82" s="195"/>
      <c r="D82" s="195"/>
      <c r="E82" s="195"/>
      <c r="F82" s="196"/>
      <c r="G82" s="219">
        <v>2</v>
      </c>
      <c r="H82" s="219"/>
      <c r="I82" s="219"/>
      <c r="J82" s="219" t="s">
        <v>5466</v>
      </c>
      <c r="K82" s="220"/>
      <c r="L82" s="73"/>
      <c r="AA82" s="495">
        <f>IF(AND('10 Dev'!C82=1,NOT('10 Dev'!I82="")),'10 Dev'!I82,0)</f>
        <v>0</v>
      </c>
      <c r="AB82" s="495">
        <f>IF(AND('10 Dev'!D82=1,NOT('10 Dev'!I82="")),'10 Dev'!I82,0)</f>
        <v>0</v>
      </c>
      <c r="AC82" s="495">
        <f>IF(AND('10 Dev'!E82=1,NOT('10 Dev'!I82="")),'10 Dev'!I82,0)</f>
        <v>0</v>
      </c>
      <c r="AD82" s="495">
        <f>IF(AND('10 Dev'!F82=1,NOT('10 Dev'!I82="")),'10 Dev'!I82,0)</f>
        <v>0</v>
      </c>
      <c r="AE82" s="495">
        <f>IF(AND('10 Dev'!C82=0,NOT('10 Dev'!H82="")),'10 Dev'!H82,4)</f>
        <v>4</v>
      </c>
      <c r="AF82" s="495">
        <f>IF(AND('10 Dev'!D82=0,NOT('10 Dev'!H82="")),'10 Dev'!H82,4)</f>
        <v>4</v>
      </c>
      <c r="AG82" s="495">
        <f>IF(AND('10 Dev'!E82=0,NOT('10 Dev'!H82="")),'10 Dev'!H82,4)</f>
        <v>4</v>
      </c>
      <c r="AH82" s="495">
        <f>IF(AND('10 Dev'!F82=0,NOT('10 Dev'!H82="")),'10 Dev'!H82,4)</f>
        <v>4</v>
      </c>
    </row>
    <row r="83" spans="1:34" ht="20" outlineLevel="2">
      <c r="A83" s="271" t="s">
        <v>1526</v>
      </c>
      <c r="B83" s="20" t="s">
        <v>1527</v>
      </c>
      <c r="C83" s="195"/>
      <c r="D83" s="195"/>
      <c r="E83" s="195"/>
      <c r="F83" s="196"/>
      <c r="G83" s="219">
        <v>4</v>
      </c>
      <c r="H83" s="219">
        <v>3</v>
      </c>
      <c r="I83" s="219"/>
      <c r="J83" s="219" t="s">
        <v>5466</v>
      </c>
      <c r="K83" s="220"/>
      <c r="L83" s="73"/>
      <c r="AA83" s="495">
        <f>IF(AND('10 Dev'!C83=1,NOT('10 Dev'!I83="")),'10 Dev'!I83,0)</f>
        <v>0</v>
      </c>
      <c r="AB83" s="495">
        <f>IF(AND('10 Dev'!D83=1,NOT('10 Dev'!I83="")),'10 Dev'!I83,0)</f>
        <v>0</v>
      </c>
      <c r="AC83" s="495">
        <f>IF(AND('10 Dev'!E83=1,NOT('10 Dev'!I83="")),'10 Dev'!I83,0)</f>
        <v>0</v>
      </c>
      <c r="AD83" s="495">
        <f>IF(AND('10 Dev'!F83=1,NOT('10 Dev'!I83="")),'10 Dev'!I83,0)</f>
        <v>0</v>
      </c>
      <c r="AE83" s="495">
        <f>IF(AND('10 Dev'!C83=0,NOT('10 Dev'!H83="")),'10 Dev'!H83,4)</f>
        <v>3</v>
      </c>
      <c r="AF83" s="495">
        <f>IF(AND('10 Dev'!D83=0,NOT('10 Dev'!H83="")),'10 Dev'!H83,4)</f>
        <v>3</v>
      </c>
      <c r="AG83" s="495">
        <f>IF(AND('10 Dev'!E83=0,NOT('10 Dev'!H83="")),'10 Dev'!H83,4)</f>
        <v>3</v>
      </c>
      <c r="AH83" s="495">
        <f>IF(AND('10 Dev'!F83=0,NOT('10 Dev'!H83="")),'10 Dev'!H83,4)</f>
        <v>3</v>
      </c>
    </row>
    <row r="84" spans="1:34" outlineLevel="2">
      <c r="A84" s="271" t="s">
        <v>1528</v>
      </c>
      <c r="B84" s="20" t="s">
        <v>1482</v>
      </c>
      <c r="C84" s="195"/>
      <c r="D84" s="195"/>
      <c r="E84" s="196"/>
      <c r="F84" s="196"/>
      <c r="G84" s="219">
        <v>4</v>
      </c>
      <c r="H84" s="219"/>
      <c r="I84" s="219"/>
      <c r="J84" s="219" t="s">
        <v>5466</v>
      </c>
      <c r="K84" s="220"/>
      <c r="L84" s="73"/>
      <c r="AA84" s="495">
        <f>IF(AND('10 Dev'!C84=1,NOT('10 Dev'!I84="")),'10 Dev'!I84,0)</f>
        <v>0</v>
      </c>
      <c r="AB84" s="495">
        <f>IF(AND('10 Dev'!D84=1,NOT('10 Dev'!I84="")),'10 Dev'!I84,0)</f>
        <v>0</v>
      </c>
      <c r="AC84" s="495">
        <f>IF(AND('10 Dev'!E84=1,NOT('10 Dev'!I84="")),'10 Dev'!I84,0)</f>
        <v>0</v>
      </c>
      <c r="AD84" s="495">
        <f>IF(AND('10 Dev'!F84=1,NOT('10 Dev'!I84="")),'10 Dev'!I84,0)</f>
        <v>0</v>
      </c>
      <c r="AE84" s="495">
        <f>IF(AND('10 Dev'!C84=0,NOT('10 Dev'!H84="")),'10 Dev'!H84,4)</f>
        <v>4</v>
      </c>
      <c r="AF84" s="495">
        <f>IF(AND('10 Dev'!D84=0,NOT('10 Dev'!H84="")),'10 Dev'!H84,4)</f>
        <v>4</v>
      </c>
      <c r="AG84" s="495">
        <f>IF(AND('10 Dev'!E84=0,NOT('10 Dev'!H84="")),'10 Dev'!H84,4)</f>
        <v>4</v>
      </c>
      <c r="AH84" s="495">
        <f>IF(AND('10 Dev'!F84=0,NOT('10 Dev'!H84="")),'10 Dev'!H84,4)</f>
        <v>4</v>
      </c>
    </row>
    <row r="85" spans="1:34" ht="20" outlineLevel="1">
      <c r="A85" s="271" t="s">
        <v>1483</v>
      </c>
      <c r="B85" s="20" t="s">
        <v>196</v>
      </c>
      <c r="C85" s="195"/>
      <c r="D85" s="195"/>
      <c r="E85" s="195"/>
      <c r="F85" s="196"/>
      <c r="G85" s="219">
        <v>4</v>
      </c>
      <c r="H85" s="219">
        <v>3</v>
      </c>
      <c r="I85" s="219"/>
      <c r="J85" s="219" t="s">
        <v>2356</v>
      </c>
      <c r="K85" s="220"/>
      <c r="L85" s="73"/>
      <c r="AA85" s="495">
        <f>IF(AND('10 Dev'!C85=1,NOT('10 Dev'!I85="")),'10 Dev'!I85,0)</f>
        <v>0</v>
      </c>
      <c r="AB85" s="495">
        <f>IF(AND('10 Dev'!D85=1,NOT('10 Dev'!I85="")),'10 Dev'!I85,0)</f>
        <v>0</v>
      </c>
      <c r="AC85" s="495">
        <f>IF(AND('10 Dev'!E85=1,NOT('10 Dev'!I85="")),'10 Dev'!I85,0)</f>
        <v>0</v>
      </c>
      <c r="AD85" s="495">
        <f>IF(AND('10 Dev'!F85=1,NOT('10 Dev'!I85="")),'10 Dev'!I85,0)</f>
        <v>0</v>
      </c>
      <c r="AE85" s="495">
        <f>IF(AND('10 Dev'!C85=0,NOT('10 Dev'!H85="")),'10 Dev'!H85,4)</f>
        <v>3</v>
      </c>
      <c r="AF85" s="495">
        <f>IF(AND('10 Dev'!D85=0,NOT('10 Dev'!H85="")),'10 Dev'!H85,4)</f>
        <v>3</v>
      </c>
      <c r="AG85" s="495">
        <f>IF(AND('10 Dev'!E85=0,NOT('10 Dev'!H85="")),'10 Dev'!H85,4)</f>
        <v>3</v>
      </c>
      <c r="AH85" s="495">
        <f>IF(AND('10 Dev'!F85=0,NOT('10 Dev'!H85="")),'10 Dev'!H85,4)</f>
        <v>3</v>
      </c>
    </row>
    <row r="86" spans="1:34" ht="40" outlineLevel="2">
      <c r="A86" s="271" t="s">
        <v>480</v>
      </c>
      <c r="B86" s="20" t="s">
        <v>1495</v>
      </c>
      <c r="C86" s="195"/>
      <c r="D86" s="195"/>
      <c r="E86" s="195"/>
      <c r="F86" s="196"/>
      <c r="G86" s="219">
        <v>2</v>
      </c>
      <c r="H86" s="219"/>
      <c r="I86" s="219"/>
      <c r="J86" s="219" t="s">
        <v>2351</v>
      </c>
      <c r="K86" s="220"/>
      <c r="L86" s="73"/>
      <c r="AA86" s="495">
        <f>IF(AND('10 Dev'!C86=1,NOT('10 Dev'!I86="")),'10 Dev'!I86,0)</f>
        <v>0</v>
      </c>
      <c r="AB86" s="495">
        <f>IF(AND('10 Dev'!D86=1,NOT('10 Dev'!I86="")),'10 Dev'!I86,0)</f>
        <v>0</v>
      </c>
      <c r="AC86" s="495">
        <f>IF(AND('10 Dev'!E86=1,NOT('10 Dev'!I86="")),'10 Dev'!I86,0)</f>
        <v>0</v>
      </c>
      <c r="AD86" s="495">
        <f>IF(AND('10 Dev'!F86=1,NOT('10 Dev'!I86="")),'10 Dev'!I86,0)</f>
        <v>0</v>
      </c>
      <c r="AE86" s="495">
        <f>IF(AND('10 Dev'!C86=0,NOT('10 Dev'!H86="")),'10 Dev'!H86,4)</f>
        <v>4</v>
      </c>
      <c r="AF86" s="495">
        <f>IF(AND('10 Dev'!D86=0,NOT('10 Dev'!H86="")),'10 Dev'!H86,4)</f>
        <v>4</v>
      </c>
      <c r="AG86" s="495">
        <f>IF(AND('10 Dev'!E86=0,NOT('10 Dev'!H86="")),'10 Dev'!H86,4)</f>
        <v>4</v>
      </c>
      <c r="AH86" s="495">
        <f>IF(AND('10 Dev'!F86=0,NOT('10 Dev'!H86="")),'10 Dev'!H86,4)</f>
        <v>4</v>
      </c>
    </row>
    <row r="87" spans="1:34" ht="40" outlineLevel="2">
      <c r="A87" s="271" t="s">
        <v>1496</v>
      </c>
      <c r="B87" s="61" t="s">
        <v>1445</v>
      </c>
      <c r="C87" s="195"/>
      <c r="D87" s="195"/>
      <c r="E87" s="195"/>
      <c r="F87" s="196"/>
      <c r="G87" s="219">
        <v>4</v>
      </c>
      <c r="H87" s="219"/>
      <c r="I87" s="219"/>
      <c r="J87" s="219" t="s">
        <v>1244</v>
      </c>
      <c r="K87" s="220"/>
      <c r="L87" s="73"/>
      <c r="AA87" s="495">
        <f>IF(AND('10 Dev'!C87=1,NOT('10 Dev'!I87="")),'10 Dev'!I87,0)</f>
        <v>0</v>
      </c>
      <c r="AB87" s="495">
        <f>IF(AND('10 Dev'!D87=1,NOT('10 Dev'!I87="")),'10 Dev'!I87,0)</f>
        <v>0</v>
      </c>
      <c r="AC87" s="495">
        <f>IF(AND('10 Dev'!E87=1,NOT('10 Dev'!I87="")),'10 Dev'!I87,0)</f>
        <v>0</v>
      </c>
      <c r="AD87" s="495">
        <f>IF(AND('10 Dev'!F87=1,NOT('10 Dev'!I87="")),'10 Dev'!I87,0)</f>
        <v>0</v>
      </c>
      <c r="AE87" s="495">
        <f>IF(AND('10 Dev'!C87=0,NOT('10 Dev'!H87="")),'10 Dev'!H87,4)</f>
        <v>4</v>
      </c>
      <c r="AF87" s="495">
        <f>IF(AND('10 Dev'!D87=0,NOT('10 Dev'!H87="")),'10 Dev'!H87,4)</f>
        <v>4</v>
      </c>
      <c r="AG87" s="495">
        <f>IF(AND('10 Dev'!E87=0,NOT('10 Dev'!H87="")),'10 Dev'!H87,4)</f>
        <v>4</v>
      </c>
      <c r="AH87" s="495">
        <f>IF(AND('10 Dev'!F87=0,NOT('10 Dev'!H87="")),'10 Dev'!H87,4)</f>
        <v>4</v>
      </c>
    </row>
    <row r="88" spans="1:34" ht="20" outlineLevel="2">
      <c r="A88" s="271" t="s">
        <v>1446</v>
      </c>
      <c r="B88" s="20" t="s">
        <v>1501</v>
      </c>
      <c r="C88" s="195"/>
      <c r="D88" s="195"/>
      <c r="E88" s="195"/>
      <c r="F88" s="196"/>
      <c r="G88" s="219">
        <v>2</v>
      </c>
      <c r="H88" s="261"/>
      <c r="I88" s="261"/>
      <c r="J88" s="219" t="s">
        <v>2858</v>
      </c>
      <c r="K88" s="220"/>
      <c r="L88" s="73"/>
      <c r="AA88" s="495">
        <f>IF(AND('10 Dev'!C88=1,NOT('10 Dev'!I88="")),'10 Dev'!I88,0)</f>
        <v>0</v>
      </c>
      <c r="AB88" s="495">
        <f>IF(AND('10 Dev'!D88=1,NOT('10 Dev'!I88="")),'10 Dev'!I88,0)</f>
        <v>0</v>
      </c>
      <c r="AC88" s="495">
        <f>IF(AND('10 Dev'!E88=1,NOT('10 Dev'!I88="")),'10 Dev'!I88,0)</f>
        <v>0</v>
      </c>
      <c r="AD88" s="495">
        <f>IF(AND('10 Dev'!F88=1,NOT('10 Dev'!I88="")),'10 Dev'!I88,0)</f>
        <v>0</v>
      </c>
      <c r="AE88" s="495">
        <f>IF(AND('10 Dev'!C88=0,NOT('10 Dev'!H88="")),'10 Dev'!H88,4)</f>
        <v>4</v>
      </c>
      <c r="AF88" s="495">
        <f>IF(AND('10 Dev'!D88=0,NOT('10 Dev'!H88="")),'10 Dev'!H88,4)</f>
        <v>4</v>
      </c>
      <c r="AG88" s="495">
        <f>IF(AND('10 Dev'!E88=0,NOT('10 Dev'!H88="")),'10 Dev'!H88,4)</f>
        <v>4</v>
      </c>
      <c r="AH88" s="495">
        <f>IF(AND('10 Dev'!F88=0,NOT('10 Dev'!H88="")),'10 Dev'!H88,4)</f>
        <v>4</v>
      </c>
    </row>
    <row r="89" spans="1:34" outlineLevel="2">
      <c r="A89" s="267" t="s">
        <v>1502</v>
      </c>
      <c r="B89" s="237" t="s">
        <v>1503</v>
      </c>
      <c r="C89" s="195"/>
      <c r="D89" s="195"/>
      <c r="E89" s="195"/>
      <c r="F89" s="196"/>
      <c r="G89" s="219"/>
      <c r="H89" s="219"/>
      <c r="I89" s="219"/>
      <c r="J89" s="219"/>
      <c r="K89" s="220"/>
      <c r="L89" s="73"/>
      <c r="AB89" s="495">
        <f>IF(AND('10 Dev'!D89=1,NOT('10 Dev'!I89="")),'10 Dev'!I89,0)</f>
        <v>0</v>
      </c>
    </row>
    <row r="90" spans="1:34" ht="30">
      <c r="A90" s="271" t="s">
        <v>524</v>
      </c>
      <c r="B90" s="20" t="s">
        <v>1552</v>
      </c>
      <c r="C90" s="195"/>
      <c r="D90" s="195"/>
      <c r="E90" s="195"/>
      <c r="F90" s="196"/>
      <c r="G90" s="273">
        <v>4</v>
      </c>
      <c r="H90" s="273">
        <v>2</v>
      </c>
      <c r="I90" s="273"/>
      <c r="J90" s="273" t="s">
        <v>2351</v>
      </c>
      <c r="K90" s="220"/>
      <c r="L90" s="266"/>
      <c r="AA90" s="495">
        <f>IF(AND('10 Dev'!C90=1,NOT('10 Dev'!I90="")),'10 Dev'!I90,0)</f>
        <v>0</v>
      </c>
      <c r="AB90" s="495">
        <f>IF(AND('10 Dev'!D90=1,NOT('10 Dev'!I90="")),'10 Dev'!I90,0)</f>
        <v>0</v>
      </c>
      <c r="AC90" s="495">
        <f>IF(AND('10 Dev'!E90=1,NOT('10 Dev'!I90="")),'10 Dev'!I90,0)</f>
        <v>0</v>
      </c>
      <c r="AD90" s="495">
        <f>IF(AND('10 Dev'!F90=1,NOT('10 Dev'!I90="")),'10 Dev'!I90,0)</f>
        <v>0</v>
      </c>
      <c r="AE90" s="495">
        <f>IF(AND('10 Dev'!C90=0,NOT('10 Dev'!H90="")),'10 Dev'!H90,4)</f>
        <v>2</v>
      </c>
      <c r="AF90" s="495">
        <f>IF(AND('10 Dev'!D90=0,NOT('10 Dev'!H90="")),'10 Dev'!H90,4)</f>
        <v>2</v>
      </c>
      <c r="AG90" s="495">
        <f>IF(AND('10 Dev'!E90=0,NOT('10 Dev'!H90="")),'10 Dev'!H90,4)</f>
        <v>2</v>
      </c>
      <c r="AH90" s="495">
        <f>IF(AND('10 Dev'!F90=0,NOT('10 Dev'!H90="")),'10 Dev'!H90,4)</f>
        <v>2</v>
      </c>
    </row>
    <row r="91" spans="1:34" ht="20">
      <c r="A91" s="271" t="s">
        <v>1553</v>
      </c>
      <c r="B91" s="20" t="s">
        <v>1506</v>
      </c>
      <c r="C91" s="195"/>
      <c r="D91" s="195"/>
      <c r="E91" s="195"/>
      <c r="F91" s="196"/>
      <c r="G91" s="273">
        <v>4</v>
      </c>
      <c r="H91" s="273">
        <v>2</v>
      </c>
      <c r="I91" s="273"/>
      <c r="J91" s="219" t="s">
        <v>5466</v>
      </c>
      <c r="K91" s="220"/>
      <c r="L91" s="73"/>
      <c r="AA91" s="495">
        <f>IF(AND('10 Dev'!C91=1,NOT('10 Dev'!I91="")),'10 Dev'!I91,0)</f>
        <v>0</v>
      </c>
      <c r="AB91" s="495">
        <f>IF(AND('10 Dev'!D91=1,NOT('10 Dev'!I91="")),'10 Dev'!I91,0)</f>
        <v>0</v>
      </c>
      <c r="AC91" s="495">
        <f>IF(AND('10 Dev'!E91=1,NOT('10 Dev'!I91="")),'10 Dev'!I91,0)</f>
        <v>0</v>
      </c>
      <c r="AD91" s="495">
        <f>IF(AND('10 Dev'!F91=1,NOT('10 Dev'!I91="")),'10 Dev'!I91,0)</f>
        <v>0</v>
      </c>
      <c r="AE91" s="495">
        <f>IF(AND('10 Dev'!C91=0,NOT('10 Dev'!H91="")),'10 Dev'!H91,4)</f>
        <v>2</v>
      </c>
      <c r="AF91" s="495">
        <f>IF(AND('10 Dev'!D91=0,NOT('10 Dev'!H91="")),'10 Dev'!H91,4)</f>
        <v>2</v>
      </c>
      <c r="AG91" s="495">
        <f>IF(AND('10 Dev'!E91=0,NOT('10 Dev'!H91="")),'10 Dev'!H91,4)</f>
        <v>2</v>
      </c>
      <c r="AH91" s="495">
        <f>IF(AND('10 Dev'!F91=0,NOT('10 Dev'!H91="")),'10 Dev'!H91,4)</f>
        <v>2</v>
      </c>
    </row>
    <row r="92" spans="1:34" ht="20">
      <c r="A92" s="271" t="s">
        <v>1457</v>
      </c>
      <c r="B92" s="20" t="s">
        <v>2958</v>
      </c>
      <c r="C92" s="195"/>
      <c r="D92" s="195"/>
      <c r="E92" s="195"/>
      <c r="F92" s="196"/>
      <c r="G92" s="273">
        <v>4</v>
      </c>
      <c r="H92" s="273">
        <v>2</v>
      </c>
      <c r="I92" s="273"/>
      <c r="J92" s="219" t="s">
        <v>5466</v>
      </c>
      <c r="K92" s="220"/>
      <c r="L92" s="73"/>
      <c r="AA92" s="495">
        <f>IF(AND('10 Dev'!C92=1,NOT('10 Dev'!I92="")),'10 Dev'!I92,0)</f>
        <v>0</v>
      </c>
      <c r="AB92" s="495">
        <f>IF(AND('10 Dev'!D92=1,NOT('10 Dev'!I92="")),'10 Dev'!I92,0)</f>
        <v>0</v>
      </c>
      <c r="AC92" s="495">
        <f>IF(AND('10 Dev'!E92=1,NOT('10 Dev'!I92="")),'10 Dev'!I92,0)</f>
        <v>0</v>
      </c>
      <c r="AD92" s="495">
        <f>IF(AND('10 Dev'!F92=1,NOT('10 Dev'!I92="")),'10 Dev'!I92,0)</f>
        <v>0</v>
      </c>
      <c r="AE92" s="495">
        <f>IF(AND('10 Dev'!C92=0,NOT('10 Dev'!H92="")),'10 Dev'!H92,4)</f>
        <v>2</v>
      </c>
      <c r="AF92" s="495">
        <f>IF(AND('10 Dev'!D92=0,NOT('10 Dev'!H92="")),'10 Dev'!H92,4)</f>
        <v>2</v>
      </c>
      <c r="AG92" s="495">
        <f>IF(AND('10 Dev'!E92=0,NOT('10 Dev'!H92="")),'10 Dev'!H92,4)</f>
        <v>2</v>
      </c>
      <c r="AH92" s="495">
        <f>IF(AND('10 Dev'!F92=0,NOT('10 Dev'!H92="")),'10 Dev'!H92,4)</f>
        <v>2</v>
      </c>
    </row>
    <row r="93" spans="1:34" ht="20">
      <c r="A93" s="271" t="s">
        <v>2959</v>
      </c>
      <c r="B93" s="20" t="s">
        <v>4709</v>
      </c>
      <c r="C93" s="195"/>
      <c r="D93" s="195"/>
      <c r="E93" s="195"/>
      <c r="F93" s="196"/>
      <c r="G93" s="273">
        <v>4</v>
      </c>
      <c r="H93" s="273"/>
      <c r="I93" s="273"/>
      <c r="J93" s="219" t="s">
        <v>5466</v>
      </c>
      <c r="K93" s="220"/>
      <c r="L93" s="73"/>
      <c r="AA93" s="495">
        <f>IF(AND('10 Dev'!C93=1,NOT('10 Dev'!I93="")),'10 Dev'!I93,0)</f>
        <v>0</v>
      </c>
      <c r="AB93" s="495">
        <f>IF(AND('10 Dev'!D93=1,NOT('10 Dev'!I93="")),'10 Dev'!I93,0)</f>
        <v>0</v>
      </c>
      <c r="AC93" s="495">
        <f>IF(AND('10 Dev'!E93=1,NOT('10 Dev'!I93="")),'10 Dev'!I93,0)</f>
        <v>0</v>
      </c>
      <c r="AD93" s="495">
        <f>IF(AND('10 Dev'!F93=1,NOT('10 Dev'!I93="")),'10 Dev'!I93,0)</f>
        <v>0</v>
      </c>
      <c r="AE93" s="495">
        <f>IF(AND('10 Dev'!C93=0,NOT('10 Dev'!H93="")),'10 Dev'!H93,4)</f>
        <v>4</v>
      </c>
      <c r="AF93" s="495">
        <f>IF(AND('10 Dev'!D93=0,NOT('10 Dev'!H93="")),'10 Dev'!H93,4)</f>
        <v>4</v>
      </c>
      <c r="AG93" s="495">
        <f>IF(AND('10 Dev'!E93=0,NOT('10 Dev'!H93="")),'10 Dev'!H93,4)</f>
        <v>4</v>
      </c>
      <c r="AH93" s="495">
        <f>IF(AND('10 Dev'!F93=0,NOT('10 Dev'!H93="")),'10 Dev'!H93,4)</f>
        <v>4</v>
      </c>
    </row>
    <row r="94" spans="1:34">
      <c r="A94" s="271" t="s">
        <v>1465</v>
      </c>
      <c r="B94" s="287" t="s">
        <v>1466</v>
      </c>
      <c r="C94" s="195"/>
      <c r="D94" s="195"/>
      <c r="E94" s="196"/>
      <c r="F94" s="196"/>
      <c r="G94" s="273">
        <v>4</v>
      </c>
      <c r="H94" s="273">
        <v>3</v>
      </c>
      <c r="I94" s="273"/>
      <c r="J94" s="273" t="s">
        <v>2858</v>
      </c>
      <c r="K94" s="220"/>
      <c r="L94" s="73"/>
      <c r="AA94" s="495">
        <f>IF(AND('10 Dev'!C94=1,NOT('10 Dev'!I94="")),'10 Dev'!I94,0)</f>
        <v>0</v>
      </c>
      <c r="AB94" s="495">
        <f>IF(AND('10 Dev'!D94=1,NOT('10 Dev'!I94="")),'10 Dev'!I94,0)</f>
        <v>0</v>
      </c>
      <c r="AC94" s="495">
        <f>IF(AND('10 Dev'!E94=1,NOT('10 Dev'!I94="")),'10 Dev'!I94,0)</f>
        <v>0</v>
      </c>
      <c r="AD94" s="495">
        <f>IF(AND('10 Dev'!F94=1,NOT('10 Dev'!I94="")),'10 Dev'!I94,0)</f>
        <v>0</v>
      </c>
      <c r="AE94" s="495">
        <f>IF(AND('10 Dev'!C94=0,NOT('10 Dev'!H94="")),'10 Dev'!H94,4)</f>
        <v>3</v>
      </c>
      <c r="AF94" s="495">
        <f>IF(AND('10 Dev'!D94=0,NOT('10 Dev'!H94="")),'10 Dev'!H94,4)</f>
        <v>3</v>
      </c>
      <c r="AG94" s="495">
        <f>IF(AND('10 Dev'!E94=0,NOT('10 Dev'!H94="")),'10 Dev'!H94,4)</f>
        <v>3</v>
      </c>
      <c r="AH94" s="495">
        <f>IF(AND('10 Dev'!F94=0,NOT('10 Dev'!H94="")),'10 Dev'!H94,4)</f>
        <v>3</v>
      </c>
    </row>
    <row r="95" spans="1:34" ht="13">
      <c r="A95" s="288"/>
      <c r="B95" s="289"/>
      <c r="C95" s="472"/>
      <c r="D95" s="472"/>
      <c r="E95" s="472"/>
      <c r="F95" s="473"/>
      <c r="G95" s="290"/>
      <c r="H95" s="290"/>
      <c r="I95" s="291"/>
      <c r="J95" s="291"/>
      <c r="K95" s="292"/>
      <c r="L95" s="293"/>
    </row>
    <row r="96" spans="1:34" ht="13">
      <c r="A96" s="294"/>
      <c r="B96" s="258"/>
      <c r="C96" s="472"/>
      <c r="D96" s="472"/>
      <c r="E96" s="472"/>
      <c r="F96" s="473"/>
      <c r="G96" s="290"/>
      <c r="H96" s="290"/>
      <c r="I96" s="291"/>
      <c r="J96" s="291"/>
      <c r="K96" s="292"/>
      <c r="L96" s="293"/>
    </row>
    <row r="97" spans="1:12" ht="13">
      <c r="A97" s="294"/>
      <c r="B97" s="258"/>
      <c r="C97" s="472"/>
      <c r="D97" s="472"/>
      <c r="E97" s="472"/>
      <c r="F97" s="473"/>
      <c r="G97" s="290"/>
      <c r="H97" s="290"/>
      <c r="I97" s="291"/>
      <c r="J97" s="291"/>
      <c r="K97" s="292"/>
      <c r="L97" s="293"/>
    </row>
    <row r="98" spans="1:12" ht="13">
      <c r="A98" s="294"/>
      <c r="B98" s="258"/>
      <c r="C98" s="472"/>
      <c r="D98" s="472"/>
      <c r="E98" s="472"/>
      <c r="F98" s="473"/>
      <c r="G98" s="290"/>
      <c r="H98" s="290"/>
      <c r="I98" s="291"/>
      <c r="J98" s="291"/>
      <c r="K98" s="292"/>
      <c r="L98" s="293"/>
    </row>
    <row r="99" spans="1:12" ht="13">
      <c r="C99" s="472"/>
      <c r="D99" s="472"/>
      <c r="E99" s="472"/>
      <c r="F99" s="473"/>
      <c r="G99" s="295"/>
      <c r="H99" s="295"/>
      <c r="I99" s="296"/>
      <c r="J99" s="296"/>
      <c r="K99" s="292"/>
      <c r="L99" s="293"/>
    </row>
    <row r="100" spans="1:12" ht="13">
      <c r="C100" s="472"/>
      <c r="D100" s="472"/>
      <c r="E100" s="472"/>
      <c r="F100" s="473"/>
      <c r="G100" s="295"/>
      <c r="H100" s="295"/>
      <c r="I100" s="296"/>
      <c r="J100" s="296"/>
      <c r="K100" s="292"/>
      <c r="L100" s="293"/>
    </row>
    <row r="101" spans="1:12">
      <c r="C101" s="472"/>
      <c r="D101" s="472"/>
      <c r="E101" s="472"/>
      <c r="F101" s="473"/>
      <c r="G101" s="295"/>
      <c r="H101" s="295"/>
      <c r="I101" s="296"/>
      <c r="J101" s="296"/>
      <c r="K101" s="292"/>
      <c r="L101" s="297"/>
    </row>
    <row r="102" spans="1:12" ht="13">
      <c r="C102" s="472"/>
      <c r="D102" s="472"/>
      <c r="E102" s="472"/>
      <c r="F102" s="473"/>
      <c r="G102" s="295"/>
      <c r="H102" s="295"/>
      <c r="I102" s="296"/>
      <c r="J102" s="296"/>
      <c r="K102" s="292"/>
      <c r="L102" s="293"/>
    </row>
    <row r="103" spans="1:12" ht="13">
      <c r="C103" s="472"/>
      <c r="D103" s="472"/>
      <c r="E103" s="473"/>
      <c r="F103" s="473"/>
      <c r="G103" s="295"/>
      <c r="H103" s="295"/>
      <c r="I103" s="296"/>
      <c r="J103" s="296"/>
      <c r="K103" s="292"/>
      <c r="L103" s="293"/>
    </row>
    <row r="104" spans="1:12" ht="13">
      <c r="C104" s="472"/>
      <c r="D104" s="472"/>
      <c r="E104" s="472"/>
      <c r="F104" s="473"/>
      <c r="G104" s="295"/>
      <c r="H104" s="295"/>
      <c r="I104" s="296"/>
      <c r="J104" s="296"/>
      <c r="K104" s="292"/>
      <c r="L104" s="293"/>
    </row>
    <row r="105" spans="1:12" ht="13">
      <c r="C105" s="472"/>
      <c r="D105" s="472"/>
      <c r="E105" s="472"/>
      <c r="F105" s="473"/>
      <c r="G105" s="295"/>
      <c r="H105" s="295"/>
      <c r="I105" s="296"/>
      <c r="J105" s="296"/>
      <c r="K105" s="292"/>
      <c r="L105" s="293"/>
    </row>
    <row r="106" spans="1:12" ht="13">
      <c r="C106" s="472"/>
      <c r="D106" s="472"/>
      <c r="E106" s="472"/>
      <c r="F106" s="473"/>
      <c r="G106" s="295"/>
      <c r="H106" s="295"/>
      <c r="I106" s="296"/>
      <c r="J106" s="296"/>
      <c r="K106" s="292"/>
      <c r="L106" s="293"/>
    </row>
    <row r="107" spans="1:12" ht="13">
      <c r="C107" s="472"/>
      <c r="D107" s="472"/>
      <c r="E107" s="473"/>
      <c r="F107" s="473"/>
      <c r="G107" s="295"/>
      <c r="H107" s="295"/>
      <c r="I107" s="296"/>
      <c r="J107" s="296"/>
      <c r="K107" s="292"/>
      <c r="L107" s="293"/>
    </row>
    <row r="108" spans="1:12" ht="13">
      <c r="C108" s="472"/>
      <c r="D108" s="472"/>
      <c r="E108" s="473"/>
      <c r="F108" s="473"/>
      <c r="G108" s="295"/>
      <c r="H108" s="295"/>
      <c r="I108" s="296"/>
      <c r="J108" s="296"/>
      <c r="K108" s="292"/>
      <c r="L108" s="293"/>
    </row>
    <row r="109" spans="1:12" ht="13">
      <c r="C109" s="472"/>
      <c r="D109" s="472"/>
      <c r="E109" s="472"/>
      <c r="F109" s="473"/>
      <c r="G109" s="295"/>
      <c r="H109" s="295"/>
      <c r="I109" s="296"/>
      <c r="J109" s="296"/>
      <c r="K109" s="292"/>
      <c r="L109" s="293"/>
    </row>
    <row r="110" spans="1:12" ht="13">
      <c r="C110" s="472"/>
      <c r="D110" s="472"/>
      <c r="E110" s="472"/>
      <c r="F110" s="473"/>
      <c r="G110" s="295"/>
      <c r="H110" s="295"/>
      <c r="I110" s="296"/>
      <c r="J110" s="296"/>
      <c r="K110" s="292"/>
      <c r="L110" s="293"/>
    </row>
    <row r="111" spans="1:12" ht="13">
      <c r="C111" s="472"/>
      <c r="D111" s="472"/>
      <c r="E111" s="472"/>
      <c r="F111" s="473"/>
      <c r="G111" s="295"/>
      <c r="H111" s="295"/>
      <c r="I111" s="296"/>
      <c r="J111" s="296"/>
      <c r="K111" s="292"/>
      <c r="L111" s="293"/>
    </row>
    <row r="112" spans="1:12" ht="13">
      <c r="C112" s="472"/>
      <c r="D112" s="472"/>
      <c r="E112" s="472"/>
      <c r="F112" s="473"/>
      <c r="G112" s="295"/>
      <c r="H112" s="295"/>
      <c r="I112" s="296"/>
      <c r="J112" s="296"/>
      <c r="K112" s="292"/>
      <c r="L112" s="293"/>
    </row>
    <row r="113" spans="3:12" ht="13">
      <c r="C113" s="472"/>
      <c r="D113" s="472"/>
      <c r="E113" s="472"/>
      <c r="F113" s="473"/>
      <c r="G113" s="295"/>
      <c r="H113" s="295"/>
      <c r="I113" s="296"/>
      <c r="J113" s="296"/>
      <c r="K113" s="292"/>
      <c r="L113" s="293"/>
    </row>
    <row r="114" spans="3:12" ht="13">
      <c r="C114" s="472"/>
      <c r="D114" s="472"/>
      <c r="E114" s="472"/>
      <c r="F114" s="473"/>
      <c r="G114" s="295"/>
      <c r="H114" s="295"/>
      <c r="I114" s="296"/>
      <c r="J114" s="296"/>
      <c r="K114" s="292"/>
      <c r="L114" s="293"/>
    </row>
    <row r="115" spans="3:12" ht="13">
      <c r="C115" s="472"/>
      <c r="D115" s="472"/>
      <c r="E115" s="472"/>
      <c r="F115" s="473"/>
      <c r="G115" s="295"/>
      <c r="H115" s="295"/>
      <c r="I115" s="296"/>
      <c r="J115" s="296"/>
      <c r="K115" s="292"/>
      <c r="L115" s="293"/>
    </row>
    <row r="116" spans="3:12" ht="13">
      <c r="C116" s="472"/>
      <c r="D116" s="472"/>
      <c r="E116" s="472"/>
      <c r="F116" s="473"/>
      <c r="G116" s="295"/>
      <c r="H116" s="295"/>
      <c r="I116" s="296"/>
      <c r="J116" s="296"/>
      <c r="K116" s="292"/>
      <c r="L116" s="293"/>
    </row>
    <row r="117" spans="3:12" ht="13">
      <c r="C117" s="472"/>
      <c r="D117" s="472"/>
      <c r="E117" s="472"/>
      <c r="F117" s="473"/>
      <c r="G117" s="295"/>
      <c r="H117" s="295"/>
      <c r="I117" s="296"/>
      <c r="J117" s="296"/>
      <c r="K117" s="292"/>
      <c r="L117" s="293"/>
    </row>
    <row r="118" spans="3:12" ht="13">
      <c r="C118" s="472"/>
      <c r="D118" s="472"/>
      <c r="E118" s="472"/>
      <c r="F118" s="473"/>
      <c r="G118" s="295"/>
      <c r="H118" s="295"/>
      <c r="I118" s="296"/>
      <c r="J118" s="296"/>
      <c r="K118" s="292"/>
      <c r="L118" s="293"/>
    </row>
    <row r="119" spans="3:12" ht="13">
      <c r="C119" s="472"/>
      <c r="D119" s="472"/>
      <c r="E119" s="472"/>
      <c r="F119" s="473"/>
      <c r="G119" s="295"/>
      <c r="H119" s="295"/>
      <c r="I119" s="296"/>
      <c r="J119" s="296"/>
      <c r="K119" s="292"/>
      <c r="L119" s="293"/>
    </row>
    <row r="120" spans="3:12" ht="13">
      <c r="C120" s="472"/>
      <c r="D120" s="472"/>
      <c r="E120" s="472"/>
      <c r="F120" s="473"/>
      <c r="G120" s="295"/>
      <c r="H120" s="295"/>
      <c r="I120" s="296"/>
      <c r="J120" s="296"/>
      <c r="K120" s="292"/>
      <c r="L120" s="293"/>
    </row>
    <row r="121" spans="3:12" ht="13">
      <c r="C121" s="472"/>
      <c r="D121" s="472"/>
      <c r="E121" s="472"/>
      <c r="F121" s="473"/>
      <c r="G121" s="295"/>
      <c r="H121" s="295"/>
      <c r="I121" s="296"/>
      <c r="J121" s="296"/>
      <c r="K121" s="292"/>
      <c r="L121" s="293"/>
    </row>
    <row r="122" spans="3:12" ht="13">
      <c r="C122" s="472"/>
      <c r="D122" s="472"/>
      <c r="E122" s="472"/>
      <c r="F122" s="473"/>
      <c r="G122" s="295"/>
      <c r="H122" s="295"/>
      <c r="I122" s="296"/>
      <c r="J122" s="296"/>
      <c r="K122" s="292"/>
      <c r="L122" s="293"/>
    </row>
    <row r="123" spans="3:12" ht="13">
      <c r="C123" s="472"/>
      <c r="D123" s="472"/>
      <c r="E123" s="473"/>
      <c r="F123" s="473"/>
      <c r="G123" s="295"/>
      <c r="H123" s="295"/>
      <c r="I123" s="296"/>
      <c r="J123" s="296"/>
      <c r="K123" s="292"/>
      <c r="L123" s="293"/>
    </row>
    <row r="124" spans="3:12" ht="13">
      <c r="C124" s="472"/>
      <c r="D124" s="472"/>
      <c r="E124" s="472"/>
      <c r="F124" s="473"/>
      <c r="G124" s="295"/>
      <c r="H124" s="295"/>
      <c r="I124" s="296"/>
      <c r="J124" s="296"/>
      <c r="K124" s="292"/>
      <c r="L124" s="293"/>
    </row>
    <row r="125" spans="3:12" ht="13">
      <c r="C125" s="472"/>
      <c r="D125" s="472"/>
      <c r="E125" s="472"/>
      <c r="F125" s="473"/>
      <c r="G125" s="295"/>
      <c r="H125" s="295"/>
      <c r="I125" s="296"/>
      <c r="J125" s="296"/>
      <c r="K125" s="292"/>
      <c r="L125" s="293"/>
    </row>
    <row r="126" spans="3:12" ht="13">
      <c r="C126" s="472"/>
      <c r="D126" s="472"/>
      <c r="E126" s="472"/>
      <c r="F126" s="473"/>
      <c r="G126" s="295"/>
      <c r="H126" s="295"/>
      <c r="I126" s="296"/>
      <c r="J126" s="296"/>
      <c r="K126" s="292"/>
      <c r="L126" s="293"/>
    </row>
    <row r="127" spans="3:12" ht="13">
      <c r="C127" s="472"/>
      <c r="D127" s="472"/>
      <c r="E127" s="472"/>
      <c r="F127" s="473"/>
      <c r="G127" s="295"/>
      <c r="H127" s="295"/>
      <c r="I127" s="296"/>
      <c r="J127" s="296"/>
      <c r="K127" s="292"/>
      <c r="L127" s="293"/>
    </row>
    <row r="128" spans="3:12" ht="13">
      <c r="C128" s="472"/>
      <c r="D128" s="472"/>
      <c r="E128" s="472"/>
      <c r="F128" s="473"/>
      <c r="G128" s="295"/>
      <c r="H128" s="295"/>
      <c r="I128" s="296"/>
      <c r="J128" s="296"/>
      <c r="K128" s="292"/>
      <c r="L128" s="293"/>
    </row>
    <row r="129" spans="3:12" ht="13">
      <c r="C129" s="472"/>
      <c r="D129" s="472"/>
      <c r="E129" s="473"/>
      <c r="F129" s="473"/>
      <c r="G129" s="295"/>
      <c r="H129" s="295"/>
      <c r="I129" s="296"/>
      <c r="J129" s="296"/>
      <c r="K129" s="292"/>
      <c r="L129" s="293"/>
    </row>
    <row r="130" spans="3:12" ht="13">
      <c r="C130" s="472"/>
      <c r="D130" s="472"/>
      <c r="E130" s="472"/>
      <c r="F130" s="473"/>
      <c r="G130" s="295"/>
      <c r="H130" s="295"/>
      <c r="I130" s="296"/>
      <c r="J130" s="296"/>
      <c r="K130" s="292"/>
      <c r="L130" s="293"/>
    </row>
    <row r="131" spans="3:12" ht="13">
      <c r="C131" s="472"/>
      <c r="D131" s="472"/>
      <c r="E131" s="472"/>
      <c r="F131" s="473"/>
      <c r="G131" s="295"/>
      <c r="H131" s="295"/>
      <c r="I131" s="296"/>
      <c r="J131" s="296"/>
      <c r="K131" s="292"/>
      <c r="L131" s="293"/>
    </row>
    <row r="132" spans="3:12" ht="13">
      <c r="C132" s="472"/>
      <c r="D132" s="472"/>
      <c r="E132" s="472"/>
      <c r="F132" s="473"/>
      <c r="G132" s="295"/>
      <c r="H132" s="295"/>
      <c r="I132" s="296"/>
      <c r="J132" s="296"/>
      <c r="K132" s="292"/>
      <c r="L132" s="293"/>
    </row>
    <row r="133" spans="3:12">
      <c r="C133" s="472"/>
      <c r="D133" s="472"/>
      <c r="E133" s="472"/>
      <c r="F133" s="473"/>
      <c r="G133" s="295"/>
      <c r="H133" s="295"/>
      <c r="I133" s="296"/>
      <c r="J133" s="296"/>
      <c r="K133" s="292"/>
      <c r="L133" s="298"/>
    </row>
    <row r="134" spans="3:12">
      <c r="C134" s="472"/>
      <c r="D134" s="472"/>
      <c r="E134" s="472"/>
      <c r="F134" s="473"/>
      <c r="G134" s="295"/>
      <c r="H134" s="295"/>
      <c r="I134" s="296"/>
      <c r="J134" s="296"/>
      <c r="K134" s="292"/>
      <c r="L134" s="298"/>
    </row>
    <row r="135" spans="3:12">
      <c r="C135" s="472"/>
      <c r="D135" s="472"/>
      <c r="E135" s="472"/>
      <c r="F135" s="473"/>
      <c r="G135" s="295"/>
      <c r="H135" s="295"/>
      <c r="I135" s="296"/>
      <c r="J135" s="296"/>
      <c r="K135" s="292"/>
      <c r="L135" s="298"/>
    </row>
    <row r="136" spans="3:12">
      <c r="C136" s="472"/>
      <c r="D136" s="472"/>
      <c r="E136" s="472"/>
      <c r="F136" s="473"/>
      <c r="G136" s="295"/>
      <c r="H136" s="295"/>
      <c r="I136" s="296"/>
      <c r="J136" s="296"/>
      <c r="K136" s="292"/>
      <c r="L136" s="298"/>
    </row>
    <row r="137" spans="3:12">
      <c r="C137" s="472"/>
      <c r="D137" s="472"/>
      <c r="E137" s="472"/>
      <c r="F137" s="473"/>
      <c r="G137" s="295"/>
      <c r="H137" s="295"/>
      <c r="I137" s="296"/>
      <c r="J137" s="296"/>
      <c r="K137" s="292"/>
      <c r="L137" s="298"/>
    </row>
    <row r="138" spans="3:12">
      <c r="C138" s="472"/>
      <c r="D138" s="472"/>
      <c r="E138" s="472"/>
      <c r="F138" s="473"/>
      <c r="G138" s="295"/>
      <c r="H138" s="295"/>
      <c r="I138" s="296"/>
      <c r="J138" s="296"/>
      <c r="K138" s="292"/>
      <c r="L138" s="298"/>
    </row>
    <row r="139" spans="3:12">
      <c r="C139" s="472"/>
      <c r="D139" s="472"/>
      <c r="E139" s="472"/>
      <c r="F139" s="473"/>
      <c r="G139" s="295"/>
      <c r="H139" s="295"/>
      <c r="I139" s="296"/>
      <c r="J139" s="296"/>
      <c r="K139" s="292"/>
      <c r="L139" s="298"/>
    </row>
    <row r="140" spans="3:12">
      <c r="C140" s="472"/>
      <c r="D140" s="472"/>
      <c r="E140" s="472"/>
      <c r="F140" s="473"/>
      <c r="L140" s="299"/>
    </row>
    <row r="141" spans="3:12">
      <c r="C141" s="472"/>
      <c r="D141" s="472"/>
      <c r="E141" s="472"/>
      <c r="F141" s="473"/>
      <c r="L141" s="299"/>
    </row>
    <row r="142" spans="3:12">
      <c r="C142" s="472"/>
      <c r="D142" s="472"/>
      <c r="E142" s="473"/>
      <c r="F142" s="473"/>
      <c r="L142" s="299"/>
    </row>
    <row r="143" spans="3:12">
      <c r="C143" s="472"/>
      <c r="D143" s="472"/>
      <c r="E143" s="472"/>
      <c r="F143" s="473"/>
    </row>
    <row r="144" spans="3:12">
      <c r="C144" s="472"/>
      <c r="D144" s="472"/>
      <c r="E144" s="472"/>
      <c r="F144" s="473"/>
    </row>
    <row r="145" spans="3:12">
      <c r="C145" s="472"/>
      <c r="D145" s="472"/>
      <c r="E145" s="472"/>
      <c r="F145" s="473"/>
    </row>
    <row r="146" spans="3:12">
      <c r="C146" s="472"/>
      <c r="D146" s="472"/>
      <c r="E146" s="472"/>
      <c r="F146" s="473"/>
      <c r="L146" s="299"/>
    </row>
    <row r="147" spans="3:12">
      <c r="C147" s="472"/>
      <c r="D147" s="472"/>
      <c r="E147" s="472"/>
      <c r="F147" s="473"/>
      <c r="L147" s="299"/>
    </row>
    <row r="148" spans="3:12">
      <c r="C148" s="472"/>
      <c r="D148" s="472"/>
      <c r="E148" s="472"/>
      <c r="F148" s="473"/>
      <c r="L148" s="299"/>
    </row>
    <row r="149" spans="3:12">
      <c r="C149" s="472"/>
      <c r="D149" s="472"/>
      <c r="E149" s="472"/>
      <c r="F149" s="473"/>
      <c r="L149" s="299"/>
    </row>
    <row r="150" spans="3:12">
      <c r="C150" s="472"/>
      <c r="D150" s="472"/>
      <c r="E150" s="472"/>
      <c r="F150" s="473"/>
      <c r="L150" s="299"/>
    </row>
    <row r="151" spans="3:12">
      <c r="C151" s="472"/>
      <c r="D151" s="472"/>
      <c r="E151" s="472"/>
      <c r="F151" s="473"/>
      <c r="L151" s="299"/>
    </row>
    <row r="152" spans="3:12">
      <c r="C152" s="472"/>
      <c r="D152" s="472"/>
      <c r="E152" s="472"/>
      <c r="F152" s="473"/>
      <c r="L152" s="299"/>
    </row>
    <row r="153" spans="3:12">
      <c r="C153" s="472"/>
      <c r="D153" s="472"/>
      <c r="E153" s="472"/>
      <c r="F153" s="473"/>
      <c r="L153" s="299"/>
    </row>
    <row r="154" spans="3:12">
      <c r="C154" s="472"/>
      <c r="D154" s="472"/>
      <c r="E154" s="473"/>
      <c r="F154" s="473"/>
    </row>
    <row r="155" spans="3:12">
      <c r="C155" s="473"/>
      <c r="D155" s="472"/>
      <c r="E155" s="473"/>
      <c r="F155" s="473"/>
    </row>
    <row r="156" spans="3:12">
      <c r="C156" s="472"/>
      <c r="D156" s="472"/>
      <c r="E156" s="473"/>
      <c r="F156" s="473"/>
    </row>
    <row r="157" spans="3:12">
      <c r="C157" s="472"/>
      <c r="D157" s="472"/>
      <c r="E157" s="473"/>
      <c r="F157" s="473"/>
    </row>
    <row r="158" spans="3:12">
      <c r="C158" s="472"/>
      <c r="D158" s="472"/>
      <c r="E158" s="473"/>
      <c r="F158" s="473"/>
    </row>
    <row r="159" spans="3:12">
      <c r="C159" s="472"/>
      <c r="D159" s="472"/>
      <c r="E159" s="473"/>
      <c r="F159" s="473"/>
    </row>
    <row r="160" spans="3:12">
      <c r="C160" s="472"/>
      <c r="D160" s="472"/>
      <c r="E160" s="473"/>
      <c r="F160" s="473"/>
    </row>
    <row r="161" spans="3:12">
      <c r="C161" s="472"/>
      <c r="D161" s="472"/>
      <c r="E161" s="473"/>
      <c r="F161" s="473"/>
    </row>
    <row r="162" spans="3:12">
      <c r="C162" s="472"/>
      <c r="D162" s="472"/>
      <c r="E162" s="473"/>
      <c r="F162" s="473"/>
    </row>
    <row r="163" spans="3:12">
      <c r="C163" s="472"/>
      <c r="D163" s="472"/>
      <c r="E163" s="473"/>
      <c r="F163" s="473"/>
      <c r="L163" s="299"/>
    </row>
    <row r="164" spans="3:12">
      <c r="C164" s="472"/>
      <c r="D164" s="472"/>
      <c r="E164" s="473"/>
      <c r="F164" s="473"/>
    </row>
    <row r="165" spans="3:12">
      <c r="C165" s="472"/>
      <c r="D165" s="472"/>
      <c r="E165" s="473"/>
      <c r="F165" s="473"/>
    </row>
    <row r="166" spans="3:12">
      <c r="C166" s="473"/>
      <c r="D166" s="473"/>
      <c r="E166" s="473"/>
      <c r="F166" s="473"/>
    </row>
    <row r="167" spans="3:12">
      <c r="C167" s="472"/>
      <c r="D167" s="472"/>
      <c r="E167" s="473"/>
      <c r="F167" s="473"/>
    </row>
    <row r="168" spans="3:12">
      <c r="C168" s="472"/>
      <c r="D168" s="472"/>
      <c r="E168" s="473"/>
      <c r="F168" s="473"/>
    </row>
    <row r="169" spans="3:12">
      <c r="C169" s="472"/>
      <c r="D169" s="472"/>
      <c r="E169" s="473"/>
      <c r="F169" s="473"/>
    </row>
    <row r="170" spans="3:12">
      <c r="C170" s="472"/>
      <c r="D170" s="472"/>
      <c r="E170" s="473"/>
      <c r="F170" s="473"/>
    </row>
    <row r="171" spans="3:12">
      <c r="C171" s="472"/>
      <c r="D171" s="472"/>
      <c r="E171" s="473"/>
      <c r="F171" s="473"/>
    </row>
    <row r="172" spans="3:12">
      <c r="C172" s="472"/>
      <c r="D172" s="472"/>
      <c r="E172" s="177"/>
      <c r="F172" s="177"/>
    </row>
    <row r="173" spans="3:12">
      <c r="C173" s="472"/>
      <c r="D173" s="472"/>
      <c r="E173" s="177"/>
      <c r="F173" s="177"/>
    </row>
    <row r="174" spans="3:12">
      <c r="C174" s="472"/>
      <c r="D174" s="472"/>
      <c r="E174" s="178"/>
      <c r="F174" s="178"/>
    </row>
    <row r="175" spans="3:12">
      <c r="C175" s="472"/>
      <c r="D175" s="472"/>
      <c r="E175" s="177"/>
      <c r="F175" s="177"/>
    </row>
    <row r="176" spans="3:12">
      <c r="C176" s="472"/>
      <c r="D176" s="472"/>
      <c r="E176" s="177"/>
      <c r="F176" s="177"/>
    </row>
    <row r="177" spans="3:6">
      <c r="C177" s="472"/>
      <c r="D177" s="472"/>
      <c r="E177" s="177"/>
      <c r="F177" s="177"/>
    </row>
    <row r="178" spans="3:6">
      <c r="C178" s="472"/>
      <c r="D178" s="472"/>
      <c r="E178" s="177"/>
      <c r="F178" s="177"/>
    </row>
    <row r="179" spans="3:6">
      <c r="C179" s="472"/>
      <c r="D179" s="472"/>
      <c r="E179" s="177"/>
      <c r="F179" s="177"/>
    </row>
    <row r="180" spans="3:6">
      <c r="C180" s="472"/>
      <c r="D180" s="472"/>
      <c r="E180" s="177"/>
      <c r="F180" s="177"/>
    </row>
    <row r="181" spans="3:6">
      <c r="C181" s="472"/>
      <c r="D181" s="472"/>
      <c r="E181" s="177"/>
      <c r="F181" s="177"/>
    </row>
    <row r="182" spans="3:6">
      <c r="C182" s="472"/>
      <c r="D182" s="472"/>
      <c r="E182" s="177"/>
      <c r="F182" s="177"/>
    </row>
    <row r="183" spans="3:6" ht="13">
      <c r="C183" s="472"/>
      <c r="D183" s="472"/>
      <c r="E183" s="179"/>
      <c r="F183" s="179"/>
    </row>
    <row r="184" spans="3:6">
      <c r="C184" s="472"/>
      <c r="D184" s="472"/>
      <c r="E184" s="177"/>
      <c r="F184" s="177"/>
    </row>
    <row r="185" spans="3:6">
      <c r="C185" s="472"/>
      <c r="D185" s="472"/>
      <c r="E185" s="177"/>
      <c r="F185" s="177"/>
    </row>
    <row r="186" spans="3:6">
      <c r="C186" s="472"/>
      <c r="D186" s="472"/>
      <c r="E186" s="177"/>
      <c r="F186" s="177"/>
    </row>
    <row r="187" spans="3:6">
      <c r="C187" s="472"/>
      <c r="D187" s="472"/>
      <c r="E187" s="177"/>
      <c r="F187" s="177"/>
    </row>
    <row r="188" spans="3:6">
      <c r="C188" s="472"/>
      <c r="D188" s="472"/>
      <c r="E188" s="177"/>
      <c r="F188" s="177"/>
    </row>
    <row r="189" spans="3:6">
      <c r="C189" s="472"/>
      <c r="D189" s="472"/>
      <c r="E189" s="177"/>
      <c r="F189" s="177"/>
    </row>
    <row r="190" spans="3:6">
      <c r="C190" s="472"/>
      <c r="D190" s="472"/>
      <c r="E190" s="177"/>
      <c r="F190" s="177"/>
    </row>
    <row r="191" spans="3:6">
      <c r="C191" s="472"/>
      <c r="D191" s="472"/>
      <c r="E191" s="177"/>
      <c r="F191" s="177"/>
    </row>
    <row r="192" spans="3:6">
      <c r="C192" s="472"/>
      <c r="D192" s="472"/>
      <c r="E192" s="177"/>
      <c r="F192" s="177"/>
    </row>
    <row r="193" spans="3:6">
      <c r="C193" s="473"/>
      <c r="D193" s="472"/>
      <c r="E193" s="177"/>
      <c r="F193" s="177"/>
    </row>
    <row r="194" spans="3:6">
      <c r="C194" s="472"/>
      <c r="D194" s="472"/>
      <c r="E194" s="177"/>
      <c r="F194" s="177"/>
    </row>
    <row r="195" spans="3:6">
      <c r="C195" s="472"/>
      <c r="D195" s="472"/>
      <c r="E195" s="177"/>
      <c r="F195" s="177"/>
    </row>
    <row r="196" spans="3:6">
      <c r="C196" s="472"/>
      <c r="D196" s="472"/>
      <c r="E196" s="177"/>
      <c r="F196" s="177"/>
    </row>
    <row r="197" spans="3:6">
      <c r="C197" s="472"/>
      <c r="D197" s="472"/>
      <c r="E197" s="177"/>
      <c r="F197" s="177"/>
    </row>
    <row r="198" spans="3:6" ht="13">
      <c r="C198" s="472"/>
      <c r="D198" s="472"/>
      <c r="E198" s="179"/>
      <c r="F198" s="179"/>
    </row>
    <row r="199" spans="3:6">
      <c r="C199" s="472"/>
      <c r="D199" s="472"/>
    </row>
    <row r="200" spans="3:6">
      <c r="C200" s="472"/>
      <c r="D200" s="472"/>
    </row>
    <row r="201" spans="3:6">
      <c r="C201" s="472"/>
      <c r="D201" s="472"/>
    </row>
    <row r="202" spans="3:6">
      <c r="C202" s="472"/>
      <c r="D202" s="472"/>
    </row>
    <row r="203" spans="3:6">
      <c r="C203" s="472"/>
      <c r="D203" s="472"/>
    </row>
    <row r="204" spans="3:6">
      <c r="C204" s="472"/>
      <c r="D204" s="472"/>
    </row>
    <row r="205" spans="3:6">
      <c r="C205" s="472"/>
      <c r="D205" s="472"/>
    </row>
    <row r="206" spans="3:6">
      <c r="C206" s="472"/>
      <c r="D206" s="472"/>
    </row>
    <row r="207" spans="3:6">
      <c r="C207" s="472"/>
      <c r="D207" s="472"/>
    </row>
    <row r="208" spans="3:6">
      <c r="C208" s="472"/>
      <c r="D208" s="472"/>
    </row>
    <row r="209" spans="3:4">
      <c r="C209" s="472"/>
      <c r="D209" s="472"/>
    </row>
    <row r="210" spans="3:4">
      <c r="C210" s="472"/>
      <c r="D210" s="472"/>
    </row>
    <row r="211" spans="3:4">
      <c r="C211" s="472"/>
      <c r="D211" s="472"/>
    </row>
    <row r="212" spans="3:4">
      <c r="C212" s="472"/>
      <c r="D212" s="472"/>
    </row>
    <row r="213" spans="3:4">
      <c r="C213" s="472"/>
      <c r="D213" s="472"/>
    </row>
    <row r="214" spans="3:4">
      <c r="C214" s="472"/>
      <c r="D214" s="472"/>
    </row>
    <row r="215" spans="3:4">
      <c r="C215" s="472"/>
      <c r="D215" s="472"/>
    </row>
    <row r="216" spans="3:4">
      <c r="C216" s="472"/>
      <c r="D216" s="472"/>
    </row>
    <row r="217" spans="3:4">
      <c r="C217" s="472"/>
      <c r="D217" s="472"/>
    </row>
    <row r="218" spans="3:4">
      <c r="C218" s="472"/>
      <c r="D218" s="472"/>
    </row>
    <row r="219" spans="3:4">
      <c r="C219" s="472"/>
      <c r="D219" s="472"/>
    </row>
    <row r="220" spans="3:4">
      <c r="C220" s="472"/>
      <c r="D220" s="472"/>
    </row>
    <row r="221" spans="3:4">
      <c r="C221" s="472"/>
      <c r="D221" s="472"/>
    </row>
    <row r="222" spans="3:4">
      <c r="C222" s="472"/>
      <c r="D222" s="472"/>
    </row>
  </sheetData>
  <sheetProtection sheet="1" objects="1" scenarios="1" formatCells="0" formatColumns="0" formatRows="0"/>
  <mergeCells count="2">
    <mergeCell ref="A1:B1"/>
    <mergeCell ref="A3:B3"/>
  </mergeCells>
  <phoneticPr fontId="25" type="noConversion"/>
  <printOptions gridLines="1"/>
  <pageMargins left="0.39374999999999999" right="0.39374999999999999" top="0.39374999999999999" bottom="0.59097222222222223" header="0.51180555555555551" footer="0.31527777777777777"/>
  <pageSetup paperSize="9" firstPageNumber="0" orientation="landscape" horizontalDpi="300" verticalDpi="300"/>
  <headerFooter alignWithMargins="0">
    <oddFooter>&amp;L&amp;8Mise à jour : janvier 2010&amp;C&amp;8&amp;F ! &amp;A&amp;R&amp;8page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tabColor indexed="47"/>
  </sheetPr>
  <dimension ref="A1:AH217"/>
  <sheetViews>
    <sheetView topLeftCell="A9" workbookViewId="0">
      <selection activeCell="K134" sqref="K134"/>
    </sheetView>
  </sheetViews>
  <sheetFormatPr defaultColWidth="11.36328125" defaultRowHeight="12.5" outlineLevelRow="2" outlineLevelCol="1"/>
  <cols>
    <col min="1" max="1" width="9.90625" style="495" customWidth="1"/>
    <col min="2" max="2" width="84.453125" style="495" customWidth="1"/>
    <col min="3" max="6" width="4.36328125" style="495" customWidth="1"/>
    <col min="7" max="7" width="3.6328125" style="300" customWidth="1" outlineLevel="1"/>
    <col min="8" max="8" width="3.453125" style="301" customWidth="1" outlineLevel="1"/>
    <col min="9" max="9" width="4.36328125" style="230" customWidth="1" outlineLevel="1"/>
    <col min="10" max="10" width="5.08984375" style="302" customWidth="1" outlineLevel="1"/>
    <col min="11" max="11" width="10.90625" style="303" customWidth="1" outlineLevel="1"/>
    <col min="12" max="12" width="23.36328125" style="495" customWidth="1"/>
    <col min="13" max="25" width="11.36328125" style="495"/>
    <col min="26" max="26" width="12.36328125" style="495" customWidth="1"/>
    <col min="27" max="34" width="12.36328125" style="495" hidden="1" customWidth="1"/>
    <col min="35" max="35" width="12.36328125" style="495" customWidth="1"/>
    <col min="36" max="16384" width="11.36328125" style="495"/>
  </cols>
  <sheetData>
    <row r="1" spans="1:34" ht="15.5">
      <c r="A1" s="304" t="s">
        <v>4710</v>
      </c>
      <c r="B1" s="305"/>
      <c r="C1" s="5">
        <v>1</v>
      </c>
      <c r="D1" s="6" t="str">
        <f>"variant"&amp;IF(C1&gt;1,"s","")</f>
        <v>variant</v>
      </c>
      <c r="E1" s="5"/>
      <c r="F1" s="5"/>
      <c r="G1" s="306"/>
      <c r="H1" s="306"/>
    </row>
    <row r="2" spans="1:34">
      <c r="A2" s="18" t="s">
        <v>2327</v>
      </c>
      <c r="B2" s="260" t="s">
        <v>2328</v>
      </c>
      <c r="C2" s="25" t="s">
        <v>2329</v>
      </c>
      <c r="D2" s="25" t="s">
        <v>2330</v>
      </c>
      <c r="E2" s="25" t="s">
        <v>2331</v>
      </c>
      <c r="F2" s="25" t="s">
        <v>2332</v>
      </c>
      <c r="G2" s="261" t="s">
        <v>5441</v>
      </c>
      <c r="H2" s="261" t="s">
        <v>2334</v>
      </c>
      <c r="I2" s="261" t="s">
        <v>2335</v>
      </c>
      <c r="J2" s="66" t="s">
        <v>2336</v>
      </c>
      <c r="K2" s="66" t="s">
        <v>2337</v>
      </c>
      <c r="L2" s="307" t="s">
        <v>2338</v>
      </c>
    </row>
    <row r="3" spans="1:34" ht="13">
      <c r="A3" s="308" t="s">
        <v>1467</v>
      </c>
      <c r="B3" s="57" t="s">
        <v>465</v>
      </c>
      <c r="C3" s="14"/>
      <c r="D3" s="14"/>
      <c r="E3" s="14"/>
      <c r="F3" s="14"/>
      <c r="G3" s="261"/>
      <c r="H3" s="261"/>
      <c r="I3" s="220"/>
      <c r="J3" s="219"/>
      <c r="K3" s="221"/>
      <c r="L3" s="222"/>
    </row>
    <row r="4" spans="1:34">
      <c r="A4" s="59" t="s">
        <v>466</v>
      </c>
      <c r="B4" s="111" t="s">
        <v>469</v>
      </c>
      <c r="C4" s="37"/>
      <c r="D4" s="35"/>
      <c r="E4" s="35"/>
      <c r="F4" s="35"/>
      <c r="G4" s="201"/>
      <c r="H4" s="201"/>
      <c r="I4" s="201"/>
      <c r="J4" s="201"/>
      <c r="K4" s="16"/>
      <c r="L4" s="199"/>
    </row>
    <row r="5" spans="1:34" ht="20">
      <c r="A5" s="15" t="s">
        <v>470</v>
      </c>
      <c r="B5" s="16" t="s">
        <v>4789</v>
      </c>
      <c r="C5" s="37"/>
      <c r="D5" s="35"/>
      <c r="E5" s="35"/>
      <c r="F5" s="35"/>
      <c r="G5" s="201">
        <v>4</v>
      </c>
      <c r="H5" s="201"/>
      <c r="I5" s="201"/>
      <c r="J5" s="201" t="s">
        <v>2351</v>
      </c>
      <c r="K5" s="16" t="s">
        <v>473</v>
      </c>
      <c r="L5" s="209"/>
      <c r="AA5" s="495">
        <f>IF(AND('11 Mic'!C5=1,NOT('11 Mic'!I5="")),'11 Mic'!I5,0)</f>
        <v>0</v>
      </c>
      <c r="AB5" s="495">
        <f>IF(AND('11 Mic'!D5=1,NOT('11 Mic'!I5="")),'11 Mic'!I5,0)</f>
        <v>0</v>
      </c>
      <c r="AC5" s="495">
        <f>IF(AND('11 Mic'!E5=1,NOT('11 Mic'!I5="")),'11 Mic'!I5,0)</f>
        <v>0</v>
      </c>
      <c r="AD5" s="495">
        <f>IF(AND('11 Mic'!F5=1,NOT('11 Mic'!I5="")),'11 Mic'!I5,0)</f>
        <v>0</v>
      </c>
      <c r="AE5" s="495">
        <f>IF(AND('11 Mic'!C5=0,NOT('11 Mic'!H5="")),'11 Mic'!H5,4)</f>
        <v>4</v>
      </c>
      <c r="AF5" s="495">
        <f>IF(AND('11 Mic'!D5=0,NOT('11 Mic'!H5="")),'11 Mic'!H5,4)</f>
        <v>4</v>
      </c>
      <c r="AG5" s="495">
        <f>IF(AND('11 Mic'!E5=0,NOT('11 Mic'!H5="")),'11 Mic'!H5,4)</f>
        <v>4</v>
      </c>
      <c r="AH5" s="495">
        <f>IF(AND('11 Mic'!F5=0,NOT('11 Mic'!H5="")),'11 Mic'!H5,4)</f>
        <v>4</v>
      </c>
    </row>
    <row r="6" spans="1:34">
      <c r="A6" s="15" t="s">
        <v>1476</v>
      </c>
      <c r="B6" s="16" t="s">
        <v>1523</v>
      </c>
      <c r="C6" s="37"/>
      <c r="D6" s="35"/>
      <c r="E6" s="35"/>
      <c r="F6" s="35"/>
      <c r="G6" s="201">
        <v>2</v>
      </c>
      <c r="H6" s="201"/>
      <c r="I6" s="201"/>
      <c r="J6" s="201" t="s">
        <v>5466</v>
      </c>
      <c r="K6" s="16"/>
      <c r="L6" s="199"/>
      <c r="AA6" s="495">
        <f>IF(AND('11 Mic'!C6=1,NOT('11 Mic'!I6="")),'11 Mic'!I6,0)</f>
        <v>0</v>
      </c>
      <c r="AB6" s="495">
        <f>IF(AND('11 Mic'!D6=1,NOT('11 Mic'!I6="")),'11 Mic'!I6,0)</f>
        <v>0</v>
      </c>
      <c r="AC6" s="495">
        <f>IF(AND('11 Mic'!E6=1,NOT('11 Mic'!I6="")),'11 Mic'!I6,0)</f>
        <v>0</v>
      </c>
      <c r="AD6" s="495">
        <f>IF(AND('11 Mic'!F6=1,NOT('11 Mic'!I6="")),'11 Mic'!I6,0)</f>
        <v>0</v>
      </c>
      <c r="AE6" s="495">
        <f>IF(AND('11 Mic'!C6=0,NOT('11 Mic'!H6="")),'11 Mic'!H6,4)</f>
        <v>4</v>
      </c>
      <c r="AF6" s="495">
        <f>IF(AND('11 Mic'!D6=0,NOT('11 Mic'!H6="")),'11 Mic'!H6,4)</f>
        <v>4</v>
      </c>
      <c r="AG6" s="495">
        <f>IF(AND('11 Mic'!E6=0,NOT('11 Mic'!H6="")),'11 Mic'!H6,4)</f>
        <v>4</v>
      </c>
      <c r="AH6" s="495">
        <f>IF(AND('11 Mic'!F6=0,NOT('11 Mic'!H6="")),'11 Mic'!H6,4)</f>
        <v>4</v>
      </c>
    </row>
    <row r="7" spans="1:34" ht="20">
      <c r="A7" s="15" t="s">
        <v>1524</v>
      </c>
      <c r="B7" s="16" t="s">
        <v>1484</v>
      </c>
      <c r="C7" s="37"/>
      <c r="D7" s="35"/>
      <c r="E7" s="35"/>
      <c r="F7" s="35"/>
      <c r="G7" s="201">
        <v>2</v>
      </c>
      <c r="H7" s="201"/>
      <c r="I7" s="201"/>
      <c r="J7" s="201" t="s">
        <v>5466</v>
      </c>
      <c r="K7" s="16"/>
      <c r="L7" s="199"/>
      <c r="AA7" s="495">
        <f>IF(AND('11 Mic'!C7=1,NOT('11 Mic'!I7="")),'11 Mic'!I7,0)</f>
        <v>0</v>
      </c>
      <c r="AB7" s="495">
        <f>IF(AND('11 Mic'!D7=1,NOT('11 Mic'!I7="")),'11 Mic'!I7,0)</f>
        <v>0</v>
      </c>
      <c r="AC7" s="495">
        <f>IF(AND('11 Mic'!E7=1,NOT('11 Mic'!I7="")),'11 Mic'!I7,0)</f>
        <v>0</v>
      </c>
      <c r="AD7" s="495">
        <f>IF(AND('11 Mic'!F7=1,NOT('11 Mic'!I7="")),'11 Mic'!I7,0)</f>
        <v>0</v>
      </c>
      <c r="AE7" s="495">
        <f>IF(AND('11 Mic'!C7=0,NOT('11 Mic'!H7="")),'11 Mic'!H7,4)</f>
        <v>4</v>
      </c>
      <c r="AF7" s="495">
        <f>IF(AND('11 Mic'!D7=0,NOT('11 Mic'!H7="")),'11 Mic'!H7,4)</f>
        <v>4</v>
      </c>
      <c r="AG7" s="495">
        <f>IF(AND('11 Mic'!E7=0,NOT('11 Mic'!H7="")),'11 Mic'!H7,4)</f>
        <v>4</v>
      </c>
      <c r="AH7" s="495">
        <f>IF(AND('11 Mic'!F7=0,NOT('11 Mic'!H7="")),'11 Mic'!H7,4)</f>
        <v>4</v>
      </c>
    </row>
    <row r="8" spans="1:34">
      <c r="A8" s="15" t="s">
        <v>1485</v>
      </c>
      <c r="B8" s="16" t="s">
        <v>4790</v>
      </c>
      <c r="C8" s="37"/>
      <c r="D8" s="35"/>
      <c r="E8" s="35"/>
      <c r="F8" s="35"/>
      <c r="G8" s="201">
        <v>4</v>
      </c>
      <c r="H8" s="201"/>
      <c r="I8" s="201"/>
      <c r="J8" s="201" t="s">
        <v>2356</v>
      </c>
      <c r="K8" s="202" t="s">
        <v>1803</v>
      </c>
      <c r="L8" s="203"/>
      <c r="AA8" s="495">
        <f>IF(AND('11 Mic'!C8=1,NOT('11 Mic'!I8="")),'11 Mic'!I8,0)</f>
        <v>0</v>
      </c>
      <c r="AB8" s="495">
        <f>IF(AND('11 Mic'!D8=1,NOT('11 Mic'!I8="")),'11 Mic'!I8,0)</f>
        <v>0</v>
      </c>
      <c r="AC8" s="495">
        <f>IF(AND('11 Mic'!E8=1,NOT('11 Mic'!I8="")),'11 Mic'!I8,0)</f>
        <v>0</v>
      </c>
      <c r="AD8" s="495">
        <f>IF(AND('11 Mic'!F8=1,NOT('11 Mic'!I8="")),'11 Mic'!I8,0)</f>
        <v>0</v>
      </c>
      <c r="AE8" s="495">
        <f>IF(AND('11 Mic'!C8=0,NOT('11 Mic'!H8="")),'11 Mic'!H8,4)</f>
        <v>4</v>
      </c>
      <c r="AF8" s="495">
        <f>IF(AND('11 Mic'!D8=0,NOT('11 Mic'!H8="")),'11 Mic'!H8,4)</f>
        <v>4</v>
      </c>
      <c r="AG8" s="495">
        <f>IF(AND('11 Mic'!E8=0,NOT('11 Mic'!H8="")),'11 Mic'!H8,4)</f>
        <v>4</v>
      </c>
      <c r="AH8" s="495">
        <f>IF(AND('11 Mic'!F8=0,NOT('11 Mic'!H8="")),'11 Mic'!H8,4)</f>
        <v>4</v>
      </c>
    </row>
    <row r="9" spans="1:34">
      <c r="A9" s="15" t="s">
        <v>1486</v>
      </c>
      <c r="B9" s="16" t="s">
        <v>1487</v>
      </c>
      <c r="C9" s="37"/>
      <c r="D9" s="35"/>
      <c r="E9" s="35"/>
      <c r="F9" s="35"/>
      <c r="G9" s="201">
        <v>4</v>
      </c>
      <c r="H9" s="201"/>
      <c r="I9" s="201"/>
      <c r="J9" s="201" t="s">
        <v>2356</v>
      </c>
      <c r="K9" s="202" t="s">
        <v>1803</v>
      </c>
      <c r="L9" s="203"/>
      <c r="AA9" s="495">
        <f>IF(AND('11 Mic'!C9=1,NOT('11 Mic'!I9="")),'11 Mic'!I9,0)</f>
        <v>0</v>
      </c>
      <c r="AB9" s="495">
        <f>IF(AND('11 Mic'!D9=1,NOT('11 Mic'!I9="")),'11 Mic'!I9,0)</f>
        <v>0</v>
      </c>
      <c r="AC9" s="495">
        <f>IF(AND('11 Mic'!E9=1,NOT('11 Mic'!I9="")),'11 Mic'!I9,0)</f>
        <v>0</v>
      </c>
      <c r="AD9" s="495">
        <f>IF(AND('11 Mic'!F9=1,NOT('11 Mic'!I9="")),'11 Mic'!I9,0)</f>
        <v>0</v>
      </c>
      <c r="AE9" s="495">
        <f>IF(AND('11 Mic'!C9=0,NOT('11 Mic'!H9="")),'11 Mic'!H9,4)</f>
        <v>4</v>
      </c>
      <c r="AF9" s="495">
        <f>IF(AND('11 Mic'!D9=0,NOT('11 Mic'!H9="")),'11 Mic'!H9,4)</f>
        <v>4</v>
      </c>
      <c r="AG9" s="495">
        <f>IF(AND('11 Mic'!E9=0,NOT('11 Mic'!H9="")),'11 Mic'!H9,4)</f>
        <v>4</v>
      </c>
      <c r="AH9" s="495">
        <f>IF(AND('11 Mic'!F9=0,NOT('11 Mic'!H9="")),'11 Mic'!H9,4)</f>
        <v>4</v>
      </c>
    </row>
    <row r="10" spans="1:34">
      <c r="A10" s="15" t="s">
        <v>1488</v>
      </c>
      <c r="B10" s="16" t="s">
        <v>4791</v>
      </c>
      <c r="C10" s="37"/>
      <c r="D10" s="35"/>
      <c r="E10" s="35"/>
      <c r="F10" s="35"/>
      <c r="G10" s="201">
        <v>2</v>
      </c>
      <c r="H10" s="201"/>
      <c r="I10" s="201"/>
      <c r="J10" s="201" t="s">
        <v>5466</v>
      </c>
      <c r="K10" s="202" t="s">
        <v>1803</v>
      </c>
      <c r="L10" s="199"/>
      <c r="AA10" s="495">
        <f>IF(AND('11 Mic'!C10=1,NOT('11 Mic'!I10="")),'11 Mic'!I10,0)</f>
        <v>0</v>
      </c>
      <c r="AB10" s="495">
        <f>IF(AND('11 Mic'!D10=1,NOT('11 Mic'!I10="")),'11 Mic'!I10,0)</f>
        <v>0</v>
      </c>
      <c r="AC10" s="495">
        <f>IF(AND('11 Mic'!E10=1,NOT('11 Mic'!I10="")),'11 Mic'!I10,0)</f>
        <v>0</v>
      </c>
      <c r="AD10" s="495">
        <f>IF(AND('11 Mic'!F10=1,NOT('11 Mic'!I10="")),'11 Mic'!I10,0)</f>
        <v>0</v>
      </c>
      <c r="AE10" s="495">
        <f>IF(AND('11 Mic'!C10=0,NOT('11 Mic'!H10="")),'11 Mic'!H10,4)</f>
        <v>4</v>
      </c>
      <c r="AF10" s="495">
        <f>IF(AND('11 Mic'!D10=0,NOT('11 Mic'!H10="")),'11 Mic'!H10,4)</f>
        <v>4</v>
      </c>
      <c r="AG10" s="495">
        <f>IF(AND('11 Mic'!E10=0,NOT('11 Mic'!H10="")),'11 Mic'!H10,4)</f>
        <v>4</v>
      </c>
      <c r="AH10" s="495">
        <f>IF(AND('11 Mic'!F10=0,NOT('11 Mic'!H10="")),'11 Mic'!H10,4)</f>
        <v>4</v>
      </c>
    </row>
    <row r="11" spans="1:34">
      <c r="A11" s="15" t="s">
        <v>1489</v>
      </c>
      <c r="B11" s="16" t="s">
        <v>1490</v>
      </c>
      <c r="C11" s="37"/>
      <c r="D11" s="35"/>
      <c r="E11" s="35"/>
      <c r="F11" s="35"/>
      <c r="G11" s="201">
        <v>2</v>
      </c>
      <c r="H11" s="201">
        <v>3</v>
      </c>
      <c r="I11" s="15"/>
      <c r="J11" s="15" t="s">
        <v>2858</v>
      </c>
      <c r="K11" s="16"/>
      <c r="L11" s="199"/>
      <c r="AA11" s="495">
        <f>IF(AND('11 Mic'!C11=1,NOT('11 Mic'!I11="")),'11 Mic'!I11,0)</f>
        <v>0</v>
      </c>
      <c r="AB11" s="495">
        <f>IF(AND('11 Mic'!D11=1,NOT('11 Mic'!I11="")),'11 Mic'!I11,0)</f>
        <v>0</v>
      </c>
      <c r="AC11" s="495">
        <f>IF(AND('11 Mic'!E11=1,NOT('11 Mic'!I11="")),'11 Mic'!I11,0)</f>
        <v>0</v>
      </c>
      <c r="AD11" s="495">
        <f>IF(AND('11 Mic'!F11=1,NOT('11 Mic'!I11="")),'11 Mic'!I11,0)</f>
        <v>0</v>
      </c>
      <c r="AE11" s="495">
        <f>IF(AND('11 Mic'!C11=0,NOT('11 Mic'!H11="")),'11 Mic'!H11,4)</f>
        <v>3</v>
      </c>
      <c r="AF11" s="495">
        <f>IF(AND('11 Mic'!D11=0,NOT('11 Mic'!H11="")),'11 Mic'!H11,4)</f>
        <v>3</v>
      </c>
      <c r="AG11" s="495">
        <f>IF(AND('11 Mic'!E11=0,NOT('11 Mic'!H11="")),'11 Mic'!H11,4)</f>
        <v>3</v>
      </c>
      <c r="AH11" s="495">
        <f>IF(AND('11 Mic'!F11=0,NOT('11 Mic'!H11="")),'11 Mic'!H11,4)</f>
        <v>3</v>
      </c>
    </row>
    <row r="12" spans="1:34">
      <c r="A12" s="59" t="s">
        <v>1491</v>
      </c>
      <c r="B12" s="63" t="s">
        <v>1492</v>
      </c>
      <c r="C12" s="37"/>
      <c r="D12" s="35"/>
      <c r="E12" s="35"/>
      <c r="F12" s="35"/>
      <c r="G12" s="201"/>
      <c r="H12" s="201"/>
      <c r="I12" s="201"/>
      <c r="J12" s="201"/>
      <c r="K12" s="16"/>
      <c r="L12" s="199"/>
      <c r="AB12" s="495">
        <f>IF(AND('11 Mic'!D12=1,NOT('11 Mic'!I12="")),'11 Mic'!I12,0)</f>
        <v>0</v>
      </c>
    </row>
    <row r="13" spans="1:34" ht="20">
      <c r="A13" s="15" t="s">
        <v>1493</v>
      </c>
      <c r="B13" s="16" t="s">
        <v>4714</v>
      </c>
      <c r="C13" s="37"/>
      <c r="D13" s="35"/>
      <c r="E13" s="35"/>
      <c r="F13" s="35"/>
      <c r="G13" s="201">
        <v>4</v>
      </c>
      <c r="H13" s="201"/>
      <c r="I13" s="201"/>
      <c r="J13" s="201" t="s">
        <v>5466</v>
      </c>
      <c r="K13" s="16"/>
      <c r="L13" s="203"/>
      <c r="AA13" s="495">
        <f>IF(AND('11 Mic'!C13=1,NOT('11 Mic'!I13="")),'11 Mic'!I13,0)</f>
        <v>0</v>
      </c>
      <c r="AB13" s="495">
        <f>IF(AND('11 Mic'!D13=1,NOT('11 Mic'!I13="")),'11 Mic'!I13,0)</f>
        <v>0</v>
      </c>
      <c r="AC13" s="495">
        <f>IF(AND('11 Mic'!E13=1,NOT('11 Mic'!I13="")),'11 Mic'!I13,0)</f>
        <v>0</v>
      </c>
      <c r="AD13" s="495">
        <f>IF(AND('11 Mic'!F13=1,NOT('11 Mic'!I13="")),'11 Mic'!I13,0)</f>
        <v>0</v>
      </c>
      <c r="AE13" s="495">
        <f>IF(AND('11 Mic'!C13=0,NOT('11 Mic'!H13="")),'11 Mic'!H13,4)</f>
        <v>4</v>
      </c>
      <c r="AF13" s="495">
        <f>IF(AND('11 Mic'!D13=0,NOT('11 Mic'!H13="")),'11 Mic'!H13,4)</f>
        <v>4</v>
      </c>
      <c r="AG13" s="495">
        <f>IF(AND('11 Mic'!E13=0,NOT('11 Mic'!H13="")),'11 Mic'!H13,4)</f>
        <v>4</v>
      </c>
      <c r="AH13" s="495">
        <f>IF(AND('11 Mic'!F13=0,NOT('11 Mic'!H13="")),'11 Mic'!H13,4)</f>
        <v>4</v>
      </c>
    </row>
    <row r="14" spans="1:34" ht="20">
      <c r="A14" s="15" t="s">
        <v>2990</v>
      </c>
      <c r="B14" s="16" t="s">
        <v>423</v>
      </c>
      <c r="C14" s="37"/>
      <c r="D14" s="35"/>
      <c r="E14" s="35"/>
      <c r="F14" s="35"/>
      <c r="G14" s="201">
        <v>4</v>
      </c>
      <c r="H14" s="201"/>
      <c r="I14" s="201"/>
      <c r="J14" s="201" t="s">
        <v>5466</v>
      </c>
      <c r="K14" s="16"/>
      <c r="L14" s="203"/>
      <c r="AA14" s="495">
        <f>IF(AND('11 Mic'!C14=1,NOT('11 Mic'!I14="")),'11 Mic'!I14,0)</f>
        <v>0</v>
      </c>
      <c r="AB14" s="495">
        <f>IF(AND('11 Mic'!D14=1,NOT('11 Mic'!I14="")),'11 Mic'!I14,0)</f>
        <v>0</v>
      </c>
      <c r="AC14" s="495">
        <f>IF(AND('11 Mic'!E14=1,NOT('11 Mic'!I14="")),'11 Mic'!I14,0)</f>
        <v>0</v>
      </c>
      <c r="AD14" s="495">
        <f>IF(AND('11 Mic'!F14=1,NOT('11 Mic'!I14="")),'11 Mic'!I14,0)</f>
        <v>0</v>
      </c>
      <c r="AE14" s="495">
        <f>IF(AND('11 Mic'!C14=0,NOT('11 Mic'!H14="")),'11 Mic'!H14,4)</f>
        <v>4</v>
      </c>
      <c r="AF14" s="495">
        <f>IF(AND('11 Mic'!D14=0,NOT('11 Mic'!H14="")),'11 Mic'!H14,4)</f>
        <v>4</v>
      </c>
      <c r="AG14" s="495">
        <f>IF(AND('11 Mic'!E14=0,NOT('11 Mic'!H14="")),'11 Mic'!H14,4)</f>
        <v>4</v>
      </c>
      <c r="AH14" s="495">
        <f>IF(AND('11 Mic'!F14=0,NOT('11 Mic'!H14="")),'11 Mic'!H14,4)</f>
        <v>4</v>
      </c>
    </row>
    <row r="15" spans="1:34">
      <c r="A15" s="15" t="s">
        <v>483</v>
      </c>
      <c r="B15" s="16" t="s">
        <v>484</v>
      </c>
      <c r="C15" s="37"/>
      <c r="D15" s="35"/>
      <c r="E15" s="35"/>
      <c r="F15" s="35"/>
      <c r="G15" s="201">
        <v>2</v>
      </c>
      <c r="H15" s="201"/>
      <c r="I15" s="201"/>
      <c r="J15" s="201" t="s">
        <v>2855</v>
      </c>
      <c r="K15" s="16"/>
      <c r="L15" s="199"/>
      <c r="AA15" s="495">
        <f>IF(AND('11 Mic'!C15=1,NOT('11 Mic'!I15="")),'11 Mic'!I15,0)</f>
        <v>0</v>
      </c>
      <c r="AB15" s="495">
        <f>IF(AND('11 Mic'!D15=1,NOT('11 Mic'!I15="")),'11 Mic'!I15,0)</f>
        <v>0</v>
      </c>
      <c r="AC15" s="495">
        <f>IF(AND('11 Mic'!E15=1,NOT('11 Mic'!I15="")),'11 Mic'!I15,0)</f>
        <v>0</v>
      </c>
      <c r="AD15" s="495">
        <f>IF(AND('11 Mic'!F15=1,NOT('11 Mic'!I15="")),'11 Mic'!I15,0)</f>
        <v>0</v>
      </c>
      <c r="AE15" s="495">
        <f>IF(AND('11 Mic'!C15=0,NOT('11 Mic'!H15="")),'11 Mic'!H15,4)</f>
        <v>4</v>
      </c>
      <c r="AF15" s="495">
        <f>IF(AND('11 Mic'!D15=0,NOT('11 Mic'!H15="")),'11 Mic'!H15,4)</f>
        <v>4</v>
      </c>
      <c r="AG15" s="495">
        <f>IF(AND('11 Mic'!E15=0,NOT('11 Mic'!H15="")),'11 Mic'!H15,4)</f>
        <v>4</v>
      </c>
      <c r="AH15" s="495">
        <f>IF(AND('11 Mic'!F15=0,NOT('11 Mic'!H15="")),'11 Mic'!H15,4)</f>
        <v>4</v>
      </c>
    </row>
    <row r="16" spans="1:34" ht="20">
      <c r="A16" s="15" t="s">
        <v>485</v>
      </c>
      <c r="B16" s="16" t="s">
        <v>1497</v>
      </c>
      <c r="C16" s="37"/>
      <c r="D16" s="35"/>
      <c r="E16" s="35"/>
      <c r="F16" s="35"/>
      <c r="G16" s="201">
        <v>4</v>
      </c>
      <c r="H16" s="201"/>
      <c r="I16" s="201"/>
      <c r="J16" s="201" t="s">
        <v>5466</v>
      </c>
      <c r="K16" s="16"/>
      <c r="L16" s="199"/>
      <c r="AA16" s="495">
        <f>IF(AND('11 Mic'!C16=1,NOT('11 Mic'!I16="")),'11 Mic'!I16,0)</f>
        <v>0</v>
      </c>
      <c r="AB16" s="495">
        <f>IF(AND('11 Mic'!D16=1,NOT('11 Mic'!I16="")),'11 Mic'!I16,0)</f>
        <v>0</v>
      </c>
      <c r="AC16" s="495">
        <f>IF(AND('11 Mic'!E16=1,NOT('11 Mic'!I16="")),'11 Mic'!I16,0)</f>
        <v>0</v>
      </c>
      <c r="AD16" s="495">
        <f>IF(AND('11 Mic'!F16=1,NOT('11 Mic'!I16="")),'11 Mic'!I16,0)</f>
        <v>0</v>
      </c>
      <c r="AE16" s="495">
        <f>IF(AND('11 Mic'!C16=0,NOT('11 Mic'!H16="")),'11 Mic'!H16,4)</f>
        <v>4</v>
      </c>
      <c r="AF16" s="495">
        <f>IF(AND('11 Mic'!D16=0,NOT('11 Mic'!H16="")),'11 Mic'!H16,4)</f>
        <v>4</v>
      </c>
      <c r="AG16" s="495">
        <f>IF(AND('11 Mic'!E16=0,NOT('11 Mic'!H16="")),'11 Mic'!H16,4)</f>
        <v>4</v>
      </c>
      <c r="AH16" s="495">
        <f>IF(AND('11 Mic'!F16=0,NOT('11 Mic'!H16="")),'11 Mic'!H16,4)</f>
        <v>4</v>
      </c>
    </row>
    <row r="17" spans="1:34">
      <c r="A17" s="15" t="s">
        <v>1498</v>
      </c>
      <c r="B17" s="16" t="s">
        <v>520</v>
      </c>
      <c r="C17" s="37"/>
      <c r="D17" s="35"/>
      <c r="E17" s="35"/>
      <c r="F17" s="35"/>
      <c r="G17" s="201">
        <v>4</v>
      </c>
      <c r="H17" s="201">
        <v>2</v>
      </c>
      <c r="I17" s="201"/>
      <c r="J17" s="201" t="s">
        <v>2356</v>
      </c>
      <c r="K17" s="16" t="s">
        <v>4110</v>
      </c>
      <c r="L17" s="203"/>
      <c r="AA17" s="495">
        <f>IF(AND('11 Mic'!C17=1,NOT('11 Mic'!I17="")),'11 Mic'!I17,0)</f>
        <v>0</v>
      </c>
      <c r="AB17" s="495">
        <f>IF(AND('11 Mic'!D17=1,NOT('11 Mic'!I17="")),'11 Mic'!I17,0)</f>
        <v>0</v>
      </c>
      <c r="AC17" s="495">
        <f>IF(AND('11 Mic'!E17=1,NOT('11 Mic'!I17="")),'11 Mic'!I17,0)</f>
        <v>0</v>
      </c>
      <c r="AD17" s="495">
        <f>IF(AND('11 Mic'!F17=1,NOT('11 Mic'!I17="")),'11 Mic'!I17,0)</f>
        <v>0</v>
      </c>
      <c r="AE17" s="495">
        <f>IF(AND('11 Mic'!C17=0,NOT('11 Mic'!H17="")),'11 Mic'!H17,4)</f>
        <v>2</v>
      </c>
      <c r="AF17" s="495">
        <f>IF(AND('11 Mic'!D17=0,NOT('11 Mic'!H17="")),'11 Mic'!H17,4)</f>
        <v>2</v>
      </c>
      <c r="AG17" s="495">
        <f>IF(AND('11 Mic'!E17=0,NOT('11 Mic'!H17="")),'11 Mic'!H17,4)</f>
        <v>2</v>
      </c>
      <c r="AH17" s="495">
        <f>IF(AND('11 Mic'!F17=0,NOT('11 Mic'!H17="")),'11 Mic'!H17,4)</f>
        <v>2</v>
      </c>
    </row>
    <row r="18" spans="1:34">
      <c r="A18" s="15" t="s">
        <v>521</v>
      </c>
      <c r="B18" s="16" t="s">
        <v>1499</v>
      </c>
      <c r="C18" s="37"/>
      <c r="D18" s="35"/>
      <c r="E18" s="35"/>
      <c r="F18" s="35"/>
      <c r="G18" s="201">
        <v>4</v>
      </c>
      <c r="H18" s="201">
        <v>2</v>
      </c>
      <c r="I18" s="201"/>
      <c r="J18" s="201" t="s">
        <v>2356</v>
      </c>
      <c r="K18" s="16" t="s">
        <v>4110</v>
      </c>
      <c r="L18" s="203"/>
      <c r="AA18" s="495">
        <f>IF(AND('11 Mic'!C18=1,NOT('11 Mic'!I18="")),'11 Mic'!I18,0)</f>
        <v>0</v>
      </c>
      <c r="AB18" s="495">
        <f>IF(AND('11 Mic'!D18=1,NOT('11 Mic'!I18="")),'11 Mic'!I18,0)</f>
        <v>0</v>
      </c>
      <c r="AC18" s="495">
        <f>IF(AND('11 Mic'!E18=1,NOT('11 Mic'!I18="")),'11 Mic'!I18,0)</f>
        <v>0</v>
      </c>
      <c r="AD18" s="495">
        <f>IF(AND('11 Mic'!F18=1,NOT('11 Mic'!I18="")),'11 Mic'!I18,0)</f>
        <v>0</v>
      </c>
      <c r="AE18" s="495">
        <f>IF(AND('11 Mic'!C18=0,NOT('11 Mic'!H18="")),'11 Mic'!H18,4)</f>
        <v>2</v>
      </c>
      <c r="AF18" s="495">
        <f>IF(AND('11 Mic'!D18=0,NOT('11 Mic'!H18="")),'11 Mic'!H18,4)</f>
        <v>2</v>
      </c>
      <c r="AG18" s="495">
        <f>IF(AND('11 Mic'!E18=0,NOT('11 Mic'!H18="")),'11 Mic'!H18,4)</f>
        <v>2</v>
      </c>
      <c r="AH18" s="495">
        <f>IF(AND('11 Mic'!F18=0,NOT('11 Mic'!H18="")),'11 Mic'!H18,4)</f>
        <v>2</v>
      </c>
    </row>
    <row r="19" spans="1:34">
      <c r="A19" s="15" t="s">
        <v>1500</v>
      </c>
      <c r="B19" s="16" t="s">
        <v>522</v>
      </c>
      <c r="C19" s="37"/>
      <c r="D19" s="35"/>
      <c r="E19" s="35"/>
      <c r="F19" s="35"/>
      <c r="G19" s="201">
        <v>4</v>
      </c>
      <c r="H19" s="201">
        <v>3</v>
      </c>
      <c r="I19" s="201"/>
      <c r="J19" s="201" t="s">
        <v>2356</v>
      </c>
      <c r="K19" s="16"/>
      <c r="L19" s="199"/>
      <c r="AA19" s="495">
        <f>IF(AND('11 Mic'!C19=1,NOT('11 Mic'!I19="")),'11 Mic'!I19,0)</f>
        <v>0</v>
      </c>
      <c r="AB19" s="495">
        <f>IF(AND('11 Mic'!D19=1,NOT('11 Mic'!I19="")),'11 Mic'!I19,0)</f>
        <v>0</v>
      </c>
      <c r="AC19" s="495">
        <f>IF(AND('11 Mic'!E19=1,NOT('11 Mic'!I19="")),'11 Mic'!I19,0)</f>
        <v>0</v>
      </c>
      <c r="AD19" s="495">
        <f>IF(AND('11 Mic'!F19=1,NOT('11 Mic'!I19="")),'11 Mic'!I19,0)</f>
        <v>0</v>
      </c>
      <c r="AE19" s="495">
        <f>IF(AND('11 Mic'!C19=0,NOT('11 Mic'!H19="")),'11 Mic'!H19,4)</f>
        <v>3</v>
      </c>
      <c r="AF19" s="495">
        <f>IF(AND('11 Mic'!D19=0,NOT('11 Mic'!H19="")),'11 Mic'!H19,4)</f>
        <v>3</v>
      </c>
      <c r="AG19" s="495">
        <f>IF(AND('11 Mic'!E19=0,NOT('11 Mic'!H19="")),'11 Mic'!H19,4)</f>
        <v>3</v>
      </c>
      <c r="AH19" s="495">
        <f>IF(AND('11 Mic'!F19=0,NOT('11 Mic'!H19="")),'11 Mic'!H19,4)</f>
        <v>3</v>
      </c>
    </row>
    <row r="20" spans="1:34">
      <c r="A20" s="15" t="s">
        <v>523</v>
      </c>
      <c r="B20" s="16" t="s">
        <v>491</v>
      </c>
      <c r="C20" s="37"/>
      <c r="D20" s="35"/>
      <c r="E20" s="35"/>
      <c r="F20" s="35"/>
      <c r="G20" s="201">
        <v>2</v>
      </c>
      <c r="H20" s="201">
        <v>3</v>
      </c>
      <c r="I20" s="201"/>
      <c r="J20" s="201" t="s">
        <v>2356</v>
      </c>
      <c r="K20" s="16"/>
      <c r="L20" s="199"/>
      <c r="AA20" s="495">
        <f>IF(AND('11 Mic'!C20=1,NOT('11 Mic'!I20="")),'11 Mic'!I20,0)</f>
        <v>0</v>
      </c>
      <c r="AB20" s="495">
        <f>IF(AND('11 Mic'!D20=1,NOT('11 Mic'!I20="")),'11 Mic'!I20,0)</f>
        <v>0</v>
      </c>
      <c r="AC20" s="495">
        <f>IF(AND('11 Mic'!E20=1,NOT('11 Mic'!I20="")),'11 Mic'!I20,0)</f>
        <v>0</v>
      </c>
      <c r="AD20" s="495">
        <f>IF(AND('11 Mic'!F20=1,NOT('11 Mic'!I20="")),'11 Mic'!I20,0)</f>
        <v>0</v>
      </c>
      <c r="AE20" s="495">
        <f>IF(AND('11 Mic'!C20=0,NOT('11 Mic'!H20="")),'11 Mic'!H20,4)</f>
        <v>3</v>
      </c>
      <c r="AF20" s="495">
        <f>IF(AND('11 Mic'!D20=0,NOT('11 Mic'!H20="")),'11 Mic'!H20,4)</f>
        <v>3</v>
      </c>
      <c r="AG20" s="495">
        <f>IF(AND('11 Mic'!E20=0,NOT('11 Mic'!H20="")),'11 Mic'!H20,4)</f>
        <v>3</v>
      </c>
      <c r="AH20" s="495">
        <f>IF(AND('11 Mic'!F20=0,NOT('11 Mic'!H20="")),'11 Mic'!H20,4)</f>
        <v>3</v>
      </c>
    </row>
    <row r="21" spans="1:34">
      <c r="A21" s="15" t="s">
        <v>492</v>
      </c>
      <c r="B21" s="16" t="s">
        <v>493</v>
      </c>
      <c r="C21" s="37"/>
      <c r="D21" s="35"/>
      <c r="E21" s="35"/>
      <c r="F21" s="35"/>
      <c r="G21" s="201">
        <v>4</v>
      </c>
      <c r="H21" s="201"/>
      <c r="I21" s="201"/>
      <c r="J21" s="201" t="s">
        <v>2858</v>
      </c>
      <c r="K21" s="16"/>
      <c r="L21" s="199"/>
      <c r="AA21" s="495">
        <f>IF(AND('11 Mic'!C21=1,NOT('11 Mic'!I21="")),'11 Mic'!I21,0)</f>
        <v>0</v>
      </c>
      <c r="AB21" s="495">
        <f>IF(AND('11 Mic'!D21=1,NOT('11 Mic'!I21="")),'11 Mic'!I21,0)</f>
        <v>0</v>
      </c>
      <c r="AC21" s="495">
        <f>IF(AND('11 Mic'!E21=1,NOT('11 Mic'!I21="")),'11 Mic'!I21,0)</f>
        <v>0</v>
      </c>
      <c r="AD21" s="495">
        <f>IF(AND('11 Mic'!F21=1,NOT('11 Mic'!I21="")),'11 Mic'!I21,0)</f>
        <v>0</v>
      </c>
      <c r="AE21" s="495">
        <f>IF(AND('11 Mic'!C21=0,NOT('11 Mic'!H21="")),'11 Mic'!H21,4)</f>
        <v>4</v>
      </c>
      <c r="AF21" s="495">
        <f>IF(AND('11 Mic'!D21=0,NOT('11 Mic'!H21="")),'11 Mic'!H21,4)</f>
        <v>4</v>
      </c>
      <c r="AG21" s="495">
        <f>IF(AND('11 Mic'!E21=0,NOT('11 Mic'!H21="")),'11 Mic'!H21,4)</f>
        <v>4</v>
      </c>
      <c r="AH21" s="495">
        <f>IF(AND('11 Mic'!F21=0,NOT('11 Mic'!H21="")),'11 Mic'!H21,4)</f>
        <v>4</v>
      </c>
    </row>
    <row r="22" spans="1:34" ht="13">
      <c r="A22" s="59" t="s">
        <v>494</v>
      </c>
      <c r="B22" s="63" t="s">
        <v>455</v>
      </c>
      <c r="C22" s="37"/>
      <c r="D22" s="35"/>
      <c r="E22" s="35"/>
      <c r="F22" s="35"/>
      <c r="G22" s="201"/>
      <c r="H22" s="201"/>
      <c r="I22" s="201"/>
      <c r="J22" s="309"/>
      <c r="K22" s="16"/>
      <c r="L22" s="199"/>
      <c r="AB22" s="495">
        <f>IF(AND('11 Mic'!D22=1,NOT('11 Mic'!I22="")),'11 Mic'!I22,0)</f>
        <v>0</v>
      </c>
    </row>
    <row r="23" spans="1:34">
      <c r="A23" s="15" t="s">
        <v>456</v>
      </c>
      <c r="B23" s="16" t="s">
        <v>417</v>
      </c>
      <c r="C23" s="37"/>
      <c r="D23" s="35"/>
      <c r="E23" s="35"/>
      <c r="F23" s="35"/>
      <c r="G23" s="201">
        <v>4</v>
      </c>
      <c r="H23" s="201"/>
      <c r="I23" s="201"/>
      <c r="J23" s="201" t="s">
        <v>2351</v>
      </c>
      <c r="K23" s="16" t="s">
        <v>504</v>
      </c>
      <c r="L23" s="203"/>
      <c r="AA23" s="495">
        <f>IF(AND('11 Mic'!C23=1,NOT('11 Mic'!I23="")),'11 Mic'!I23,0)</f>
        <v>0</v>
      </c>
      <c r="AB23" s="495">
        <f>IF(AND('11 Mic'!D23=1,NOT('11 Mic'!I23="")),'11 Mic'!I23,0)</f>
        <v>0</v>
      </c>
      <c r="AC23" s="495">
        <f>IF(AND('11 Mic'!E23=1,NOT('11 Mic'!I23="")),'11 Mic'!I23,0)</f>
        <v>0</v>
      </c>
      <c r="AD23" s="495">
        <f>IF(AND('11 Mic'!F23=1,NOT('11 Mic'!I23="")),'11 Mic'!I23,0)</f>
        <v>0</v>
      </c>
      <c r="AE23" s="495">
        <f>IF(AND('11 Mic'!C23=0,NOT('11 Mic'!H23="")),'11 Mic'!H23,4)</f>
        <v>4</v>
      </c>
      <c r="AF23" s="495">
        <f>IF(AND('11 Mic'!D23=0,NOT('11 Mic'!H23="")),'11 Mic'!H23,4)</f>
        <v>4</v>
      </c>
      <c r="AG23" s="495">
        <f>IF(AND('11 Mic'!E23=0,NOT('11 Mic'!H23="")),'11 Mic'!H23,4)</f>
        <v>4</v>
      </c>
      <c r="AH23" s="495">
        <f>IF(AND('11 Mic'!F23=0,NOT('11 Mic'!H23="")),'11 Mic'!H23,4)</f>
        <v>4</v>
      </c>
    </row>
    <row r="24" spans="1:34">
      <c r="A24" s="15" t="s">
        <v>505</v>
      </c>
      <c r="B24" s="16" t="s">
        <v>506</v>
      </c>
      <c r="C24" s="37"/>
      <c r="D24" s="35"/>
      <c r="E24" s="35"/>
      <c r="F24" s="35"/>
      <c r="G24" s="201">
        <v>2</v>
      </c>
      <c r="H24" s="201"/>
      <c r="I24" s="201"/>
      <c r="J24" s="201" t="s">
        <v>5466</v>
      </c>
      <c r="K24" s="16" t="s">
        <v>504</v>
      </c>
      <c r="L24" s="199"/>
      <c r="AA24" s="495">
        <f>IF(AND('11 Mic'!C24=1,NOT('11 Mic'!I24="")),'11 Mic'!I24,0)</f>
        <v>0</v>
      </c>
      <c r="AB24" s="495">
        <f>IF(AND('11 Mic'!D24=1,NOT('11 Mic'!I24="")),'11 Mic'!I24,0)</f>
        <v>0</v>
      </c>
      <c r="AC24" s="495">
        <f>IF(AND('11 Mic'!E24=1,NOT('11 Mic'!I24="")),'11 Mic'!I24,0)</f>
        <v>0</v>
      </c>
      <c r="AD24" s="495">
        <f>IF(AND('11 Mic'!F24=1,NOT('11 Mic'!I24="")),'11 Mic'!I24,0)</f>
        <v>0</v>
      </c>
      <c r="AE24" s="495">
        <f>IF(AND('11 Mic'!C24=0,NOT('11 Mic'!H24="")),'11 Mic'!H24,4)</f>
        <v>4</v>
      </c>
      <c r="AF24" s="495">
        <f>IF(AND('11 Mic'!D24=0,NOT('11 Mic'!H24="")),'11 Mic'!H24,4)</f>
        <v>4</v>
      </c>
      <c r="AG24" s="495">
        <f>IF(AND('11 Mic'!E24=0,NOT('11 Mic'!H24="")),'11 Mic'!H24,4)</f>
        <v>4</v>
      </c>
      <c r="AH24" s="495">
        <f>IF(AND('11 Mic'!F24=0,NOT('11 Mic'!H24="")),'11 Mic'!H24,4)</f>
        <v>4</v>
      </c>
    </row>
    <row r="25" spans="1:34">
      <c r="A25" s="15" t="s">
        <v>507</v>
      </c>
      <c r="B25" s="16" t="s">
        <v>508</v>
      </c>
      <c r="C25" s="37"/>
      <c r="D25" s="35"/>
      <c r="E25" s="35"/>
      <c r="F25" s="35"/>
      <c r="G25" s="201">
        <v>4</v>
      </c>
      <c r="H25" s="201">
        <v>2</v>
      </c>
      <c r="I25" s="201"/>
      <c r="J25" s="201" t="s">
        <v>5466</v>
      </c>
      <c r="K25" s="16" t="s">
        <v>504</v>
      </c>
      <c r="L25" s="199"/>
      <c r="AA25" s="495">
        <f>IF(AND('11 Mic'!C25=1,NOT('11 Mic'!I25="")),'11 Mic'!I25,0)</f>
        <v>0</v>
      </c>
      <c r="AB25" s="495">
        <f>IF(AND('11 Mic'!D25=1,NOT('11 Mic'!I25="")),'11 Mic'!I25,0)</f>
        <v>0</v>
      </c>
      <c r="AC25" s="495">
        <f>IF(AND('11 Mic'!E25=1,NOT('11 Mic'!I25="")),'11 Mic'!I25,0)</f>
        <v>0</v>
      </c>
      <c r="AD25" s="495">
        <f>IF(AND('11 Mic'!F25=1,NOT('11 Mic'!I25="")),'11 Mic'!I25,0)</f>
        <v>0</v>
      </c>
      <c r="AE25" s="495">
        <f>IF(AND('11 Mic'!C25=0,NOT('11 Mic'!H25="")),'11 Mic'!H25,4)</f>
        <v>2</v>
      </c>
      <c r="AF25" s="495">
        <f>IF(AND('11 Mic'!D25=0,NOT('11 Mic'!H25="")),'11 Mic'!H25,4)</f>
        <v>2</v>
      </c>
      <c r="AG25" s="495">
        <f>IF(AND('11 Mic'!E25=0,NOT('11 Mic'!H25="")),'11 Mic'!H25,4)</f>
        <v>2</v>
      </c>
      <c r="AH25" s="495">
        <f>IF(AND('11 Mic'!F25=0,NOT('11 Mic'!H25="")),'11 Mic'!H25,4)</f>
        <v>2</v>
      </c>
    </row>
    <row r="26" spans="1:34">
      <c r="A26" s="15" t="s">
        <v>2953</v>
      </c>
      <c r="B26" s="16" t="s">
        <v>2954</v>
      </c>
      <c r="C26" s="37"/>
      <c r="D26" s="35"/>
      <c r="E26" s="35"/>
      <c r="F26" s="35"/>
      <c r="G26" s="201">
        <v>2</v>
      </c>
      <c r="H26" s="201"/>
      <c r="I26" s="201">
        <v>3</v>
      </c>
      <c r="J26" s="201" t="s">
        <v>2356</v>
      </c>
      <c r="K26" s="16"/>
      <c r="L26" s="84"/>
      <c r="AA26" s="495">
        <f>IF(AND('11 Mic'!C26=1,NOT('11 Mic'!I26="")),'11 Mic'!I26,0)</f>
        <v>0</v>
      </c>
      <c r="AB26" s="495">
        <f>IF(AND('11 Mic'!D26=1,NOT('11 Mic'!I26="")),'11 Mic'!I26,0)</f>
        <v>0</v>
      </c>
      <c r="AC26" s="495">
        <f>IF(AND('11 Mic'!E26=1,NOT('11 Mic'!I26="")),'11 Mic'!I26,0)</f>
        <v>0</v>
      </c>
      <c r="AD26" s="495">
        <f>IF(AND('11 Mic'!F26=1,NOT('11 Mic'!I26="")),'11 Mic'!I26,0)</f>
        <v>0</v>
      </c>
      <c r="AE26" s="495">
        <f>IF(AND('11 Mic'!C26=0,NOT('11 Mic'!H26="")),'11 Mic'!H26,4)</f>
        <v>4</v>
      </c>
      <c r="AF26" s="495">
        <f>IF(AND('11 Mic'!D26=0,NOT('11 Mic'!H26="")),'11 Mic'!H26,4)</f>
        <v>4</v>
      </c>
      <c r="AG26" s="495">
        <f>IF(AND('11 Mic'!E26=0,NOT('11 Mic'!H26="")),'11 Mic'!H26,4)</f>
        <v>4</v>
      </c>
      <c r="AH26" s="495">
        <f>IF(AND('11 Mic'!F26=0,NOT('11 Mic'!H26="")),'11 Mic'!H26,4)</f>
        <v>4</v>
      </c>
    </row>
    <row r="27" spans="1:34">
      <c r="A27" s="15" t="s">
        <v>509</v>
      </c>
      <c r="B27" s="16" t="s">
        <v>2957</v>
      </c>
      <c r="C27" s="37"/>
      <c r="D27" s="35"/>
      <c r="E27" s="35"/>
      <c r="F27" s="35"/>
      <c r="G27" s="201">
        <v>2</v>
      </c>
      <c r="H27" s="201"/>
      <c r="I27" s="201">
        <v>3</v>
      </c>
      <c r="J27" s="201" t="s">
        <v>2858</v>
      </c>
      <c r="K27" s="16"/>
      <c r="L27" s="84"/>
      <c r="AA27" s="495">
        <f>IF(AND('11 Mic'!C27=1,NOT('11 Mic'!I27="")),'11 Mic'!I27,0)</f>
        <v>0</v>
      </c>
      <c r="AB27" s="495">
        <f>IF(AND('11 Mic'!D27=1,NOT('11 Mic'!I27="")),'11 Mic'!I27,0)</f>
        <v>0</v>
      </c>
      <c r="AC27" s="495">
        <f>IF(AND('11 Mic'!E27=1,NOT('11 Mic'!I27="")),'11 Mic'!I27,0)</f>
        <v>0</v>
      </c>
      <c r="AD27" s="495">
        <f>IF(AND('11 Mic'!F27=1,NOT('11 Mic'!I27="")),'11 Mic'!I27,0)</f>
        <v>0</v>
      </c>
      <c r="AE27" s="495">
        <f>IF(AND('11 Mic'!C27=0,NOT('11 Mic'!H27="")),'11 Mic'!H27,4)</f>
        <v>4</v>
      </c>
      <c r="AF27" s="495">
        <f>IF(AND('11 Mic'!D27=0,NOT('11 Mic'!H27="")),'11 Mic'!H27,4)</f>
        <v>4</v>
      </c>
      <c r="AG27" s="495">
        <f>IF(AND('11 Mic'!E27=0,NOT('11 Mic'!H27="")),'11 Mic'!H27,4)</f>
        <v>4</v>
      </c>
      <c r="AH27" s="495">
        <f>IF(AND('11 Mic'!F27=0,NOT('11 Mic'!H27="")),'11 Mic'!H27,4)</f>
        <v>4</v>
      </c>
    </row>
    <row r="28" spans="1:34">
      <c r="A28" s="59" t="s">
        <v>2960</v>
      </c>
      <c r="B28" s="111" t="s">
        <v>2961</v>
      </c>
      <c r="C28" s="84"/>
      <c r="D28" s="84"/>
      <c r="E28" s="84"/>
      <c r="F28" s="84"/>
      <c r="G28" s="201"/>
      <c r="H28" s="16"/>
      <c r="I28" s="32"/>
      <c r="J28" s="515"/>
      <c r="K28" s="515"/>
      <c r="L28" s="14"/>
      <c r="AB28" s="495">
        <f>IF(AND('11 Mic'!D28=1,NOT('11 Mic'!I28="")),'11 Mic'!I28,0)</f>
        <v>0</v>
      </c>
    </row>
    <row r="29" spans="1:34" ht="20">
      <c r="A29" s="15" t="s">
        <v>2962</v>
      </c>
      <c r="B29" s="16" t="s">
        <v>2914</v>
      </c>
      <c r="C29" s="37"/>
      <c r="D29" s="37"/>
      <c r="E29" s="84"/>
      <c r="F29" s="84"/>
      <c r="G29" s="201">
        <v>4</v>
      </c>
      <c r="H29" s="201">
        <v>2</v>
      </c>
      <c r="I29" s="201"/>
      <c r="J29" s="201" t="s">
        <v>2351</v>
      </c>
      <c r="K29" s="16" t="s">
        <v>169</v>
      </c>
      <c r="L29" s="199"/>
      <c r="AA29" s="495">
        <f>IF(AND('11 Mic'!C29=1,NOT('11 Mic'!I29="")),'11 Mic'!I29,0)</f>
        <v>0</v>
      </c>
      <c r="AB29" s="495">
        <f>IF(AND('11 Mic'!D29=1,NOT('11 Mic'!I29="")),'11 Mic'!I29,0)</f>
        <v>0</v>
      </c>
      <c r="AC29" s="495">
        <f>IF(AND('11 Mic'!E29=1,NOT('11 Mic'!I29="")),'11 Mic'!I29,0)</f>
        <v>0</v>
      </c>
      <c r="AD29" s="495">
        <f>IF(AND('11 Mic'!F29=1,NOT('11 Mic'!I29="")),'11 Mic'!I29,0)</f>
        <v>0</v>
      </c>
      <c r="AE29" s="495">
        <f>IF(AND('11 Mic'!C29=0,NOT('11 Mic'!H29="")),'11 Mic'!H29,4)</f>
        <v>2</v>
      </c>
      <c r="AF29" s="495">
        <f>IF(AND('11 Mic'!D29=0,NOT('11 Mic'!H29="")),'11 Mic'!H29,4)</f>
        <v>2</v>
      </c>
      <c r="AG29" s="495">
        <f>IF(AND('11 Mic'!E29=0,NOT('11 Mic'!H29="")),'11 Mic'!H29,4)</f>
        <v>2</v>
      </c>
      <c r="AH29" s="495">
        <f>IF(AND('11 Mic'!F29=0,NOT('11 Mic'!H29="")),'11 Mic'!H29,4)</f>
        <v>2</v>
      </c>
    </row>
    <row r="30" spans="1:34" ht="20">
      <c r="A30" s="15" t="s">
        <v>2915</v>
      </c>
      <c r="B30" s="16" t="s">
        <v>467</v>
      </c>
      <c r="C30" s="37"/>
      <c r="D30" s="37"/>
      <c r="E30" s="84"/>
      <c r="F30" s="84"/>
      <c r="G30" s="201">
        <v>2</v>
      </c>
      <c r="H30" s="201"/>
      <c r="I30" s="201"/>
      <c r="J30" s="201" t="s">
        <v>3371</v>
      </c>
      <c r="K30" s="16"/>
      <c r="L30" s="199"/>
      <c r="AA30" s="495">
        <f>IF(AND('11 Mic'!C30=1,NOT('11 Mic'!I30="")),'11 Mic'!I30,0)</f>
        <v>0</v>
      </c>
      <c r="AB30" s="495">
        <f>IF(AND('11 Mic'!D30=1,NOT('11 Mic'!I30="")),'11 Mic'!I30,0)</f>
        <v>0</v>
      </c>
      <c r="AC30" s="495">
        <f>IF(AND('11 Mic'!E30=1,NOT('11 Mic'!I30="")),'11 Mic'!I30,0)</f>
        <v>0</v>
      </c>
      <c r="AD30" s="495">
        <f>IF(AND('11 Mic'!F30=1,NOT('11 Mic'!I30="")),'11 Mic'!I30,0)</f>
        <v>0</v>
      </c>
      <c r="AE30" s="495">
        <f>IF(AND('11 Mic'!C30=0,NOT('11 Mic'!H30="")),'11 Mic'!H30,4)</f>
        <v>4</v>
      </c>
      <c r="AF30" s="495">
        <f>IF(AND('11 Mic'!D30=0,NOT('11 Mic'!H30="")),'11 Mic'!H30,4)</f>
        <v>4</v>
      </c>
      <c r="AG30" s="495">
        <f>IF(AND('11 Mic'!E30=0,NOT('11 Mic'!H30="")),'11 Mic'!H30,4)</f>
        <v>4</v>
      </c>
      <c r="AH30" s="495">
        <f>IF(AND('11 Mic'!F30=0,NOT('11 Mic'!H30="")),'11 Mic'!H30,4)</f>
        <v>4</v>
      </c>
    </row>
    <row r="31" spans="1:34">
      <c r="A31" s="15" t="s">
        <v>468</v>
      </c>
      <c r="B31" s="16" t="s">
        <v>471</v>
      </c>
      <c r="C31" s="37"/>
      <c r="D31" s="37"/>
      <c r="E31" s="84"/>
      <c r="F31" s="84"/>
      <c r="G31" s="201">
        <v>4</v>
      </c>
      <c r="H31" s="201"/>
      <c r="I31" s="201"/>
      <c r="J31" s="201" t="s">
        <v>2855</v>
      </c>
      <c r="K31" s="16"/>
      <c r="L31" s="199"/>
      <c r="AA31" s="495">
        <f>IF(AND('11 Mic'!C31=1,NOT('11 Mic'!I31="")),'11 Mic'!I31,0)</f>
        <v>0</v>
      </c>
      <c r="AB31" s="495">
        <f>IF(AND('11 Mic'!D31=1,NOT('11 Mic'!I31="")),'11 Mic'!I31,0)</f>
        <v>0</v>
      </c>
      <c r="AC31" s="495">
        <f>IF(AND('11 Mic'!E31=1,NOT('11 Mic'!I31="")),'11 Mic'!I31,0)</f>
        <v>0</v>
      </c>
      <c r="AD31" s="495">
        <f>IF(AND('11 Mic'!F31=1,NOT('11 Mic'!I31="")),'11 Mic'!I31,0)</f>
        <v>0</v>
      </c>
      <c r="AE31" s="495">
        <f>IF(AND('11 Mic'!C31=0,NOT('11 Mic'!H31="")),'11 Mic'!H31,4)</f>
        <v>4</v>
      </c>
      <c r="AF31" s="495">
        <f>IF(AND('11 Mic'!D31=0,NOT('11 Mic'!H31="")),'11 Mic'!H31,4)</f>
        <v>4</v>
      </c>
      <c r="AG31" s="495">
        <f>IF(AND('11 Mic'!E31=0,NOT('11 Mic'!H31="")),'11 Mic'!H31,4)</f>
        <v>4</v>
      </c>
      <c r="AH31" s="495">
        <f>IF(AND('11 Mic'!F31=0,NOT('11 Mic'!H31="")),'11 Mic'!H31,4)</f>
        <v>4</v>
      </c>
    </row>
    <row r="32" spans="1:34">
      <c r="A32" s="15" t="s">
        <v>472</v>
      </c>
      <c r="B32" s="16" t="s">
        <v>1532</v>
      </c>
      <c r="C32" s="37"/>
      <c r="D32" s="84"/>
      <c r="E32" s="84"/>
      <c r="F32" s="84"/>
      <c r="G32" s="201">
        <v>4</v>
      </c>
      <c r="H32" s="201"/>
      <c r="I32" s="201"/>
      <c r="J32" s="201" t="s">
        <v>2855</v>
      </c>
      <c r="K32" s="16"/>
      <c r="L32" s="199"/>
      <c r="AA32" s="495">
        <f>IF(AND('11 Mic'!C32=1,NOT('11 Mic'!I32="")),'11 Mic'!I32,0)</f>
        <v>0</v>
      </c>
      <c r="AB32" s="495">
        <f>IF(AND('11 Mic'!D32=1,NOT('11 Mic'!I32="")),'11 Mic'!I32,0)</f>
        <v>0</v>
      </c>
      <c r="AC32" s="495">
        <f>IF(AND('11 Mic'!E32=1,NOT('11 Mic'!I32="")),'11 Mic'!I32,0)</f>
        <v>0</v>
      </c>
      <c r="AD32" s="495">
        <f>IF(AND('11 Mic'!F32=1,NOT('11 Mic'!I32="")),'11 Mic'!I32,0)</f>
        <v>0</v>
      </c>
      <c r="AE32" s="495">
        <f>IF(AND('11 Mic'!C32=0,NOT('11 Mic'!H32="")),'11 Mic'!H32,4)</f>
        <v>4</v>
      </c>
      <c r="AF32" s="495">
        <f>IF(AND('11 Mic'!D32=0,NOT('11 Mic'!H32="")),'11 Mic'!H32,4)</f>
        <v>4</v>
      </c>
      <c r="AG32" s="495">
        <f>IF(AND('11 Mic'!E32=0,NOT('11 Mic'!H32="")),'11 Mic'!H32,4)</f>
        <v>4</v>
      </c>
      <c r="AH32" s="495">
        <f>IF(AND('11 Mic'!F32=0,NOT('11 Mic'!H32="")),'11 Mic'!H32,4)</f>
        <v>4</v>
      </c>
    </row>
    <row r="33" spans="1:34" ht="20">
      <c r="A33" s="15" t="s">
        <v>1533</v>
      </c>
      <c r="B33" s="200" t="s">
        <v>804</v>
      </c>
      <c r="C33" s="37"/>
      <c r="D33" s="84"/>
      <c r="E33" s="84"/>
      <c r="F33" s="84"/>
      <c r="G33" s="201">
        <v>4</v>
      </c>
      <c r="H33" s="201"/>
      <c r="I33" s="201"/>
      <c r="J33" s="201" t="s">
        <v>5466</v>
      </c>
      <c r="K33" s="16"/>
      <c r="L33" s="203"/>
      <c r="AA33" s="495">
        <f>IF(AND('11 Mic'!C33=1,NOT('11 Mic'!I33="")),'11 Mic'!I33,0)</f>
        <v>0</v>
      </c>
      <c r="AB33" s="495">
        <f>IF(AND('11 Mic'!D33=1,NOT('11 Mic'!I33="")),'11 Mic'!I33,0)</f>
        <v>0</v>
      </c>
      <c r="AC33" s="495">
        <f>IF(AND('11 Mic'!E33=1,NOT('11 Mic'!I33="")),'11 Mic'!I33,0)</f>
        <v>0</v>
      </c>
      <c r="AD33" s="495">
        <f>IF(AND('11 Mic'!F33=1,NOT('11 Mic'!I33="")),'11 Mic'!I33,0)</f>
        <v>0</v>
      </c>
      <c r="AE33" s="495">
        <f>IF(AND('11 Mic'!C33=0,NOT('11 Mic'!H33="")),'11 Mic'!H33,4)</f>
        <v>4</v>
      </c>
      <c r="AF33" s="495">
        <f>IF(AND('11 Mic'!D33=0,NOT('11 Mic'!H33="")),'11 Mic'!H33,4)</f>
        <v>4</v>
      </c>
      <c r="AG33" s="495">
        <f>IF(AND('11 Mic'!E33=0,NOT('11 Mic'!H33="")),'11 Mic'!H33,4)</f>
        <v>4</v>
      </c>
      <c r="AH33" s="495">
        <f>IF(AND('11 Mic'!F33=0,NOT('11 Mic'!H33="")),'11 Mic'!H33,4)</f>
        <v>4</v>
      </c>
    </row>
    <row r="34" spans="1:34">
      <c r="A34" s="15" t="s">
        <v>1534</v>
      </c>
      <c r="B34" s="200" t="s">
        <v>812</v>
      </c>
      <c r="C34" s="84"/>
      <c r="D34" s="84"/>
      <c r="E34" s="84"/>
      <c r="F34" s="84"/>
      <c r="G34" s="201">
        <v>4</v>
      </c>
      <c r="H34" s="201"/>
      <c r="I34" s="201"/>
      <c r="J34" s="201" t="s">
        <v>2858</v>
      </c>
      <c r="K34" s="16"/>
      <c r="L34" s="199"/>
      <c r="AA34" s="495">
        <f>IF(AND('11 Mic'!C34=1,NOT('11 Mic'!I34="")),'11 Mic'!I34,0)</f>
        <v>0</v>
      </c>
      <c r="AB34" s="495">
        <f>IF(AND('11 Mic'!D34=1,NOT('11 Mic'!I34="")),'11 Mic'!I34,0)</f>
        <v>0</v>
      </c>
      <c r="AC34" s="495">
        <f>IF(AND('11 Mic'!E34=1,NOT('11 Mic'!I34="")),'11 Mic'!I34,0)</f>
        <v>0</v>
      </c>
      <c r="AD34" s="495">
        <f>IF(AND('11 Mic'!F34=1,NOT('11 Mic'!I34="")),'11 Mic'!I34,0)</f>
        <v>0</v>
      </c>
      <c r="AE34" s="495">
        <f>IF(AND('11 Mic'!C34=0,NOT('11 Mic'!H34="")),'11 Mic'!H34,4)</f>
        <v>4</v>
      </c>
      <c r="AF34" s="495">
        <f>IF(AND('11 Mic'!D34=0,NOT('11 Mic'!H34="")),'11 Mic'!H34,4)</f>
        <v>4</v>
      </c>
      <c r="AG34" s="495">
        <f>IF(AND('11 Mic'!E34=0,NOT('11 Mic'!H34="")),'11 Mic'!H34,4)</f>
        <v>4</v>
      </c>
      <c r="AH34" s="495">
        <f>IF(AND('11 Mic'!F34=0,NOT('11 Mic'!H34="")),'11 Mic'!H34,4)</f>
        <v>4</v>
      </c>
    </row>
    <row r="35" spans="1:34" s="471" customFormat="1" outlineLevel="1">
      <c r="A35" s="59" t="s">
        <v>1535</v>
      </c>
      <c r="B35" s="111" t="s">
        <v>4715</v>
      </c>
      <c r="C35" s="195"/>
      <c r="D35" s="195"/>
      <c r="E35" s="195"/>
      <c r="F35" s="196"/>
      <c r="G35" s="251"/>
      <c r="H35" s="251"/>
      <c r="I35" s="251"/>
      <c r="J35" s="251"/>
      <c r="K35" s="310"/>
      <c r="L35" s="14"/>
      <c r="M35" s="473"/>
      <c r="N35" s="473"/>
      <c r="O35" s="473"/>
      <c r="P35" s="473"/>
      <c r="Q35" s="473"/>
      <c r="R35" s="473"/>
      <c r="S35" s="473"/>
      <c r="T35" s="473"/>
      <c r="U35" s="473"/>
      <c r="V35" s="473"/>
      <c r="W35" s="473"/>
      <c r="X35" s="473"/>
      <c r="Y35" s="473"/>
      <c r="Z35" s="473"/>
      <c r="AB35" s="495">
        <f>IF(AND('11 Mic'!D35=1,NOT('11 Mic'!I35="")),'11 Mic'!I35,0)</f>
        <v>0</v>
      </c>
    </row>
    <row r="36" spans="1:34" s="471" customFormat="1" ht="20" outlineLevel="2">
      <c r="A36" s="311" t="s">
        <v>1536</v>
      </c>
      <c r="B36" s="502" t="s">
        <v>513</v>
      </c>
      <c r="C36" s="195"/>
      <c r="D36" s="195"/>
      <c r="E36" s="195"/>
      <c r="F36" s="196"/>
      <c r="G36" s="251">
        <v>4</v>
      </c>
      <c r="H36" s="251"/>
      <c r="I36" s="251"/>
      <c r="J36" s="251" t="s">
        <v>2858</v>
      </c>
      <c r="K36" s="310" t="s">
        <v>1737</v>
      </c>
      <c r="L36" s="14"/>
      <c r="M36" s="473"/>
      <c r="N36" s="473"/>
      <c r="O36" s="473"/>
      <c r="P36" s="473"/>
      <c r="Q36" s="473"/>
      <c r="R36" s="473"/>
      <c r="S36" s="473"/>
      <c r="T36" s="473"/>
      <c r="U36" s="473"/>
      <c r="V36" s="473"/>
      <c r="W36" s="473"/>
      <c r="X36" s="473"/>
      <c r="Y36" s="473"/>
      <c r="Z36" s="473"/>
      <c r="AA36" s="471">
        <f>IF(AND('11 Mic'!C36=1,NOT('11 Mic'!I36="")),'11 Mic'!I36,0)</f>
        <v>0</v>
      </c>
      <c r="AB36" s="495">
        <f>IF(AND('11 Mic'!D36=1,NOT('11 Mic'!I36="")),'11 Mic'!I36,0)</f>
        <v>0</v>
      </c>
      <c r="AC36" s="471">
        <f>IF(AND('11 Mic'!E36=1,NOT('11 Mic'!I36="")),'11 Mic'!I36,0)</f>
        <v>0</v>
      </c>
      <c r="AD36" s="471">
        <f>IF(AND('11 Mic'!F36=1,NOT('11 Mic'!I36="")),'11 Mic'!I36,0)</f>
        <v>0</v>
      </c>
      <c r="AE36" s="471">
        <f>IF(AND('11 Mic'!C36=0,NOT('11 Mic'!H36="")),'11 Mic'!H36,4)</f>
        <v>4</v>
      </c>
      <c r="AF36" s="471">
        <f>IF(AND('11 Mic'!D36=0,NOT('11 Mic'!H36="")),'11 Mic'!H36,4)</f>
        <v>4</v>
      </c>
      <c r="AG36" s="471">
        <f>IF(AND('11 Mic'!E36=0,NOT('11 Mic'!H36="")),'11 Mic'!H36,4)</f>
        <v>4</v>
      </c>
      <c r="AH36" s="471">
        <f>IF(AND('11 Mic'!F36=0,NOT('11 Mic'!H36="")),'11 Mic'!H36,4)</f>
        <v>4</v>
      </c>
    </row>
    <row r="37" spans="1:34" s="471" customFormat="1" ht="20" outlineLevel="2">
      <c r="A37" s="311" t="s">
        <v>514</v>
      </c>
      <c r="B37" s="157" t="s">
        <v>443</v>
      </c>
      <c r="C37" s="195"/>
      <c r="D37" s="195"/>
      <c r="E37" s="195"/>
      <c r="F37" s="196"/>
      <c r="G37" s="251">
        <v>2</v>
      </c>
      <c r="H37" s="251"/>
      <c r="I37" s="251"/>
      <c r="J37" s="251" t="s">
        <v>5466</v>
      </c>
      <c r="K37" s="310" t="s">
        <v>1737</v>
      </c>
      <c r="L37" s="14"/>
      <c r="M37" s="473"/>
      <c r="N37" s="473"/>
      <c r="O37" s="473"/>
      <c r="P37" s="473"/>
      <c r="Q37" s="473"/>
      <c r="R37" s="473"/>
      <c r="S37" s="473"/>
      <c r="T37" s="473"/>
      <c r="U37" s="473"/>
      <c r="V37" s="473"/>
      <c r="W37" s="473"/>
      <c r="X37" s="473"/>
      <c r="Y37" s="473"/>
      <c r="Z37" s="473"/>
      <c r="AA37" s="471">
        <f>IF(AND('11 Mic'!C37=1,NOT('11 Mic'!I37="")),'11 Mic'!I37,0)</f>
        <v>0</v>
      </c>
      <c r="AB37" s="495">
        <f>IF(AND('11 Mic'!D37=1,NOT('11 Mic'!I37="")),'11 Mic'!I37,0)</f>
        <v>0</v>
      </c>
      <c r="AC37" s="471">
        <f>IF(AND('11 Mic'!E37=1,NOT('11 Mic'!I37="")),'11 Mic'!I37,0)</f>
        <v>0</v>
      </c>
      <c r="AD37" s="471">
        <f>IF(AND('11 Mic'!F37=1,NOT('11 Mic'!I37="")),'11 Mic'!I37,0)</f>
        <v>0</v>
      </c>
      <c r="AE37" s="471">
        <f>IF(AND('11 Mic'!C37=0,NOT('11 Mic'!H37="")),'11 Mic'!H37,4)</f>
        <v>4</v>
      </c>
      <c r="AF37" s="471">
        <f>IF(AND('11 Mic'!D37=0,NOT('11 Mic'!H37="")),'11 Mic'!H37,4)</f>
        <v>4</v>
      </c>
      <c r="AG37" s="471">
        <f>IF(AND('11 Mic'!E37=0,NOT('11 Mic'!H37="")),'11 Mic'!H37,4)</f>
        <v>4</v>
      </c>
      <c r="AH37" s="471">
        <f>IF(AND('11 Mic'!F37=0,NOT('11 Mic'!H37="")),'11 Mic'!H37,4)</f>
        <v>4</v>
      </c>
    </row>
    <row r="38" spans="1:34" s="471" customFormat="1" outlineLevel="2">
      <c r="A38" s="311" t="s">
        <v>444</v>
      </c>
      <c r="B38" s="157" t="s">
        <v>777</v>
      </c>
      <c r="C38" s="195"/>
      <c r="D38" s="195"/>
      <c r="E38" s="195"/>
      <c r="F38" s="196"/>
      <c r="G38" s="251">
        <v>4</v>
      </c>
      <c r="H38" s="251"/>
      <c r="I38" s="251"/>
      <c r="J38" s="251" t="s">
        <v>2351</v>
      </c>
      <c r="K38" s="310" t="s">
        <v>303</v>
      </c>
      <c r="L38" s="14"/>
      <c r="M38" s="473"/>
      <c r="N38" s="473"/>
      <c r="O38" s="473"/>
      <c r="P38" s="473"/>
      <c r="Q38" s="473"/>
      <c r="R38" s="473"/>
      <c r="S38" s="473"/>
      <c r="T38" s="473"/>
      <c r="U38" s="473"/>
      <c r="V38" s="473"/>
      <c r="W38" s="473"/>
      <c r="X38" s="473"/>
      <c r="Y38" s="473"/>
      <c r="Z38" s="473"/>
      <c r="AA38" s="471">
        <f>IF(AND('11 Mic'!C38=1,NOT('11 Mic'!I38="")),'11 Mic'!I38,0)</f>
        <v>0</v>
      </c>
      <c r="AB38" s="495">
        <f>IF(AND('11 Mic'!D38=1,NOT('11 Mic'!I38="")),'11 Mic'!I38,0)</f>
        <v>0</v>
      </c>
      <c r="AC38" s="471">
        <f>IF(AND('11 Mic'!E38=1,NOT('11 Mic'!I38="")),'11 Mic'!I38,0)</f>
        <v>0</v>
      </c>
      <c r="AD38" s="471">
        <f>IF(AND('11 Mic'!F38=1,NOT('11 Mic'!I38="")),'11 Mic'!I38,0)</f>
        <v>0</v>
      </c>
      <c r="AE38" s="471">
        <f>IF(AND('11 Mic'!C38=0,NOT('11 Mic'!H38="")),'11 Mic'!H38,4)</f>
        <v>4</v>
      </c>
      <c r="AF38" s="471">
        <f>IF(AND('11 Mic'!D38=0,NOT('11 Mic'!H38="")),'11 Mic'!H38,4)</f>
        <v>4</v>
      </c>
      <c r="AG38" s="471">
        <f>IF(AND('11 Mic'!E38=0,NOT('11 Mic'!H38="")),'11 Mic'!H38,4)</f>
        <v>4</v>
      </c>
      <c r="AH38" s="471">
        <f>IF(AND('11 Mic'!F38=0,NOT('11 Mic'!H38="")),'11 Mic'!H38,4)</f>
        <v>4</v>
      </c>
    </row>
    <row r="39" spans="1:34" s="471" customFormat="1" ht="20" outlineLevel="2">
      <c r="A39" s="311" t="s">
        <v>445</v>
      </c>
      <c r="B39" s="157" t="s">
        <v>474</v>
      </c>
      <c r="C39" s="195"/>
      <c r="D39" s="195"/>
      <c r="E39" s="195"/>
      <c r="F39" s="196"/>
      <c r="G39" s="251">
        <v>4</v>
      </c>
      <c r="H39" s="251"/>
      <c r="I39" s="251"/>
      <c r="J39" s="251" t="s">
        <v>5466</v>
      </c>
      <c r="K39" s="310" t="s">
        <v>303</v>
      </c>
      <c r="L39" s="14"/>
      <c r="M39" s="473"/>
      <c r="N39" s="473"/>
      <c r="O39" s="473"/>
      <c r="P39" s="473"/>
      <c r="Q39" s="473"/>
      <c r="R39" s="473"/>
      <c r="S39" s="473"/>
      <c r="T39" s="473"/>
      <c r="U39" s="473"/>
      <c r="V39" s="473"/>
      <c r="W39" s="473"/>
      <c r="X39" s="473"/>
      <c r="Y39" s="473"/>
      <c r="Z39" s="473"/>
      <c r="AA39" s="471">
        <f>IF(AND('11 Mic'!C39=1,NOT('11 Mic'!I39="")),'11 Mic'!I39,0)</f>
        <v>0</v>
      </c>
      <c r="AB39" s="495">
        <f>IF(AND('11 Mic'!D39=1,NOT('11 Mic'!I39="")),'11 Mic'!I39,0)</f>
        <v>0</v>
      </c>
      <c r="AC39" s="471">
        <f>IF(AND('11 Mic'!E39=1,NOT('11 Mic'!I39="")),'11 Mic'!I39,0)</f>
        <v>0</v>
      </c>
      <c r="AD39" s="471">
        <f>IF(AND('11 Mic'!F39=1,NOT('11 Mic'!I39="")),'11 Mic'!I39,0)</f>
        <v>0</v>
      </c>
      <c r="AE39" s="471">
        <f>IF(AND('11 Mic'!C39=0,NOT('11 Mic'!H39="")),'11 Mic'!H39,4)</f>
        <v>4</v>
      </c>
      <c r="AF39" s="471">
        <f>IF(AND('11 Mic'!D39=0,NOT('11 Mic'!H39="")),'11 Mic'!H39,4)</f>
        <v>4</v>
      </c>
      <c r="AG39" s="471">
        <f>IF(AND('11 Mic'!E39=0,NOT('11 Mic'!H39="")),'11 Mic'!H39,4)</f>
        <v>4</v>
      </c>
      <c r="AH39" s="471">
        <f>IF(AND('11 Mic'!F39=0,NOT('11 Mic'!H39="")),'11 Mic'!H39,4)</f>
        <v>4</v>
      </c>
    </row>
    <row r="40" spans="1:34" s="471" customFormat="1" outlineLevel="2">
      <c r="A40" s="311" t="s">
        <v>475</v>
      </c>
      <c r="B40" s="157" t="s">
        <v>848</v>
      </c>
      <c r="C40" s="195"/>
      <c r="D40" s="195"/>
      <c r="E40" s="195"/>
      <c r="F40" s="196"/>
      <c r="G40" s="251">
        <v>2</v>
      </c>
      <c r="H40" s="251"/>
      <c r="I40" s="251"/>
      <c r="J40" s="251" t="s">
        <v>5466</v>
      </c>
      <c r="K40" s="310" t="s">
        <v>303</v>
      </c>
      <c r="L40" s="14"/>
      <c r="M40" s="473"/>
      <c r="N40" s="473"/>
      <c r="O40" s="473"/>
      <c r="P40" s="473"/>
      <c r="Q40" s="473"/>
      <c r="R40" s="473"/>
      <c r="S40" s="473"/>
      <c r="T40" s="473"/>
      <c r="U40" s="473"/>
      <c r="V40" s="473"/>
      <c r="W40" s="473"/>
      <c r="X40" s="473"/>
      <c r="Y40" s="473"/>
      <c r="Z40" s="473"/>
      <c r="AA40" s="471">
        <f>IF(AND('11 Mic'!C40=1,NOT('11 Mic'!I40="")),'11 Mic'!I40,0)</f>
        <v>0</v>
      </c>
      <c r="AB40" s="495">
        <f>IF(AND('11 Mic'!D40=1,NOT('11 Mic'!I40="")),'11 Mic'!I40,0)</f>
        <v>0</v>
      </c>
      <c r="AC40" s="471">
        <f>IF(AND('11 Mic'!E40=1,NOT('11 Mic'!I40="")),'11 Mic'!I40,0)</f>
        <v>0</v>
      </c>
      <c r="AD40" s="471">
        <f>IF(AND('11 Mic'!F40=1,NOT('11 Mic'!I40="")),'11 Mic'!I40,0)</f>
        <v>0</v>
      </c>
      <c r="AE40" s="471">
        <f>IF(AND('11 Mic'!C40=0,NOT('11 Mic'!H40="")),'11 Mic'!H40,4)</f>
        <v>4</v>
      </c>
      <c r="AF40" s="471">
        <f>IF(AND('11 Mic'!D40=0,NOT('11 Mic'!H40="")),'11 Mic'!H40,4)</f>
        <v>4</v>
      </c>
      <c r="AG40" s="471">
        <f>IF(AND('11 Mic'!E40=0,NOT('11 Mic'!H40="")),'11 Mic'!H40,4)</f>
        <v>4</v>
      </c>
      <c r="AH40" s="471">
        <f>IF(AND('11 Mic'!F40=0,NOT('11 Mic'!H40="")),'11 Mic'!H40,4)</f>
        <v>4</v>
      </c>
    </row>
    <row r="41" spans="1:34" s="471" customFormat="1" outlineLevel="2">
      <c r="A41" s="311" t="s">
        <v>476</v>
      </c>
      <c r="B41" s="157" t="s">
        <v>5050</v>
      </c>
      <c r="C41" s="195"/>
      <c r="D41" s="195"/>
      <c r="E41" s="196"/>
      <c r="F41" s="196"/>
      <c r="G41" s="251">
        <v>2</v>
      </c>
      <c r="H41" s="251"/>
      <c r="I41" s="251"/>
      <c r="J41" s="251" t="s">
        <v>2356</v>
      </c>
      <c r="K41" s="310" t="s">
        <v>4931</v>
      </c>
      <c r="L41" s="14"/>
      <c r="M41" s="473"/>
      <c r="N41" s="473"/>
      <c r="O41" s="473"/>
      <c r="P41" s="473"/>
      <c r="Q41" s="473"/>
      <c r="R41" s="473"/>
      <c r="S41" s="473"/>
      <c r="T41" s="473"/>
      <c r="U41" s="473"/>
      <c r="V41" s="473"/>
      <c r="W41" s="473"/>
      <c r="X41" s="473"/>
      <c r="Y41" s="473"/>
      <c r="Z41" s="473"/>
      <c r="AA41" s="471">
        <f>IF(AND('11 Mic'!C41=1,NOT('11 Mic'!I41="")),'11 Mic'!I41,0)</f>
        <v>0</v>
      </c>
      <c r="AB41" s="495">
        <f>IF(AND('11 Mic'!D41=1,NOT('11 Mic'!I41="")),'11 Mic'!I41,0)</f>
        <v>0</v>
      </c>
      <c r="AC41" s="471">
        <f>IF(AND('11 Mic'!E41=1,NOT('11 Mic'!I41="")),'11 Mic'!I41,0)</f>
        <v>0</v>
      </c>
      <c r="AD41" s="471">
        <f>IF(AND('11 Mic'!F41=1,NOT('11 Mic'!I41="")),'11 Mic'!I41,0)</f>
        <v>0</v>
      </c>
      <c r="AE41" s="471">
        <f>IF(AND('11 Mic'!C41=0,NOT('11 Mic'!H41="")),'11 Mic'!H41,4)</f>
        <v>4</v>
      </c>
      <c r="AF41" s="471">
        <f>IF(AND('11 Mic'!D41=0,NOT('11 Mic'!H41="")),'11 Mic'!H41,4)</f>
        <v>4</v>
      </c>
      <c r="AG41" s="471">
        <f>IF(AND('11 Mic'!E41=0,NOT('11 Mic'!H41="")),'11 Mic'!H41,4)</f>
        <v>4</v>
      </c>
      <c r="AH41" s="471">
        <f>IF(AND('11 Mic'!F41=0,NOT('11 Mic'!H41="")),'11 Mic'!H41,4)</f>
        <v>4</v>
      </c>
    </row>
    <row r="42" spans="1:34" ht="13">
      <c r="A42" s="65" t="s">
        <v>477</v>
      </c>
      <c r="B42" s="65" t="s">
        <v>1542</v>
      </c>
      <c r="C42" s="312"/>
      <c r="D42" s="14"/>
      <c r="E42" s="14"/>
      <c r="F42" s="14"/>
      <c r="G42" s="261"/>
      <c r="H42" s="261"/>
      <c r="I42" s="220"/>
      <c r="J42" s="219"/>
      <c r="K42" s="221"/>
      <c r="L42" s="222"/>
      <c r="AB42" s="495">
        <f>IF(AND('11 Mic'!D42=1,NOT('11 Mic'!I42="")),'11 Mic'!I42,0)</f>
        <v>0</v>
      </c>
    </row>
    <row r="43" spans="1:34">
      <c r="A43" s="68" t="s">
        <v>478</v>
      </c>
      <c r="B43" s="69" t="s">
        <v>1543</v>
      </c>
      <c r="C43" s="37"/>
      <c r="D43" s="14"/>
      <c r="E43" s="14"/>
      <c r="F43" s="14"/>
      <c r="G43" s="219"/>
      <c r="H43" s="220"/>
      <c r="I43" s="220"/>
      <c r="J43" s="219"/>
      <c r="K43" s="221"/>
      <c r="L43" s="222"/>
      <c r="AB43" s="495">
        <f>IF(AND('11 Mic'!D43=1,NOT('11 Mic'!I43="")),'11 Mic'!I43,0)</f>
        <v>0</v>
      </c>
    </row>
    <row r="44" spans="1:34">
      <c r="A44" s="38" t="s">
        <v>479</v>
      </c>
      <c r="B44" s="20" t="s">
        <v>481</v>
      </c>
      <c r="C44" s="37"/>
      <c r="D44" s="14"/>
      <c r="E44" s="14"/>
      <c r="F44" s="14"/>
      <c r="G44" s="219">
        <v>4</v>
      </c>
      <c r="H44" s="219"/>
      <c r="I44" s="220"/>
      <c r="J44" s="219" t="s">
        <v>2351</v>
      </c>
      <c r="K44" s="221"/>
      <c r="L44" s="222"/>
      <c r="AA44" s="495">
        <f>IF(AND('11 Mic'!C44=1,NOT('11 Mic'!I44="")),'11 Mic'!I44,0)</f>
        <v>0</v>
      </c>
      <c r="AB44" s="495">
        <f>IF(AND('11 Mic'!D44=1,NOT('11 Mic'!I44="")),'11 Mic'!I44,0)</f>
        <v>0</v>
      </c>
      <c r="AC44" s="495">
        <f>IF(AND('11 Mic'!E44=1,NOT('11 Mic'!I44="")),'11 Mic'!I44,0)</f>
        <v>0</v>
      </c>
      <c r="AD44" s="495">
        <f>IF(AND('11 Mic'!F44=1,NOT('11 Mic'!I44="")),'11 Mic'!I44,0)</f>
        <v>0</v>
      </c>
      <c r="AE44" s="495">
        <f>IF(AND('11 Mic'!C44=0,NOT('11 Mic'!H44="")),'11 Mic'!H44,4)</f>
        <v>4</v>
      </c>
      <c r="AF44" s="495">
        <f>IF(AND('11 Mic'!D44=0,NOT('11 Mic'!H44="")),'11 Mic'!H44,4)</f>
        <v>4</v>
      </c>
      <c r="AG44" s="495">
        <f>IF(AND('11 Mic'!E44=0,NOT('11 Mic'!H44="")),'11 Mic'!H44,4)</f>
        <v>4</v>
      </c>
      <c r="AH44" s="495">
        <f>IF(AND('11 Mic'!F44=0,NOT('11 Mic'!H44="")),'11 Mic'!H44,4)</f>
        <v>4</v>
      </c>
    </row>
    <row r="45" spans="1:34" ht="50">
      <c r="A45" s="38" t="s">
        <v>482</v>
      </c>
      <c r="B45" s="61" t="s">
        <v>489</v>
      </c>
      <c r="C45" s="37"/>
      <c r="D45" s="14"/>
      <c r="E45" s="14"/>
      <c r="F45" s="14"/>
      <c r="G45" s="219">
        <v>4</v>
      </c>
      <c r="H45" s="219"/>
      <c r="I45" s="39"/>
      <c r="J45" s="219" t="s">
        <v>2351</v>
      </c>
      <c r="K45" s="220" t="s">
        <v>3286</v>
      </c>
      <c r="L45" s="222"/>
      <c r="AA45" s="495">
        <f>IF(AND('11 Mic'!C45=1,NOT('11 Mic'!I45="")),'11 Mic'!I45,0)</f>
        <v>0</v>
      </c>
      <c r="AB45" s="495">
        <f>IF(AND('11 Mic'!D45=1,NOT('11 Mic'!I45="")),'11 Mic'!I45,0)</f>
        <v>0</v>
      </c>
      <c r="AC45" s="495">
        <f>IF(AND('11 Mic'!E45=1,NOT('11 Mic'!I45="")),'11 Mic'!I45,0)</f>
        <v>0</v>
      </c>
      <c r="AD45" s="495">
        <f>IF(AND('11 Mic'!F45=1,NOT('11 Mic'!I45="")),'11 Mic'!I45,0)</f>
        <v>0</v>
      </c>
      <c r="AE45" s="495">
        <f>IF(AND('11 Mic'!C45=0,NOT('11 Mic'!H45="")),'11 Mic'!H45,4)</f>
        <v>4</v>
      </c>
      <c r="AF45" s="495">
        <f>IF(AND('11 Mic'!D45=0,NOT('11 Mic'!H45="")),'11 Mic'!H45,4)</f>
        <v>4</v>
      </c>
      <c r="AG45" s="495">
        <f>IF(AND('11 Mic'!E45=0,NOT('11 Mic'!H45="")),'11 Mic'!H45,4)</f>
        <v>4</v>
      </c>
      <c r="AH45" s="495">
        <f>IF(AND('11 Mic'!F45=0,NOT('11 Mic'!H45="")),'11 Mic'!H45,4)</f>
        <v>4</v>
      </c>
    </row>
    <row r="46" spans="1:34" ht="40">
      <c r="A46" s="38" t="s">
        <v>490</v>
      </c>
      <c r="B46" s="184" t="s">
        <v>2894</v>
      </c>
      <c r="C46" s="37"/>
      <c r="D46" s="14"/>
      <c r="E46" s="14"/>
      <c r="F46" s="14"/>
      <c r="G46" s="219">
        <v>4</v>
      </c>
      <c r="H46" s="219"/>
      <c r="I46" s="39"/>
      <c r="J46" s="219" t="s">
        <v>5466</v>
      </c>
      <c r="K46" s="220"/>
      <c r="L46" s="222"/>
      <c r="AA46" s="495">
        <f>IF(AND('11 Mic'!C46=1,NOT('11 Mic'!I46="")),'11 Mic'!I46,0)</f>
        <v>0</v>
      </c>
      <c r="AB46" s="495">
        <f>IF(AND('11 Mic'!D46=1,NOT('11 Mic'!I46="")),'11 Mic'!I46,0)</f>
        <v>0</v>
      </c>
      <c r="AC46" s="495">
        <f>IF(AND('11 Mic'!E46=1,NOT('11 Mic'!I46="")),'11 Mic'!I46,0)</f>
        <v>0</v>
      </c>
      <c r="AD46" s="495">
        <f>IF(AND('11 Mic'!F46=1,NOT('11 Mic'!I46="")),'11 Mic'!I46,0)</f>
        <v>0</v>
      </c>
      <c r="AE46" s="495">
        <f>IF(AND('11 Mic'!C46=0,NOT('11 Mic'!H46="")),'11 Mic'!H46,4)</f>
        <v>4</v>
      </c>
      <c r="AF46" s="495">
        <f>IF(AND('11 Mic'!D46=0,NOT('11 Mic'!H46="")),'11 Mic'!H46,4)</f>
        <v>4</v>
      </c>
      <c r="AG46" s="495">
        <f>IF(AND('11 Mic'!E46=0,NOT('11 Mic'!H46="")),'11 Mic'!H46,4)</f>
        <v>4</v>
      </c>
      <c r="AH46" s="495">
        <f>IF(AND('11 Mic'!F46=0,NOT('11 Mic'!H46="")),'11 Mic'!H46,4)</f>
        <v>4</v>
      </c>
    </row>
    <row r="47" spans="1:34">
      <c r="A47" s="38" t="s">
        <v>2895</v>
      </c>
      <c r="B47" s="20" t="s">
        <v>3002</v>
      </c>
      <c r="C47" s="37"/>
      <c r="D47" s="14"/>
      <c r="E47" s="14"/>
      <c r="F47" s="14"/>
      <c r="G47" s="219">
        <v>2</v>
      </c>
      <c r="H47" s="219"/>
      <c r="I47" s="39"/>
      <c r="J47" s="219" t="s">
        <v>5466</v>
      </c>
      <c r="K47" s="220"/>
      <c r="L47" s="222"/>
      <c r="AA47" s="495">
        <f>IF(AND('11 Mic'!C47=1,NOT('11 Mic'!I47="")),'11 Mic'!I47,0)</f>
        <v>0</v>
      </c>
      <c r="AB47" s="495">
        <f>IF(AND('11 Mic'!D47=1,NOT('11 Mic'!I47="")),'11 Mic'!I47,0)</f>
        <v>0</v>
      </c>
      <c r="AC47" s="495">
        <f>IF(AND('11 Mic'!E47=1,NOT('11 Mic'!I47="")),'11 Mic'!I47,0)</f>
        <v>0</v>
      </c>
      <c r="AD47" s="495">
        <f>IF(AND('11 Mic'!F47=1,NOT('11 Mic'!I47="")),'11 Mic'!I47,0)</f>
        <v>0</v>
      </c>
      <c r="AE47" s="495">
        <f>IF(AND('11 Mic'!C47=0,NOT('11 Mic'!H47="")),'11 Mic'!H47,4)</f>
        <v>4</v>
      </c>
      <c r="AF47" s="495">
        <f>IF(AND('11 Mic'!D47=0,NOT('11 Mic'!H47="")),'11 Mic'!H47,4)</f>
        <v>4</v>
      </c>
      <c r="AG47" s="495">
        <f>IF(AND('11 Mic'!E47=0,NOT('11 Mic'!H47="")),'11 Mic'!H47,4)</f>
        <v>4</v>
      </c>
      <c r="AH47" s="495">
        <f>IF(AND('11 Mic'!F47=0,NOT('11 Mic'!H47="")),'11 Mic'!H47,4)</f>
        <v>4</v>
      </c>
    </row>
    <row r="48" spans="1:34">
      <c r="A48" s="38" t="s">
        <v>3003</v>
      </c>
      <c r="B48" s="20" t="s">
        <v>3004</v>
      </c>
      <c r="C48" s="37"/>
      <c r="D48" s="14"/>
      <c r="E48" s="14"/>
      <c r="F48" s="14"/>
      <c r="G48" s="219">
        <v>2</v>
      </c>
      <c r="H48" s="219"/>
      <c r="I48" s="39"/>
      <c r="J48" s="219" t="s">
        <v>5466</v>
      </c>
      <c r="K48" s="220"/>
      <c r="L48" s="222"/>
      <c r="AA48" s="495">
        <f>IF(AND('11 Mic'!C48=1,NOT('11 Mic'!I48="")),'11 Mic'!I48,0)</f>
        <v>0</v>
      </c>
      <c r="AB48" s="495">
        <f>IF(AND('11 Mic'!D48=1,NOT('11 Mic'!I48="")),'11 Mic'!I48,0)</f>
        <v>0</v>
      </c>
      <c r="AC48" s="495">
        <f>IF(AND('11 Mic'!E48=1,NOT('11 Mic'!I48="")),'11 Mic'!I48,0)</f>
        <v>0</v>
      </c>
      <c r="AD48" s="495">
        <f>IF(AND('11 Mic'!F48=1,NOT('11 Mic'!I48="")),'11 Mic'!I48,0)</f>
        <v>0</v>
      </c>
      <c r="AE48" s="495">
        <f>IF(AND('11 Mic'!C48=0,NOT('11 Mic'!H48="")),'11 Mic'!H48,4)</f>
        <v>4</v>
      </c>
      <c r="AF48" s="495">
        <f>IF(AND('11 Mic'!D48=0,NOT('11 Mic'!H48="")),'11 Mic'!H48,4)</f>
        <v>4</v>
      </c>
      <c r="AG48" s="495">
        <f>IF(AND('11 Mic'!E48=0,NOT('11 Mic'!H48="")),'11 Mic'!H48,4)</f>
        <v>4</v>
      </c>
      <c r="AH48" s="495">
        <f>IF(AND('11 Mic'!F48=0,NOT('11 Mic'!H48="")),'11 Mic'!H48,4)</f>
        <v>4</v>
      </c>
    </row>
    <row r="49" spans="1:34">
      <c r="A49" s="38" t="s">
        <v>3005</v>
      </c>
      <c r="B49" s="20" t="s">
        <v>3006</v>
      </c>
      <c r="C49" s="37"/>
      <c r="D49" s="14"/>
      <c r="E49" s="14"/>
      <c r="F49" s="14"/>
      <c r="G49" s="219">
        <v>2</v>
      </c>
      <c r="H49" s="219"/>
      <c r="I49" s="39"/>
      <c r="J49" s="219" t="s">
        <v>2351</v>
      </c>
      <c r="K49" s="220"/>
      <c r="L49" s="222"/>
      <c r="AA49" s="495">
        <f>IF(AND('11 Mic'!C49=1,NOT('11 Mic'!I49="")),'11 Mic'!I49,0)</f>
        <v>0</v>
      </c>
      <c r="AB49" s="495">
        <f>IF(AND('11 Mic'!D49=1,NOT('11 Mic'!I49="")),'11 Mic'!I49,0)</f>
        <v>0</v>
      </c>
      <c r="AC49" s="495">
        <f>IF(AND('11 Mic'!E49=1,NOT('11 Mic'!I49="")),'11 Mic'!I49,0)</f>
        <v>0</v>
      </c>
      <c r="AD49" s="495">
        <f>IF(AND('11 Mic'!F49=1,NOT('11 Mic'!I49="")),'11 Mic'!I49,0)</f>
        <v>0</v>
      </c>
      <c r="AE49" s="495">
        <f>IF(AND('11 Mic'!C49=0,NOT('11 Mic'!H49="")),'11 Mic'!H49,4)</f>
        <v>4</v>
      </c>
      <c r="AF49" s="495">
        <f>IF(AND('11 Mic'!D49=0,NOT('11 Mic'!H49="")),'11 Mic'!H49,4)</f>
        <v>4</v>
      </c>
      <c r="AG49" s="495">
        <f>IF(AND('11 Mic'!E49=0,NOT('11 Mic'!H49="")),'11 Mic'!H49,4)</f>
        <v>4</v>
      </c>
      <c r="AH49" s="495">
        <f>IF(AND('11 Mic'!F49=0,NOT('11 Mic'!H49="")),'11 Mic'!H49,4)</f>
        <v>4</v>
      </c>
    </row>
    <row r="50" spans="1:34" ht="20">
      <c r="A50" s="38" t="s">
        <v>3007</v>
      </c>
      <c r="B50" s="39" t="s">
        <v>2948</v>
      </c>
      <c r="C50" s="37"/>
      <c r="D50" s="14"/>
      <c r="E50" s="14"/>
      <c r="F50" s="14"/>
      <c r="G50" s="219">
        <v>2</v>
      </c>
      <c r="H50" s="219"/>
      <c r="I50" s="39"/>
      <c r="J50" s="219" t="s">
        <v>5466</v>
      </c>
      <c r="K50" s="220"/>
      <c r="L50" s="222"/>
      <c r="AA50" s="495">
        <f>IF(AND('11 Mic'!C50=1,NOT('11 Mic'!I50="")),'11 Mic'!I50,0)</f>
        <v>0</v>
      </c>
      <c r="AB50" s="495">
        <f>IF(AND('11 Mic'!D50=1,NOT('11 Mic'!I50="")),'11 Mic'!I50,0)</f>
        <v>0</v>
      </c>
      <c r="AC50" s="495">
        <f>IF(AND('11 Mic'!E50=1,NOT('11 Mic'!I50="")),'11 Mic'!I50,0)</f>
        <v>0</v>
      </c>
      <c r="AD50" s="495">
        <f>IF(AND('11 Mic'!F50=1,NOT('11 Mic'!I50="")),'11 Mic'!I50,0)</f>
        <v>0</v>
      </c>
      <c r="AE50" s="495">
        <f>IF(AND('11 Mic'!C50=0,NOT('11 Mic'!H50="")),'11 Mic'!H50,4)</f>
        <v>4</v>
      </c>
      <c r="AF50" s="495">
        <f>IF(AND('11 Mic'!D50=0,NOT('11 Mic'!H50="")),'11 Mic'!H50,4)</f>
        <v>4</v>
      </c>
      <c r="AG50" s="495">
        <f>IF(AND('11 Mic'!E50=0,NOT('11 Mic'!H50="")),'11 Mic'!H50,4)</f>
        <v>4</v>
      </c>
      <c r="AH50" s="495">
        <f>IF(AND('11 Mic'!F50=0,NOT('11 Mic'!H50="")),'11 Mic'!H50,4)</f>
        <v>4</v>
      </c>
    </row>
    <row r="51" spans="1:34" ht="20">
      <c r="A51" s="38" t="s">
        <v>2949</v>
      </c>
      <c r="B51" s="313" t="s">
        <v>2950</v>
      </c>
      <c r="C51" s="37"/>
      <c r="D51" s="14"/>
      <c r="E51" s="14"/>
      <c r="F51" s="14"/>
      <c r="G51" s="219">
        <v>3</v>
      </c>
      <c r="H51" s="219"/>
      <c r="I51" s="39"/>
      <c r="J51" s="219" t="s">
        <v>5466</v>
      </c>
      <c r="K51" s="220" t="s">
        <v>5290</v>
      </c>
      <c r="L51" s="222"/>
      <c r="AA51" s="495">
        <f>IF(AND('11 Mic'!C51=1,NOT('11 Mic'!I51="")),'11 Mic'!I51,0)</f>
        <v>0</v>
      </c>
      <c r="AB51" s="495">
        <f>IF(AND('11 Mic'!D51=1,NOT('11 Mic'!I51="")),'11 Mic'!I51,0)</f>
        <v>0</v>
      </c>
      <c r="AC51" s="495">
        <f>IF(AND('11 Mic'!E51=1,NOT('11 Mic'!I51="")),'11 Mic'!I51,0)</f>
        <v>0</v>
      </c>
      <c r="AD51" s="495">
        <f>IF(AND('11 Mic'!F51=1,NOT('11 Mic'!I51="")),'11 Mic'!I51,0)</f>
        <v>0</v>
      </c>
      <c r="AE51" s="495">
        <f>IF(AND('11 Mic'!C51=0,NOT('11 Mic'!H51="")),'11 Mic'!H51,4)</f>
        <v>4</v>
      </c>
      <c r="AF51" s="495">
        <f>IF(AND('11 Mic'!D51=0,NOT('11 Mic'!H51="")),'11 Mic'!H51,4)</f>
        <v>4</v>
      </c>
      <c r="AG51" s="495">
        <f>IF(AND('11 Mic'!E51=0,NOT('11 Mic'!H51="")),'11 Mic'!H51,4)</f>
        <v>4</v>
      </c>
      <c r="AH51" s="495">
        <f>IF(AND('11 Mic'!F51=0,NOT('11 Mic'!H51="")),'11 Mic'!H51,4)</f>
        <v>4</v>
      </c>
    </row>
    <row r="52" spans="1:34">
      <c r="A52" s="38" t="s">
        <v>2951</v>
      </c>
      <c r="B52" s="20" t="s">
        <v>4695</v>
      </c>
      <c r="C52" s="37"/>
      <c r="D52" s="14"/>
      <c r="E52" s="14"/>
      <c r="F52" s="14"/>
      <c r="G52" s="219">
        <v>2</v>
      </c>
      <c r="H52" s="219"/>
      <c r="I52" s="39"/>
      <c r="J52" s="219" t="s">
        <v>3371</v>
      </c>
      <c r="K52" s="220"/>
      <c r="L52" s="222"/>
      <c r="AA52" s="495">
        <f>IF(AND('11 Mic'!C52=1,NOT('11 Mic'!I52="")),'11 Mic'!I52,0)</f>
        <v>0</v>
      </c>
      <c r="AB52" s="495">
        <f>IF(AND('11 Mic'!D52=1,NOT('11 Mic'!I52="")),'11 Mic'!I52,0)</f>
        <v>0</v>
      </c>
      <c r="AC52" s="495">
        <f>IF(AND('11 Mic'!E52=1,NOT('11 Mic'!I52="")),'11 Mic'!I52,0)</f>
        <v>0</v>
      </c>
      <c r="AD52" s="495">
        <f>IF(AND('11 Mic'!F52=1,NOT('11 Mic'!I52="")),'11 Mic'!I52,0)</f>
        <v>0</v>
      </c>
      <c r="AE52" s="495">
        <f>IF(AND('11 Mic'!C52=0,NOT('11 Mic'!H52="")),'11 Mic'!H52,4)</f>
        <v>4</v>
      </c>
      <c r="AF52" s="495">
        <f>IF(AND('11 Mic'!D52=0,NOT('11 Mic'!H52="")),'11 Mic'!H52,4)</f>
        <v>4</v>
      </c>
      <c r="AG52" s="495">
        <f>IF(AND('11 Mic'!E52=0,NOT('11 Mic'!H52="")),'11 Mic'!H52,4)</f>
        <v>4</v>
      </c>
      <c r="AH52" s="495">
        <f>IF(AND('11 Mic'!F52=0,NOT('11 Mic'!H52="")),'11 Mic'!H52,4)</f>
        <v>4</v>
      </c>
    </row>
    <row r="53" spans="1:34">
      <c r="A53" s="38" t="s">
        <v>2952</v>
      </c>
      <c r="B53" s="39" t="s">
        <v>2955</v>
      </c>
      <c r="C53" s="37"/>
      <c r="D53" s="14"/>
      <c r="E53" s="14"/>
      <c r="F53" s="14"/>
      <c r="G53" s="219">
        <v>3</v>
      </c>
      <c r="H53" s="219"/>
      <c r="I53" s="39"/>
      <c r="J53" s="219" t="s">
        <v>2858</v>
      </c>
      <c r="K53" s="220"/>
      <c r="L53" s="222"/>
      <c r="AA53" s="495">
        <f>IF(AND('11 Mic'!C53=1,NOT('11 Mic'!I53="")),'11 Mic'!I53,0)</f>
        <v>0</v>
      </c>
      <c r="AB53" s="495">
        <f>IF(AND('11 Mic'!D53=1,NOT('11 Mic'!I53="")),'11 Mic'!I53,0)</f>
        <v>0</v>
      </c>
      <c r="AC53" s="495">
        <f>IF(AND('11 Mic'!E53=1,NOT('11 Mic'!I53="")),'11 Mic'!I53,0)</f>
        <v>0</v>
      </c>
      <c r="AD53" s="495">
        <f>IF(AND('11 Mic'!F53=1,NOT('11 Mic'!I53="")),'11 Mic'!I53,0)</f>
        <v>0</v>
      </c>
      <c r="AE53" s="495">
        <f>IF(AND('11 Mic'!C53=0,NOT('11 Mic'!H53="")),'11 Mic'!H53,4)</f>
        <v>4</v>
      </c>
      <c r="AF53" s="495">
        <f>IF(AND('11 Mic'!D53=0,NOT('11 Mic'!H53="")),'11 Mic'!H53,4)</f>
        <v>4</v>
      </c>
      <c r="AG53" s="495">
        <f>IF(AND('11 Mic'!E53=0,NOT('11 Mic'!H53="")),'11 Mic'!H53,4)</f>
        <v>4</v>
      </c>
      <c r="AH53" s="495">
        <f>IF(AND('11 Mic'!F53=0,NOT('11 Mic'!H53="")),'11 Mic'!H53,4)</f>
        <v>4</v>
      </c>
    </row>
    <row r="54" spans="1:34">
      <c r="A54" s="286" t="s">
        <v>2956</v>
      </c>
      <c r="B54" s="314" t="s">
        <v>1544</v>
      </c>
      <c r="C54" s="37"/>
      <c r="D54" s="35"/>
      <c r="E54" s="35"/>
      <c r="F54" s="35"/>
      <c r="G54" s="219"/>
      <c r="H54" s="219"/>
      <c r="I54" s="39"/>
      <c r="J54" s="219"/>
      <c r="K54" s="220"/>
      <c r="L54" s="222"/>
      <c r="AB54" s="495">
        <f>IF(AND('11 Mic'!D54=1,NOT('11 Mic'!I54="")),'11 Mic'!I54,0)</f>
        <v>0</v>
      </c>
    </row>
    <row r="55" spans="1:34" ht="50">
      <c r="A55" s="38" t="s">
        <v>4037</v>
      </c>
      <c r="B55" s="20" t="s">
        <v>510</v>
      </c>
      <c r="C55" s="37"/>
      <c r="D55" s="35"/>
      <c r="E55" s="35"/>
      <c r="F55" s="35"/>
      <c r="G55" s="219">
        <v>4</v>
      </c>
      <c r="H55" s="219"/>
      <c r="I55" s="39"/>
      <c r="J55" s="219" t="s">
        <v>2351</v>
      </c>
      <c r="K55" s="220" t="s">
        <v>511</v>
      </c>
      <c r="L55" s="222"/>
      <c r="AA55" s="495">
        <f>IF(AND('11 Mic'!C55=1,NOT('11 Mic'!I55="")),'11 Mic'!I55,0)</f>
        <v>0</v>
      </c>
      <c r="AB55" s="495">
        <f>IF(AND('11 Mic'!D55=1,NOT('11 Mic'!I55="")),'11 Mic'!I55,0)</f>
        <v>0</v>
      </c>
      <c r="AC55" s="495">
        <f>IF(AND('11 Mic'!E55=1,NOT('11 Mic'!I55="")),'11 Mic'!I55,0)</f>
        <v>0</v>
      </c>
      <c r="AD55" s="495">
        <f>IF(AND('11 Mic'!F55=1,NOT('11 Mic'!I55="")),'11 Mic'!I55,0)</f>
        <v>0</v>
      </c>
      <c r="AE55" s="495">
        <f>IF(AND('11 Mic'!C55=0,NOT('11 Mic'!H55="")),'11 Mic'!H55,4)</f>
        <v>4</v>
      </c>
      <c r="AF55" s="495">
        <f>IF(AND('11 Mic'!D55=0,NOT('11 Mic'!H55="")),'11 Mic'!H55,4)</f>
        <v>4</v>
      </c>
      <c r="AG55" s="495">
        <f>IF(AND('11 Mic'!E55=0,NOT('11 Mic'!H55="")),'11 Mic'!H55,4)</f>
        <v>4</v>
      </c>
      <c r="AH55" s="495">
        <f>IF(AND('11 Mic'!F55=0,NOT('11 Mic'!H55="")),'11 Mic'!H55,4)</f>
        <v>4</v>
      </c>
    </row>
    <row r="56" spans="1:34" ht="50">
      <c r="A56" s="38" t="s">
        <v>512</v>
      </c>
      <c r="B56" s="313" t="s">
        <v>1787</v>
      </c>
      <c r="C56" s="37"/>
      <c r="D56" s="35"/>
      <c r="E56" s="35"/>
      <c r="F56" s="35"/>
      <c r="G56" s="219">
        <v>4</v>
      </c>
      <c r="H56" s="219"/>
      <c r="I56" s="39"/>
      <c r="J56" s="219" t="s">
        <v>2351</v>
      </c>
      <c r="K56" s="220" t="s">
        <v>1788</v>
      </c>
      <c r="L56" s="222"/>
      <c r="AA56" s="495">
        <f>IF(AND('11 Mic'!C56=1,NOT('11 Mic'!I56="")),'11 Mic'!I56,0)</f>
        <v>0</v>
      </c>
      <c r="AB56" s="495">
        <f>IF(AND('11 Mic'!D56=1,NOT('11 Mic'!I56="")),'11 Mic'!I56,0)</f>
        <v>0</v>
      </c>
      <c r="AC56" s="495">
        <f>IF(AND('11 Mic'!E56=1,NOT('11 Mic'!I56="")),'11 Mic'!I56,0)</f>
        <v>0</v>
      </c>
      <c r="AD56" s="495">
        <f>IF(AND('11 Mic'!F56=1,NOT('11 Mic'!I56="")),'11 Mic'!I56,0)</f>
        <v>0</v>
      </c>
      <c r="AE56" s="495">
        <f>IF(AND('11 Mic'!C56=0,NOT('11 Mic'!H56="")),'11 Mic'!H56,4)</f>
        <v>4</v>
      </c>
      <c r="AF56" s="495">
        <f>IF(AND('11 Mic'!D56=0,NOT('11 Mic'!H56="")),'11 Mic'!H56,4)</f>
        <v>4</v>
      </c>
      <c r="AG56" s="495">
        <f>IF(AND('11 Mic'!E56=0,NOT('11 Mic'!H56="")),'11 Mic'!H56,4)</f>
        <v>4</v>
      </c>
      <c r="AH56" s="495">
        <f>IF(AND('11 Mic'!F56=0,NOT('11 Mic'!H56="")),'11 Mic'!H56,4)</f>
        <v>4</v>
      </c>
    </row>
    <row r="57" spans="1:34">
      <c r="A57" s="38" t="s">
        <v>1789</v>
      </c>
      <c r="B57" s="39" t="s">
        <v>1790</v>
      </c>
      <c r="C57" s="37"/>
      <c r="D57" s="35"/>
      <c r="E57" s="35"/>
      <c r="F57" s="35"/>
      <c r="G57" s="219">
        <v>4</v>
      </c>
      <c r="H57" s="219"/>
      <c r="I57" s="39"/>
      <c r="J57" s="219" t="s">
        <v>5466</v>
      </c>
      <c r="K57" s="220" t="s">
        <v>1791</v>
      </c>
      <c r="L57" s="222"/>
      <c r="AA57" s="495">
        <f>IF(AND('11 Mic'!C57=1,NOT('11 Mic'!I57="")),'11 Mic'!I57,0)</f>
        <v>0</v>
      </c>
      <c r="AB57" s="495">
        <f>IF(AND('11 Mic'!D57=1,NOT('11 Mic'!I57="")),'11 Mic'!I57,0)</f>
        <v>0</v>
      </c>
      <c r="AC57" s="495">
        <f>IF(AND('11 Mic'!E57=1,NOT('11 Mic'!I57="")),'11 Mic'!I57,0)</f>
        <v>0</v>
      </c>
      <c r="AD57" s="495">
        <f>IF(AND('11 Mic'!F57=1,NOT('11 Mic'!I57="")),'11 Mic'!I57,0)</f>
        <v>0</v>
      </c>
      <c r="AE57" s="495">
        <f>IF(AND('11 Mic'!C57=0,NOT('11 Mic'!H57="")),'11 Mic'!H57,4)</f>
        <v>4</v>
      </c>
      <c r="AF57" s="495">
        <f>IF(AND('11 Mic'!D57=0,NOT('11 Mic'!H57="")),'11 Mic'!H57,4)</f>
        <v>4</v>
      </c>
      <c r="AG57" s="495">
        <f>IF(AND('11 Mic'!E57=0,NOT('11 Mic'!H57="")),'11 Mic'!H57,4)</f>
        <v>4</v>
      </c>
      <c r="AH57" s="495">
        <f>IF(AND('11 Mic'!F57=0,NOT('11 Mic'!H57="")),'11 Mic'!H57,4)</f>
        <v>4</v>
      </c>
    </row>
    <row r="58" spans="1:34" ht="40">
      <c r="A58" s="38" t="s">
        <v>1792</v>
      </c>
      <c r="B58" s="20" t="s">
        <v>1793</v>
      </c>
      <c r="C58" s="37"/>
      <c r="D58" s="35"/>
      <c r="E58" s="35"/>
      <c r="F58" s="35"/>
      <c r="G58" s="219">
        <v>4</v>
      </c>
      <c r="H58" s="219"/>
      <c r="I58" s="39"/>
      <c r="J58" s="219" t="s">
        <v>5466</v>
      </c>
      <c r="K58" s="220" t="s">
        <v>1791</v>
      </c>
      <c r="L58" s="222"/>
      <c r="AA58" s="495">
        <f>IF(AND('11 Mic'!C58=1,NOT('11 Mic'!I58="")),'11 Mic'!I58,0)</f>
        <v>0</v>
      </c>
      <c r="AB58" s="495">
        <f>IF(AND('11 Mic'!D58=1,NOT('11 Mic'!I58="")),'11 Mic'!I58,0)</f>
        <v>0</v>
      </c>
      <c r="AC58" s="495">
        <f>IF(AND('11 Mic'!E58=1,NOT('11 Mic'!I58="")),'11 Mic'!I58,0)</f>
        <v>0</v>
      </c>
      <c r="AD58" s="495">
        <f>IF(AND('11 Mic'!F58=1,NOT('11 Mic'!I58="")),'11 Mic'!I58,0)</f>
        <v>0</v>
      </c>
      <c r="AE58" s="495">
        <f>IF(AND('11 Mic'!C58=0,NOT('11 Mic'!H58="")),'11 Mic'!H58,4)</f>
        <v>4</v>
      </c>
      <c r="AF58" s="495">
        <f>IF(AND('11 Mic'!D58=0,NOT('11 Mic'!H58="")),'11 Mic'!H58,4)</f>
        <v>4</v>
      </c>
      <c r="AG58" s="495">
        <f>IF(AND('11 Mic'!E58=0,NOT('11 Mic'!H58="")),'11 Mic'!H58,4)</f>
        <v>4</v>
      </c>
      <c r="AH58" s="495">
        <f>IF(AND('11 Mic'!F58=0,NOT('11 Mic'!H58="")),'11 Mic'!H58,4)</f>
        <v>4</v>
      </c>
    </row>
    <row r="59" spans="1:34" ht="20">
      <c r="A59" s="38" t="s">
        <v>1794</v>
      </c>
      <c r="B59" s="20" t="s">
        <v>1795</v>
      </c>
      <c r="C59" s="37"/>
      <c r="D59" s="35"/>
      <c r="E59" s="35"/>
      <c r="F59" s="35"/>
      <c r="G59" s="219">
        <v>2</v>
      </c>
      <c r="H59" s="219"/>
      <c r="I59" s="39"/>
      <c r="J59" s="219" t="s">
        <v>5466</v>
      </c>
      <c r="K59" s="220" t="s">
        <v>1788</v>
      </c>
      <c r="L59" s="222"/>
      <c r="AA59" s="495">
        <f>IF(AND('11 Mic'!C59=1,NOT('11 Mic'!I59="")),'11 Mic'!I59,0)</f>
        <v>0</v>
      </c>
      <c r="AB59" s="495">
        <f>IF(AND('11 Mic'!D59=1,NOT('11 Mic'!I59="")),'11 Mic'!I59,0)</f>
        <v>0</v>
      </c>
      <c r="AC59" s="495">
        <f>IF(AND('11 Mic'!E59=1,NOT('11 Mic'!I59="")),'11 Mic'!I59,0)</f>
        <v>0</v>
      </c>
      <c r="AD59" s="495">
        <f>IF(AND('11 Mic'!F59=1,NOT('11 Mic'!I59="")),'11 Mic'!I59,0)</f>
        <v>0</v>
      </c>
      <c r="AE59" s="495">
        <f>IF(AND('11 Mic'!C59=0,NOT('11 Mic'!H59="")),'11 Mic'!H59,4)</f>
        <v>4</v>
      </c>
      <c r="AF59" s="495">
        <f>IF(AND('11 Mic'!D59=0,NOT('11 Mic'!H59="")),'11 Mic'!H59,4)</f>
        <v>4</v>
      </c>
      <c r="AG59" s="495">
        <f>IF(AND('11 Mic'!E59=0,NOT('11 Mic'!H59="")),'11 Mic'!H59,4)</f>
        <v>4</v>
      </c>
      <c r="AH59" s="495">
        <f>IF(AND('11 Mic'!F59=0,NOT('11 Mic'!H59="")),'11 Mic'!H59,4)</f>
        <v>4</v>
      </c>
    </row>
    <row r="60" spans="1:34">
      <c r="A60" s="38" t="s">
        <v>1796</v>
      </c>
      <c r="B60" s="20" t="s">
        <v>782</v>
      </c>
      <c r="C60" s="37"/>
      <c r="D60" s="35"/>
      <c r="E60" s="35"/>
      <c r="F60" s="35"/>
      <c r="G60" s="219">
        <v>3</v>
      </c>
      <c r="H60" s="219"/>
      <c r="I60" s="39"/>
      <c r="J60" s="219" t="s">
        <v>2858</v>
      </c>
      <c r="K60" s="220"/>
      <c r="L60" s="222"/>
      <c r="AA60" s="495">
        <f>IF(AND('11 Mic'!C60=1,NOT('11 Mic'!I60="")),'11 Mic'!I60,0)</f>
        <v>0</v>
      </c>
      <c r="AB60" s="495">
        <f>IF(AND('11 Mic'!D60=1,NOT('11 Mic'!I60="")),'11 Mic'!I60,0)</f>
        <v>0</v>
      </c>
      <c r="AC60" s="495">
        <f>IF(AND('11 Mic'!E60=1,NOT('11 Mic'!I60="")),'11 Mic'!I60,0)</f>
        <v>0</v>
      </c>
      <c r="AD60" s="495">
        <f>IF(AND('11 Mic'!F60=1,NOT('11 Mic'!I60="")),'11 Mic'!I60,0)</f>
        <v>0</v>
      </c>
      <c r="AE60" s="495">
        <f>IF(AND('11 Mic'!C60=0,NOT('11 Mic'!H60="")),'11 Mic'!H60,4)</f>
        <v>4</v>
      </c>
      <c r="AF60" s="495">
        <f>IF(AND('11 Mic'!D60=0,NOT('11 Mic'!H60="")),'11 Mic'!H60,4)</f>
        <v>4</v>
      </c>
      <c r="AG60" s="495">
        <f>IF(AND('11 Mic'!E60=0,NOT('11 Mic'!H60="")),'11 Mic'!H60,4)</f>
        <v>4</v>
      </c>
      <c r="AH60" s="495">
        <f>IF(AND('11 Mic'!F60=0,NOT('11 Mic'!H60="")),'11 Mic'!H60,4)</f>
        <v>4</v>
      </c>
    </row>
    <row r="61" spans="1:34">
      <c r="A61" s="286" t="s">
        <v>783</v>
      </c>
      <c r="B61" s="314" t="s">
        <v>1545</v>
      </c>
      <c r="C61" s="37"/>
      <c r="D61" s="35"/>
      <c r="E61" s="35"/>
      <c r="F61" s="35"/>
      <c r="G61" s="219"/>
      <c r="H61" s="219"/>
      <c r="I61" s="39"/>
      <c r="J61" s="219"/>
      <c r="K61" s="220"/>
      <c r="L61" s="222"/>
      <c r="AB61" s="495">
        <f>IF(AND('11 Mic'!D61=1,NOT('11 Mic'!I61="")),'11 Mic'!I61,0)</f>
        <v>0</v>
      </c>
    </row>
    <row r="62" spans="1:34" ht="20">
      <c r="A62" s="38" t="s">
        <v>784</v>
      </c>
      <c r="B62" s="39" t="s">
        <v>2932</v>
      </c>
      <c r="C62" s="37"/>
      <c r="D62" s="35"/>
      <c r="E62" s="35"/>
      <c r="F62" s="35"/>
      <c r="G62" s="219">
        <v>4</v>
      </c>
      <c r="H62" s="219"/>
      <c r="I62" s="39"/>
      <c r="J62" s="219" t="s">
        <v>5466</v>
      </c>
      <c r="K62" s="220"/>
      <c r="L62" s="222"/>
      <c r="AA62" s="495">
        <f>IF(AND('11 Mic'!C62=1,NOT('11 Mic'!I62="")),'11 Mic'!I62,0)</f>
        <v>0</v>
      </c>
      <c r="AB62" s="495">
        <f>IF(AND('11 Mic'!D62=1,NOT('11 Mic'!I62="")),'11 Mic'!I62,0)</f>
        <v>0</v>
      </c>
      <c r="AC62" s="495">
        <f>IF(AND('11 Mic'!E62=1,NOT('11 Mic'!I62="")),'11 Mic'!I62,0)</f>
        <v>0</v>
      </c>
      <c r="AD62" s="495">
        <f>IF(AND('11 Mic'!F62=1,NOT('11 Mic'!I62="")),'11 Mic'!I62,0)</f>
        <v>0</v>
      </c>
      <c r="AE62" s="495">
        <f>IF(AND('11 Mic'!C62=0,NOT('11 Mic'!H62="")),'11 Mic'!H62,4)</f>
        <v>4</v>
      </c>
      <c r="AF62" s="495">
        <f>IF(AND('11 Mic'!D62=0,NOT('11 Mic'!H62="")),'11 Mic'!H62,4)</f>
        <v>4</v>
      </c>
      <c r="AG62" s="495">
        <f>IF(AND('11 Mic'!E62=0,NOT('11 Mic'!H62="")),'11 Mic'!H62,4)</f>
        <v>4</v>
      </c>
      <c r="AH62" s="495">
        <f>IF(AND('11 Mic'!F62=0,NOT('11 Mic'!H62="")),'11 Mic'!H62,4)</f>
        <v>4</v>
      </c>
    </row>
    <row r="63" spans="1:34" ht="20">
      <c r="A63" s="38" t="s">
        <v>2933</v>
      </c>
      <c r="B63" s="39" t="s">
        <v>2934</v>
      </c>
      <c r="C63" s="37"/>
      <c r="D63" s="35"/>
      <c r="E63" s="35"/>
      <c r="F63" s="35"/>
      <c r="G63" s="219">
        <v>4</v>
      </c>
      <c r="H63" s="219"/>
      <c r="I63" s="39"/>
      <c r="J63" s="219" t="s">
        <v>5466</v>
      </c>
      <c r="K63" s="220"/>
      <c r="L63" s="222"/>
      <c r="AA63" s="495">
        <f>IF(AND('11 Mic'!C63=1,NOT('11 Mic'!I63="")),'11 Mic'!I63,0)</f>
        <v>0</v>
      </c>
      <c r="AB63" s="495">
        <f>IF(AND('11 Mic'!D63=1,NOT('11 Mic'!I63="")),'11 Mic'!I63,0)</f>
        <v>0</v>
      </c>
      <c r="AC63" s="495">
        <f>IF(AND('11 Mic'!E63=1,NOT('11 Mic'!I63="")),'11 Mic'!I63,0)</f>
        <v>0</v>
      </c>
      <c r="AD63" s="495">
        <f>IF(AND('11 Mic'!F63=1,NOT('11 Mic'!I63="")),'11 Mic'!I63,0)</f>
        <v>0</v>
      </c>
      <c r="AE63" s="495">
        <f>IF(AND('11 Mic'!C63=0,NOT('11 Mic'!H63="")),'11 Mic'!H63,4)</f>
        <v>4</v>
      </c>
      <c r="AF63" s="495">
        <f>IF(AND('11 Mic'!D63=0,NOT('11 Mic'!H63="")),'11 Mic'!H63,4)</f>
        <v>4</v>
      </c>
      <c r="AG63" s="495">
        <f>IF(AND('11 Mic'!E63=0,NOT('11 Mic'!H63="")),'11 Mic'!H63,4)</f>
        <v>4</v>
      </c>
      <c r="AH63" s="495">
        <f>IF(AND('11 Mic'!F63=0,NOT('11 Mic'!H63="")),'11 Mic'!H63,4)</f>
        <v>4</v>
      </c>
    </row>
    <row r="64" spans="1:34" ht="20">
      <c r="A64" s="38" t="s">
        <v>2935</v>
      </c>
      <c r="B64" s="39" t="s">
        <v>418</v>
      </c>
      <c r="C64" s="37"/>
      <c r="D64" s="35"/>
      <c r="E64" s="35"/>
      <c r="F64" s="35"/>
      <c r="G64" s="219">
        <v>2</v>
      </c>
      <c r="H64" s="219"/>
      <c r="I64" s="39"/>
      <c r="J64" s="219" t="s">
        <v>1244</v>
      </c>
      <c r="K64" s="220"/>
      <c r="L64" s="222"/>
      <c r="AA64" s="495">
        <f>IF(AND('11 Mic'!C64=1,NOT('11 Mic'!I64="")),'11 Mic'!I64,0)</f>
        <v>0</v>
      </c>
      <c r="AB64" s="495">
        <f>IF(AND('11 Mic'!D64=1,NOT('11 Mic'!I64="")),'11 Mic'!I64,0)</f>
        <v>0</v>
      </c>
      <c r="AC64" s="495">
        <f>IF(AND('11 Mic'!E64=1,NOT('11 Mic'!I64="")),'11 Mic'!I64,0)</f>
        <v>0</v>
      </c>
      <c r="AD64" s="495">
        <f>IF(AND('11 Mic'!F64=1,NOT('11 Mic'!I64="")),'11 Mic'!I64,0)</f>
        <v>0</v>
      </c>
      <c r="AE64" s="495">
        <f>IF(AND('11 Mic'!C64=0,NOT('11 Mic'!H64="")),'11 Mic'!H64,4)</f>
        <v>4</v>
      </c>
      <c r="AF64" s="495">
        <f>IF(AND('11 Mic'!D64=0,NOT('11 Mic'!H64="")),'11 Mic'!H64,4)</f>
        <v>4</v>
      </c>
      <c r="AG64" s="495">
        <f>IF(AND('11 Mic'!E64=0,NOT('11 Mic'!H64="")),'11 Mic'!H64,4)</f>
        <v>4</v>
      </c>
      <c r="AH64" s="495">
        <f>IF(AND('11 Mic'!F64=0,NOT('11 Mic'!H64="")),'11 Mic'!H64,4)</f>
        <v>4</v>
      </c>
    </row>
    <row r="65" spans="1:34" ht="30">
      <c r="A65" s="38" t="s">
        <v>91</v>
      </c>
      <c r="B65" s="39" t="s">
        <v>5464</v>
      </c>
      <c r="C65" s="37"/>
      <c r="D65" s="35"/>
      <c r="E65" s="35"/>
      <c r="F65" s="35"/>
      <c r="G65" s="219">
        <v>2</v>
      </c>
      <c r="H65" s="219"/>
      <c r="I65" s="39"/>
      <c r="J65" s="219" t="s">
        <v>5466</v>
      </c>
      <c r="K65" s="220" t="s">
        <v>105</v>
      </c>
      <c r="L65" s="222"/>
      <c r="AA65" s="495">
        <f>IF(AND('11 Mic'!C65=1,NOT('11 Mic'!I65="")),'11 Mic'!I65,0)</f>
        <v>0</v>
      </c>
      <c r="AB65" s="495">
        <f>IF(AND('11 Mic'!D65=1,NOT('11 Mic'!I65="")),'11 Mic'!I65,0)</f>
        <v>0</v>
      </c>
      <c r="AC65" s="495">
        <f>IF(AND('11 Mic'!E65=1,NOT('11 Mic'!I65="")),'11 Mic'!I65,0)</f>
        <v>0</v>
      </c>
      <c r="AD65" s="495">
        <f>IF(AND('11 Mic'!F65=1,NOT('11 Mic'!I65="")),'11 Mic'!I65,0)</f>
        <v>0</v>
      </c>
      <c r="AE65" s="495">
        <f>IF(AND('11 Mic'!C65=0,NOT('11 Mic'!H65="")),'11 Mic'!H65,4)</f>
        <v>4</v>
      </c>
      <c r="AF65" s="495">
        <f>IF(AND('11 Mic'!D65=0,NOT('11 Mic'!H65="")),'11 Mic'!H65,4)</f>
        <v>4</v>
      </c>
      <c r="AG65" s="495">
        <f>IF(AND('11 Mic'!E65=0,NOT('11 Mic'!H65="")),'11 Mic'!H65,4)</f>
        <v>4</v>
      </c>
      <c r="AH65" s="495">
        <f>IF(AND('11 Mic'!F65=0,NOT('11 Mic'!H65="")),'11 Mic'!H65,4)</f>
        <v>4</v>
      </c>
    </row>
    <row r="66" spans="1:34" ht="20">
      <c r="A66" s="38" t="s">
        <v>106</v>
      </c>
      <c r="B66" s="39" t="s">
        <v>29</v>
      </c>
      <c r="C66" s="37"/>
      <c r="D66" s="35"/>
      <c r="E66" s="35"/>
      <c r="F66" s="35"/>
      <c r="G66" s="219">
        <v>2</v>
      </c>
      <c r="H66" s="219"/>
      <c r="I66" s="39"/>
      <c r="J66" s="219" t="s">
        <v>5466</v>
      </c>
      <c r="K66" s="220" t="s">
        <v>27</v>
      </c>
      <c r="L66" s="222"/>
      <c r="AA66" s="495">
        <f>IF(AND('11 Mic'!C66=1,NOT('11 Mic'!I66="")),'11 Mic'!I66,0)</f>
        <v>0</v>
      </c>
      <c r="AB66" s="495">
        <f>IF(AND('11 Mic'!D66=1,NOT('11 Mic'!I66="")),'11 Mic'!I66,0)</f>
        <v>0</v>
      </c>
      <c r="AC66" s="495">
        <f>IF(AND('11 Mic'!E66=1,NOT('11 Mic'!I66="")),'11 Mic'!I66,0)</f>
        <v>0</v>
      </c>
      <c r="AD66" s="495">
        <f>IF(AND('11 Mic'!F66=1,NOT('11 Mic'!I66="")),'11 Mic'!I66,0)</f>
        <v>0</v>
      </c>
      <c r="AE66" s="495">
        <f>IF(AND('11 Mic'!C66=0,NOT('11 Mic'!H66="")),'11 Mic'!H66,4)</f>
        <v>4</v>
      </c>
      <c r="AF66" s="495">
        <f>IF(AND('11 Mic'!D66=0,NOT('11 Mic'!H66="")),'11 Mic'!H66,4)</f>
        <v>4</v>
      </c>
      <c r="AG66" s="495">
        <f>IF(AND('11 Mic'!E66=0,NOT('11 Mic'!H66="")),'11 Mic'!H66,4)</f>
        <v>4</v>
      </c>
      <c r="AH66" s="495">
        <f>IF(AND('11 Mic'!F66=0,NOT('11 Mic'!H66="")),'11 Mic'!H66,4)</f>
        <v>4</v>
      </c>
    </row>
    <row r="67" spans="1:34">
      <c r="A67" s="38" t="s">
        <v>28</v>
      </c>
      <c r="B67" s="39" t="s">
        <v>536</v>
      </c>
      <c r="C67" s="37"/>
      <c r="D67" s="35"/>
      <c r="E67" s="35"/>
      <c r="F67" s="35"/>
      <c r="G67" s="219">
        <v>2</v>
      </c>
      <c r="H67" s="219"/>
      <c r="I67" s="39"/>
      <c r="J67" s="219" t="s">
        <v>3371</v>
      </c>
      <c r="K67" s="220"/>
      <c r="L67" s="222"/>
      <c r="AA67" s="495">
        <f>IF(AND('11 Mic'!C67=1,NOT('11 Mic'!I67="")),'11 Mic'!I67,0)</f>
        <v>0</v>
      </c>
      <c r="AB67" s="495">
        <f>IF(AND('11 Mic'!D67=1,NOT('11 Mic'!I67="")),'11 Mic'!I67,0)</f>
        <v>0</v>
      </c>
      <c r="AC67" s="495">
        <f>IF(AND('11 Mic'!E67=1,NOT('11 Mic'!I67="")),'11 Mic'!I67,0)</f>
        <v>0</v>
      </c>
      <c r="AD67" s="495">
        <f>IF(AND('11 Mic'!F67=1,NOT('11 Mic'!I67="")),'11 Mic'!I67,0)</f>
        <v>0</v>
      </c>
      <c r="AE67" s="495">
        <f>IF(AND('11 Mic'!C67=0,NOT('11 Mic'!H67="")),'11 Mic'!H67,4)</f>
        <v>4</v>
      </c>
      <c r="AF67" s="495">
        <f>IF(AND('11 Mic'!D67=0,NOT('11 Mic'!H67="")),'11 Mic'!H67,4)</f>
        <v>4</v>
      </c>
      <c r="AG67" s="495">
        <f>IF(AND('11 Mic'!E67=0,NOT('11 Mic'!H67="")),'11 Mic'!H67,4)</f>
        <v>4</v>
      </c>
      <c r="AH67" s="495">
        <f>IF(AND('11 Mic'!F67=0,NOT('11 Mic'!H67="")),'11 Mic'!H67,4)</f>
        <v>4</v>
      </c>
    </row>
    <row r="68" spans="1:34">
      <c r="A68" s="38" t="s">
        <v>537</v>
      </c>
      <c r="B68" s="39" t="s">
        <v>538</v>
      </c>
      <c r="C68" s="37"/>
      <c r="D68" s="35"/>
      <c r="E68" s="35"/>
      <c r="F68" s="35"/>
      <c r="G68" s="219">
        <v>2</v>
      </c>
      <c r="H68" s="219"/>
      <c r="I68" s="39"/>
      <c r="J68" s="219" t="s">
        <v>2858</v>
      </c>
      <c r="K68" s="220"/>
      <c r="L68" s="222"/>
      <c r="AA68" s="495">
        <f>IF(AND('11 Mic'!C68=1,NOT('11 Mic'!I68="")),'11 Mic'!I68,0)</f>
        <v>0</v>
      </c>
      <c r="AB68" s="495">
        <f>IF(AND('11 Mic'!D68=1,NOT('11 Mic'!I68="")),'11 Mic'!I68,0)</f>
        <v>0</v>
      </c>
      <c r="AC68" s="495">
        <f>IF(AND('11 Mic'!E68=1,NOT('11 Mic'!I68="")),'11 Mic'!I68,0)</f>
        <v>0</v>
      </c>
      <c r="AD68" s="495">
        <f>IF(AND('11 Mic'!F68=1,NOT('11 Mic'!I68="")),'11 Mic'!I68,0)</f>
        <v>0</v>
      </c>
      <c r="AE68" s="495">
        <f>IF(AND('11 Mic'!C68=0,NOT('11 Mic'!H68="")),'11 Mic'!H68,4)</f>
        <v>4</v>
      </c>
      <c r="AF68" s="495">
        <f>IF(AND('11 Mic'!D68=0,NOT('11 Mic'!H68="")),'11 Mic'!H68,4)</f>
        <v>4</v>
      </c>
      <c r="AG68" s="495">
        <f>IF(AND('11 Mic'!E68=0,NOT('11 Mic'!H68="")),'11 Mic'!H68,4)</f>
        <v>4</v>
      </c>
      <c r="AH68" s="495">
        <f>IF(AND('11 Mic'!F68=0,NOT('11 Mic'!H68="")),'11 Mic'!H68,4)</f>
        <v>4</v>
      </c>
    </row>
    <row r="69" spans="1:34" ht="13">
      <c r="A69" s="65" t="s">
        <v>539</v>
      </c>
      <c r="B69" s="493" t="s">
        <v>3957</v>
      </c>
      <c r="C69" s="73"/>
      <c r="D69" s="14"/>
      <c r="E69" s="14"/>
      <c r="F69" s="14"/>
      <c r="G69" s="269"/>
      <c r="H69" s="270"/>
      <c r="I69" s="39"/>
      <c r="J69" s="219"/>
      <c r="K69" s="220"/>
      <c r="L69" s="222"/>
      <c r="AB69" s="495">
        <f>IF(AND('11 Mic'!D69=1,NOT('11 Mic'!I69="")),'11 Mic'!I69,0)</f>
        <v>0</v>
      </c>
    </row>
    <row r="70" spans="1:34">
      <c r="A70" s="68" t="s">
        <v>3958</v>
      </c>
      <c r="B70" s="69" t="s">
        <v>1546</v>
      </c>
      <c r="C70" s="37"/>
      <c r="D70" s="14"/>
      <c r="E70" s="14"/>
      <c r="F70" s="14"/>
      <c r="G70" s="219"/>
      <c r="H70" s="220"/>
      <c r="I70" s="39"/>
      <c r="J70" s="219"/>
      <c r="K70" s="220"/>
      <c r="L70" s="222"/>
      <c r="AB70" s="495">
        <f>IF(AND('11 Mic'!D70=1,NOT('11 Mic'!I70="")),'11 Mic'!I70,0)</f>
        <v>0</v>
      </c>
    </row>
    <row r="71" spans="1:34">
      <c r="A71" s="38" t="s">
        <v>3959</v>
      </c>
      <c r="B71" s="20" t="s">
        <v>3960</v>
      </c>
      <c r="C71" s="37"/>
      <c r="D71" s="14"/>
      <c r="E71" s="14"/>
      <c r="F71" s="14"/>
      <c r="G71" s="219">
        <v>4</v>
      </c>
      <c r="H71" s="219"/>
      <c r="I71" s="39"/>
      <c r="J71" s="219" t="s">
        <v>5466</v>
      </c>
      <c r="K71" s="220" t="s">
        <v>3961</v>
      </c>
      <c r="L71" s="222"/>
      <c r="AA71" s="495">
        <f>IF(AND('11 Mic'!C71=1,NOT('11 Mic'!I71="")),'11 Mic'!I71,0)</f>
        <v>0</v>
      </c>
      <c r="AB71" s="495">
        <f>IF(AND('11 Mic'!D71=1,NOT('11 Mic'!I71="")),'11 Mic'!I71,0)</f>
        <v>0</v>
      </c>
      <c r="AC71" s="495">
        <f>IF(AND('11 Mic'!E71=1,NOT('11 Mic'!I71="")),'11 Mic'!I71,0)</f>
        <v>0</v>
      </c>
      <c r="AD71" s="495">
        <f>IF(AND('11 Mic'!F71=1,NOT('11 Mic'!I71="")),'11 Mic'!I71,0)</f>
        <v>0</v>
      </c>
      <c r="AE71" s="495">
        <f>IF(AND('11 Mic'!C71=0,NOT('11 Mic'!H71="")),'11 Mic'!H71,4)</f>
        <v>4</v>
      </c>
      <c r="AF71" s="495">
        <f>IF(AND('11 Mic'!D71=0,NOT('11 Mic'!H71="")),'11 Mic'!H71,4)</f>
        <v>4</v>
      </c>
      <c r="AG71" s="495">
        <f>IF(AND('11 Mic'!E71=0,NOT('11 Mic'!H71="")),'11 Mic'!H71,4)</f>
        <v>4</v>
      </c>
      <c r="AH71" s="495">
        <f>IF(AND('11 Mic'!F71=0,NOT('11 Mic'!H71="")),'11 Mic'!H71,4)</f>
        <v>4</v>
      </c>
    </row>
    <row r="72" spans="1:34">
      <c r="A72" s="38" t="s">
        <v>3962</v>
      </c>
      <c r="B72" s="20" t="s">
        <v>3963</v>
      </c>
      <c r="C72" s="37"/>
      <c r="D72" s="14"/>
      <c r="E72" s="14"/>
      <c r="F72" s="14"/>
      <c r="G72" s="219">
        <v>3</v>
      </c>
      <c r="H72" s="219"/>
      <c r="I72" s="39"/>
      <c r="J72" s="219" t="s">
        <v>2356</v>
      </c>
      <c r="K72" s="220"/>
      <c r="L72" s="222"/>
      <c r="AA72" s="495">
        <f>IF(AND('11 Mic'!C72=1,NOT('11 Mic'!I72="")),'11 Mic'!I72,0)</f>
        <v>0</v>
      </c>
      <c r="AB72" s="495">
        <f>IF(AND('11 Mic'!D72=1,NOT('11 Mic'!I72="")),'11 Mic'!I72,0)</f>
        <v>0</v>
      </c>
      <c r="AC72" s="495">
        <f>IF(AND('11 Mic'!E72=1,NOT('11 Mic'!I72="")),'11 Mic'!I72,0)</f>
        <v>0</v>
      </c>
      <c r="AD72" s="495">
        <f>IF(AND('11 Mic'!F72=1,NOT('11 Mic'!I72="")),'11 Mic'!I72,0)</f>
        <v>0</v>
      </c>
      <c r="AE72" s="495">
        <f>IF(AND('11 Mic'!C72=0,NOT('11 Mic'!H72="")),'11 Mic'!H72,4)</f>
        <v>4</v>
      </c>
      <c r="AF72" s="495">
        <f>IF(AND('11 Mic'!D72=0,NOT('11 Mic'!H72="")),'11 Mic'!H72,4)</f>
        <v>4</v>
      </c>
      <c r="AG72" s="495">
        <f>IF(AND('11 Mic'!E72=0,NOT('11 Mic'!H72="")),'11 Mic'!H72,4)</f>
        <v>4</v>
      </c>
      <c r="AH72" s="495">
        <f>IF(AND('11 Mic'!F72=0,NOT('11 Mic'!H72="")),'11 Mic'!H72,4)</f>
        <v>4</v>
      </c>
    </row>
    <row r="73" spans="1:34" ht="20">
      <c r="A73" s="38" t="s">
        <v>3964</v>
      </c>
      <c r="B73" s="20" t="s">
        <v>3965</v>
      </c>
      <c r="C73" s="37"/>
      <c r="D73" s="14"/>
      <c r="E73" s="14"/>
      <c r="F73" s="14"/>
      <c r="G73" s="219">
        <v>4</v>
      </c>
      <c r="H73" s="219"/>
      <c r="I73" s="39"/>
      <c r="J73" s="219" t="s">
        <v>5466</v>
      </c>
      <c r="K73" s="220"/>
      <c r="L73" s="222"/>
      <c r="AA73" s="495">
        <f>IF(AND('11 Mic'!C73=1,NOT('11 Mic'!I73="")),'11 Mic'!I73,0)</f>
        <v>0</v>
      </c>
      <c r="AB73" s="495">
        <f>IF(AND('11 Mic'!D73=1,NOT('11 Mic'!I73="")),'11 Mic'!I73,0)</f>
        <v>0</v>
      </c>
      <c r="AC73" s="495">
        <f>IF(AND('11 Mic'!E73=1,NOT('11 Mic'!I73="")),'11 Mic'!I73,0)</f>
        <v>0</v>
      </c>
      <c r="AD73" s="495">
        <f>IF(AND('11 Mic'!F73=1,NOT('11 Mic'!I73="")),'11 Mic'!I73,0)</f>
        <v>0</v>
      </c>
      <c r="AE73" s="495">
        <f>IF(AND('11 Mic'!C73=0,NOT('11 Mic'!H73="")),'11 Mic'!H73,4)</f>
        <v>4</v>
      </c>
      <c r="AF73" s="495">
        <f>IF(AND('11 Mic'!D73=0,NOT('11 Mic'!H73="")),'11 Mic'!H73,4)</f>
        <v>4</v>
      </c>
      <c r="AG73" s="495">
        <f>IF(AND('11 Mic'!E73=0,NOT('11 Mic'!H73="")),'11 Mic'!H73,4)</f>
        <v>4</v>
      </c>
      <c r="AH73" s="495">
        <f>IF(AND('11 Mic'!F73=0,NOT('11 Mic'!H73="")),'11 Mic'!H73,4)</f>
        <v>4</v>
      </c>
    </row>
    <row r="74" spans="1:34" ht="20">
      <c r="A74" s="38" t="s">
        <v>43</v>
      </c>
      <c r="B74" s="20" t="s">
        <v>3966</v>
      </c>
      <c r="C74" s="37"/>
      <c r="D74" s="14"/>
      <c r="E74" s="14"/>
      <c r="F74" s="14"/>
      <c r="G74" s="219">
        <v>4</v>
      </c>
      <c r="H74" s="219"/>
      <c r="I74" s="39"/>
      <c r="J74" s="219" t="s">
        <v>5466</v>
      </c>
      <c r="K74" s="220"/>
      <c r="L74" s="222"/>
      <c r="AA74" s="495">
        <f>IF(AND('11 Mic'!C74=1,NOT('11 Mic'!I74="")),'11 Mic'!I74,0)</f>
        <v>0</v>
      </c>
      <c r="AB74" s="495">
        <f>IF(AND('11 Mic'!D74=1,NOT('11 Mic'!I74="")),'11 Mic'!I74,0)</f>
        <v>0</v>
      </c>
      <c r="AC74" s="495">
        <f>IF(AND('11 Mic'!E74=1,NOT('11 Mic'!I74="")),'11 Mic'!I74,0)</f>
        <v>0</v>
      </c>
      <c r="AD74" s="495">
        <f>IF(AND('11 Mic'!F74=1,NOT('11 Mic'!I74="")),'11 Mic'!I74,0)</f>
        <v>0</v>
      </c>
      <c r="AE74" s="495">
        <f>IF(AND('11 Mic'!C74=0,NOT('11 Mic'!H74="")),'11 Mic'!H74,4)</f>
        <v>4</v>
      </c>
      <c r="AF74" s="495">
        <f>IF(AND('11 Mic'!D74=0,NOT('11 Mic'!H74="")),'11 Mic'!H74,4)</f>
        <v>4</v>
      </c>
      <c r="AG74" s="495">
        <f>IF(AND('11 Mic'!E74=0,NOT('11 Mic'!H74="")),'11 Mic'!H74,4)</f>
        <v>4</v>
      </c>
      <c r="AH74" s="495">
        <f>IF(AND('11 Mic'!F74=0,NOT('11 Mic'!H74="")),'11 Mic'!H74,4)</f>
        <v>4</v>
      </c>
    </row>
    <row r="75" spans="1:34">
      <c r="A75" s="38" t="s">
        <v>3967</v>
      </c>
      <c r="B75" s="20" t="s">
        <v>4038</v>
      </c>
      <c r="C75" s="37"/>
      <c r="D75" s="14"/>
      <c r="E75" s="14"/>
      <c r="F75" s="14"/>
      <c r="G75" s="219">
        <v>4</v>
      </c>
      <c r="H75" s="219"/>
      <c r="I75" s="39"/>
      <c r="J75" s="219" t="s">
        <v>5466</v>
      </c>
      <c r="K75" s="220"/>
      <c r="L75" s="222"/>
      <c r="AA75" s="495">
        <f>IF(AND('11 Mic'!C75=1,NOT('11 Mic'!I75="")),'11 Mic'!I75,0)</f>
        <v>0</v>
      </c>
      <c r="AB75" s="495">
        <f>IF(AND('11 Mic'!D75=1,NOT('11 Mic'!I75="")),'11 Mic'!I75,0)</f>
        <v>0</v>
      </c>
      <c r="AC75" s="495">
        <f>IF(AND('11 Mic'!E75=1,NOT('11 Mic'!I75="")),'11 Mic'!I75,0)</f>
        <v>0</v>
      </c>
      <c r="AD75" s="495">
        <f>IF(AND('11 Mic'!F75=1,NOT('11 Mic'!I75="")),'11 Mic'!I75,0)</f>
        <v>0</v>
      </c>
      <c r="AE75" s="495">
        <f>IF(AND('11 Mic'!C75=0,NOT('11 Mic'!H75="")),'11 Mic'!H75,4)</f>
        <v>4</v>
      </c>
      <c r="AF75" s="495">
        <f>IF(AND('11 Mic'!D75=0,NOT('11 Mic'!H75="")),'11 Mic'!H75,4)</f>
        <v>4</v>
      </c>
      <c r="AG75" s="495">
        <f>IF(AND('11 Mic'!E75=0,NOT('11 Mic'!H75="")),'11 Mic'!H75,4)</f>
        <v>4</v>
      </c>
      <c r="AH75" s="495">
        <f>IF(AND('11 Mic'!F75=0,NOT('11 Mic'!H75="")),'11 Mic'!H75,4)</f>
        <v>4</v>
      </c>
    </row>
    <row r="76" spans="1:34">
      <c r="A76" s="38" t="s">
        <v>2916</v>
      </c>
      <c r="B76" s="20" t="s">
        <v>1827</v>
      </c>
      <c r="C76" s="37"/>
      <c r="D76" s="14"/>
      <c r="E76" s="14"/>
      <c r="F76" s="14"/>
      <c r="G76" s="219">
        <v>2</v>
      </c>
      <c r="H76" s="219"/>
      <c r="I76" s="39"/>
      <c r="J76" s="219" t="s">
        <v>2356</v>
      </c>
      <c r="K76" s="220"/>
      <c r="L76" s="222"/>
      <c r="AA76" s="495">
        <f>IF(AND('11 Mic'!C76=1,NOT('11 Mic'!I76="")),'11 Mic'!I76,0)</f>
        <v>0</v>
      </c>
      <c r="AB76" s="495">
        <f>IF(AND('11 Mic'!D76=1,NOT('11 Mic'!I76="")),'11 Mic'!I76,0)</f>
        <v>0</v>
      </c>
      <c r="AC76" s="495">
        <f>IF(AND('11 Mic'!E76=1,NOT('11 Mic'!I76="")),'11 Mic'!I76,0)</f>
        <v>0</v>
      </c>
      <c r="AD76" s="495">
        <f>IF(AND('11 Mic'!F76=1,NOT('11 Mic'!I76="")),'11 Mic'!I76,0)</f>
        <v>0</v>
      </c>
      <c r="AE76" s="495">
        <f>IF(AND('11 Mic'!C76=0,NOT('11 Mic'!H76="")),'11 Mic'!H76,4)</f>
        <v>4</v>
      </c>
      <c r="AF76" s="495">
        <f>IF(AND('11 Mic'!D76=0,NOT('11 Mic'!H76="")),'11 Mic'!H76,4)</f>
        <v>4</v>
      </c>
      <c r="AG76" s="495">
        <f>IF(AND('11 Mic'!E76=0,NOT('11 Mic'!H76="")),'11 Mic'!H76,4)</f>
        <v>4</v>
      </c>
      <c r="AH76" s="495">
        <f>IF(AND('11 Mic'!F76=0,NOT('11 Mic'!H76="")),'11 Mic'!H76,4)</f>
        <v>4</v>
      </c>
    </row>
    <row r="77" spans="1:34" ht="20">
      <c r="A77" s="38" t="s">
        <v>1828</v>
      </c>
      <c r="B77" s="20" t="s">
        <v>3912</v>
      </c>
      <c r="C77" s="37"/>
      <c r="D77" s="14"/>
      <c r="E77" s="14"/>
      <c r="F77" s="14"/>
      <c r="G77" s="219">
        <v>2</v>
      </c>
      <c r="H77" s="219"/>
      <c r="I77" s="39"/>
      <c r="J77" s="219" t="s">
        <v>2356</v>
      </c>
      <c r="K77" s="220"/>
      <c r="L77" s="222"/>
      <c r="AA77" s="495">
        <f>IF(AND('11 Mic'!C77=1,NOT('11 Mic'!I77="")),'11 Mic'!I77,0)</f>
        <v>0</v>
      </c>
      <c r="AB77" s="495">
        <f>IF(AND('11 Mic'!D77=1,NOT('11 Mic'!I77="")),'11 Mic'!I77,0)</f>
        <v>0</v>
      </c>
      <c r="AC77" s="495">
        <f>IF(AND('11 Mic'!E77=1,NOT('11 Mic'!I77="")),'11 Mic'!I77,0)</f>
        <v>0</v>
      </c>
      <c r="AD77" s="495">
        <f>IF(AND('11 Mic'!F77=1,NOT('11 Mic'!I77="")),'11 Mic'!I77,0)</f>
        <v>0</v>
      </c>
      <c r="AE77" s="495">
        <f>IF(AND('11 Mic'!C77=0,NOT('11 Mic'!H77="")),'11 Mic'!H77,4)</f>
        <v>4</v>
      </c>
      <c r="AF77" s="495">
        <f>IF(AND('11 Mic'!D77=0,NOT('11 Mic'!H77="")),'11 Mic'!H77,4)</f>
        <v>4</v>
      </c>
      <c r="AG77" s="495">
        <f>IF(AND('11 Mic'!E77=0,NOT('11 Mic'!H77="")),'11 Mic'!H77,4)</f>
        <v>4</v>
      </c>
      <c r="AH77" s="495">
        <f>IF(AND('11 Mic'!F77=0,NOT('11 Mic'!H77="")),'11 Mic'!H77,4)</f>
        <v>4</v>
      </c>
    </row>
    <row r="78" spans="1:34">
      <c r="A78" s="38" t="s">
        <v>3913</v>
      </c>
      <c r="B78" s="20" t="s">
        <v>67</v>
      </c>
      <c r="C78" s="37"/>
      <c r="D78" s="14"/>
      <c r="E78" s="14"/>
      <c r="F78" s="14"/>
      <c r="G78" s="219">
        <v>3</v>
      </c>
      <c r="H78" s="219"/>
      <c r="I78" s="39"/>
      <c r="J78" s="219" t="s">
        <v>2858</v>
      </c>
      <c r="K78" s="220"/>
      <c r="L78" s="222"/>
      <c r="AA78" s="495">
        <f>IF(AND('11 Mic'!C78=1,NOT('11 Mic'!I78="")),'11 Mic'!I78,0)</f>
        <v>0</v>
      </c>
      <c r="AB78" s="495">
        <f>IF(AND('11 Mic'!D78=1,NOT('11 Mic'!I78="")),'11 Mic'!I78,0)</f>
        <v>0</v>
      </c>
      <c r="AC78" s="495">
        <f>IF(AND('11 Mic'!E78=1,NOT('11 Mic'!I78="")),'11 Mic'!I78,0)</f>
        <v>0</v>
      </c>
      <c r="AD78" s="495">
        <f>IF(AND('11 Mic'!F78=1,NOT('11 Mic'!I78="")),'11 Mic'!I78,0)</f>
        <v>0</v>
      </c>
      <c r="AE78" s="495">
        <f>IF(AND('11 Mic'!C78=0,NOT('11 Mic'!H78="")),'11 Mic'!H78,4)</f>
        <v>4</v>
      </c>
      <c r="AF78" s="495">
        <f>IF(AND('11 Mic'!D78=0,NOT('11 Mic'!H78="")),'11 Mic'!H78,4)</f>
        <v>4</v>
      </c>
      <c r="AG78" s="495">
        <f>IF(AND('11 Mic'!E78=0,NOT('11 Mic'!H78="")),'11 Mic'!H78,4)</f>
        <v>4</v>
      </c>
      <c r="AH78" s="495">
        <f>IF(AND('11 Mic'!F78=0,NOT('11 Mic'!H78="")),'11 Mic'!H78,4)</f>
        <v>4</v>
      </c>
    </row>
    <row r="79" spans="1:34">
      <c r="A79" s="68" t="s">
        <v>68</v>
      </c>
      <c r="B79" s="69" t="s">
        <v>69</v>
      </c>
      <c r="C79" s="37"/>
      <c r="D79" s="35"/>
      <c r="E79" s="35"/>
      <c r="F79" s="35"/>
      <c r="G79" s="219"/>
      <c r="H79" s="220"/>
      <c r="I79" s="39"/>
      <c r="J79" s="219"/>
      <c r="K79" s="220"/>
      <c r="L79" s="222"/>
      <c r="AB79" s="495">
        <f>IF(AND('11 Mic'!D79=1,NOT('11 Mic'!I79="")),'11 Mic'!I79,0)</f>
        <v>0</v>
      </c>
    </row>
    <row r="80" spans="1:34">
      <c r="A80" s="38" t="s">
        <v>70</v>
      </c>
      <c r="B80" s="39" t="s">
        <v>71</v>
      </c>
      <c r="C80" s="37"/>
      <c r="D80" s="35"/>
      <c r="E80" s="35"/>
      <c r="F80" s="35"/>
      <c r="G80" s="219">
        <v>4</v>
      </c>
      <c r="H80" s="219"/>
      <c r="I80" s="39"/>
      <c r="J80" s="219" t="s">
        <v>5466</v>
      </c>
      <c r="K80" s="220"/>
      <c r="L80" s="222"/>
      <c r="AA80" s="495">
        <f>IF(AND('11 Mic'!C80=1,NOT('11 Mic'!I80="")),'11 Mic'!I80,0)</f>
        <v>0</v>
      </c>
      <c r="AB80" s="495">
        <f>IF(AND('11 Mic'!D80=1,NOT('11 Mic'!I80="")),'11 Mic'!I80,0)</f>
        <v>0</v>
      </c>
      <c r="AC80" s="495">
        <f>IF(AND('11 Mic'!E80=1,NOT('11 Mic'!I80="")),'11 Mic'!I80,0)</f>
        <v>0</v>
      </c>
      <c r="AD80" s="495">
        <f>IF(AND('11 Mic'!F80=1,NOT('11 Mic'!I80="")),'11 Mic'!I80,0)</f>
        <v>0</v>
      </c>
      <c r="AE80" s="495">
        <f>IF(AND('11 Mic'!C80=0,NOT('11 Mic'!H80="")),'11 Mic'!H80,4)</f>
        <v>4</v>
      </c>
      <c r="AF80" s="495">
        <f>IF(AND('11 Mic'!D80=0,NOT('11 Mic'!H80="")),'11 Mic'!H80,4)</f>
        <v>4</v>
      </c>
      <c r="AG80" s="495">
        <f>IF(AND('11 Mic'!E80=0,NOT('11 Mic'!H80="")),'11 Mic'!H80,4)</f>
        <v>4</v>
      </c>
      <c r="AH80" s="495">
        <f>IF(AND('11 Mic'!F80=0,NOT('11 Mic'!H80="")),'11 Mic'!H80,4)</f>
        <v>4</v>
      </c>
    </row>
    <row r="81" spans="1:34">
      <c r="A81" s="38" t="s">
        <v>72</v>
      </c>
      <c r="B81" s="39" t="s">
        <v>73</v>
      </c>
      <c r="C81" s="37"/>
      <c r="D81" s="35"/>
      <c r="E81" s="35"/>
      <c r="F81" s="35"/>
      <c r="G81" s="219">
        <v>4</v>
      </c>
      <c r="H81" s="219"/>
      <c r="I81" s="39"/>
      <c r="J81" s="219" t="s">
        <v>2356</v>
      </c>
      <c r="K81" s="220"/>
      <c r="L81" s="222"/>
      <c r="AA81" s="495">
        <f>IF(AND('11 Mic'!C81=1,NOT('11 Mic'!I81="")),'11 Mic'!I81,0)</f>
        <v>0</v>
      </c>
      <c r="AB81" s="495">
        <f>IF(AND('11 Mic'!D81=1,NOT('11 Mic'!I81="")),'11 Mic'!I81,0)</f>
        <v>0</v>
      </c>
      <c r="AC81" s="495">
        <f>IF(AND('11 Mic'!E81=1,NOT('11 Mic'!I81="")),'11 Mic'!I81,0)</f>
        <v>0</v>
      </c>
      <c r="AD81" s="495">
        <f>IF(AND('11 Mic'!F81=1,NOT('11 Mic'!I81="")),'11 Mic'!I81,0)</f>
        <v>0</v>
      </c>
      <c r="AE81" s="495">
        <f>IF(AND('11 Mic'!C81=0,NOT('11 Mic'!H81="")),'11 Mic'!H81,4)</f>
        <v>4</v>
      </c>
      <c r="AF81" s="495">
        <f>IF(AND('11 Mic'!D81=0,NOT('11 Mic'!H81="")),'11 Mic'!H81,4)</f>
        <v>4</v>
      </c>
      <c r="AG81" s="495">
        <f>IF(AND('11 Mic'!E81=0,NOT('11 Mic'!H81="")),'11 Mic'!H81,4)</f>
        <v>4</v>
      </c>
      <c r="AH81" s="495">
        <f>IF(AND('11 Mic'!F81=0,NOT('11 Mic'!H81="")),'11 Mic'!H81,4)</f>
        <v>4</v>
      </c>
    </row>
    <row r="82" spans="1:34">
      <c r="A82" s="38" t="s">
        <v>61</v>
      </c>
      <c r="B82" s="39" t="s">
        <v>62</v>
      </c>
      <c r="C82" s="37"/>
      <c r="D82" s="35"/>
      <c r="E82" s="35"/>
      <c r="F82" s="35"/>
      <c r="G82" s="219">
        <v>4</v>
      </c>
      <c r="H82" s="219"/>
      <c r="I82" s="39"/>
      <c r="J82" s="219" t="s">
        <v>5466</v>
      </c>
      <c r="K82" s="220"/>
      <c r="L82" s="222"/>
      <c r="AA82" s="495">
        <f>IF(AND('11 Mic'!C82=1,NOT('11 Mic'!I82="")),'11 Mic'!I82,0)</f>
        <v>0</v>
      </c>
      <c r="AB82" s="495">
        <f>IF(AND('11 Mic'!D82=1,NOT('11 Mic'!I82="")),'11 Mic'!I82,0)</f>
        <v>0</v>
      </c>
      <c r="AC82" s="495">
        <f>IF(AND('11 Mic'!E82=1,NOT('11 Mic'!I82="")),'11 Mic'!I82,0)</f>
        <v>0</v>
      </c>
      <c r="AD82" s="495">
        <f>IF(AND('11 Mic'!F82=1,NOT('11 Mic'!I82="")),'11 Mic'!I82,0)</f>
        <v>0</v>
      </c>
      <c r="AE82" s="495">
        <f>IF(AND('11 Mic'!C82=0,NOT('11 Mic'!H82="")),'11 Mic'!H82,4)</f>
        <v>4</v>
      </c>
      <c r="AF82" s="495">
        <f>IF(AND('11 Mic'!D82=0,NOT('11 Mic'!H82="")),'11 Mic'!H82,4)</f>
        <v>4</v>
      </c>
      <c r="AG82" s="495">
        <f>IF(AND('11 Mic'!E82=0,NOT('11 Mic'!H82="")),'11 Mic'!H82,4)</f>
        <v>4</v>
      </c>
      <c r="AH82" s="495">
        <f>IF(AND('11 Mic'!F82=0,NOT('11 Mic'!H82="")),'11 Mic'!H82,4)</f>
        <v>4</v>
      </c>
    </row>
    <row r="83" spans="1:34">
      <c r="A83" s="68" t="s">
        <v>63</v>
      </c>
      <c r="B83" s="29" t="s">
        <v>64</v>
      </c>
      <c r="C83" s="37"/>
      <c r="D83" s="14"/>
      <c r="E83" s="14"/>
      <c r="F83" s="14"/>
      <c r="G83" s="219"/>
      <c r="H83" s="219"/>
      <c r="I83" s="39"/>
      <c r="J83" s="219"/>
      <c r="K83" s="220"/>
      <c r="L83" s="222"/>
      <c r="AB83" s="495">
        <f>IF(AND('11 Mic'!D83=1,NOT('11 Mic'!I83="")),'11 Mic'!I83,0)</f>
        <v>0</v>
      </c>
    </row>
    <row r="84" spans="1:34" ht="30">
      <c r="A84" s="38" t="s">
        <v>65</v>
      </c>
      <c r="B84" s="20" t="s">
        <v>553</v>
      </c>
      <c r="C84" s="37"/>
      <c r="D84" s="35"/>
      <c r="E84" s="35"/>
      <c r="F84" s="35"/>
      <c r="G84" s="219">
        <v>4</v>
      </c>
      <c r="H84" s="219"/>
      <c r="I84" s="39"/>
      <c r="J84" s="219" t="s">
        <v>5466</v>
      </c>
      <c r="K84" s="220" t="s">
        <v>554</v>
      </c>
      <c r="L84" s="222"/>
      <c r="AA84" s="495">
        <f>IF(AND('11 Mic'!C84=1,NOT('11 Mic'!I84="")),'11 Mic'!I84,0)</f>
        <v>0</v>
      </c>
      <c r="AB84" s="495">
        <f>IF(AND('11 Mic'!D84=1,NOT('11 Mic'!I84="")),'11 Mic'!I84,0)</f>
        <v>0</v>
      </c>
      <c r="AC84" s="495">
        <f>IF(AND('11 Mic'!E84=1,NOT('11 Mic'!I84="")),'11 Mic'!I84,0)</f>
        <v>0</v>
      </c>
      <c r="AD84" s="495">
        <f>IF(AND('11 Mic'!F84=1,NOT('11 Mic'!I84="")),'11 Mic'!I84,0)</f>
        <v>0</v>
      </c>
      <c r="AE84" s="495">
        <f>IF(AND('11 Mic'!C84=0,NOT('11 Mic'!H84="")),'11 Mic'!H84,4)</f>
        <v>4</v>
      </c>
      <c r="AF84" s="495">
        <f>IF(AND('11 Mic'!D84=0,NOT('11 Mic'!H84="")),'11 Mic'!H84,4)</f>
        <v>4</v>
      </c>
      <c r="AG84" s="495">
        <f>IF(AND('11 Mic'!E84=0,NOT('11 Mic'!H84="")),'11 Mic'!H84,4)</f>
        <v>4</v>
      </c>
      <c r="AH84" s="495">
        <f>IF(AND('11 Mic'!F84=0,NOT('11 Mic'!H84="")),'11 Mic'!H84,4)</f>
        <v>4</v>
      </c>
    </row>
    <row r="85" spans="1:34" ht="20">
      <c r="A85" s="38" t="s">
        <v>555</v>
      </c>
      <c r="B85" s="20" t="s">
        <v>82</v>
      </c>
      <c r="C85" s="37"/>
      <c r="D85" s="35"/>
      <c r="E85" s="35"/>
      <c r="F85" s="35"/>
      <c r="G85" s="219">
        <v>2</v>
      </c>
      <c r="H85" s="219"/>
      <c r="I85" s="39"/>
      <c r="J85" s="219" t="s">
        <v>5466</v>
      </c>
      <c r="K85" s="220"/>
      <c r="L85" s="222"/>
      <c r="AA85" s="495">
        <f>IF(AND('11 Mic'!C85=1,NOT('11 Mic'!I85="")),'11 Mic'!I85,0)</f>
        <v>0</v>
      </c>
      <c r="AB85" s="495">
        <f>IF(AND('11 Mic'!D85=1,NOT('11 Mic'!I85="")),'11 Mic'!I85,0)</f>
        <v>0</v>
      </c>
      <c r="AC85" s="495">
        <f>IF(AND('11 Mic'!E85=1,NOT('11 Mic'!I85="")),'11 Mic'!I85,0)</f>
        <v>0</v>
      </c>
      <c r="AD85" s="495">
        <f>IF(AND('11 Mic'!F85=1,NOT('11 Mic'!I85="")),'11 Mic'!I85,0)</f>
        <v>0</v>
      </c>
      <c r="AE85" s="495">
        <f>IF(AND('11 Mic'!C85=0,NOT('11 Mic'!H85="")),'11 Mic'!H85,4)</f>
        <v>4</v>
      </c>
      <c r="AF85" s="495">
        <f>IF(AND('11 Mic'!D85=0,NOT('11 Mic'!H85="")),'11 Mic'!H85,4)</f>
        <v>4</v>
      </c>
      <c r="AG85" s="495">
        <f>IF(AND('11 Mic'!E85=0,NOT('11 Mic'!H85="")),'11 Mic'!H85,4)</f>
        <v>4</v>
      </c>
      <c r="AH85" s="495">
        <f>IF(AND('11 Mic'!F85=0,NOT('11 Mic'!H85="")),'11 Mic'!H85,4)</f>
        <v>4</v>
      </c>
    </row>
    <row r="86" spans="1:34">
      <c r="A86" s="38" t="s">
        <v>83</v>
      </c>
      <c r="B86" s="200" t="s">
        <v>206</v>
      </c>
      <c r="C86" s="37"/>
      <c r="D86" s="36"/>
      <c r="E86" s="36"/>
      <c r="F86" s="36"/>
      <c r="G86" s="219">
        <v>3</v>
      </c>
      <c r="H86" s="219"/>
      <c r="I86" s="39"/>
      <c r="J86" s="219" t="s">
        <v>5466</v>
      </c>
      <c r="K86" s="220"/>
      <c r="L86" s="222"/>
      <c r="AA86" s="495">
        <f>IF(AND('11 Mic'!C86=1,NOT('11 Mic'!I86="")),'11 Mic'!I86,0)</f>
        <v>0</v>
      </c>
      <c r="AB86" s="495">
        <f>IF(AND('11 Mic'!D86=1,NOT('11 Mic'!I86="")),'11 Mic'!I86,0)</f>
        <v>0</v>
      </c>
      <c r="AC86" s="495">
        <f>IF(AND('11 Mic'!E86=1,NOT('11 Mic'!I86="")),'11 Mic'!I86,0)</f>
        <v>0</v>
      </c>
      <c r="AD86" s="495">
        <f>IF(AND('11 Mic'!F86=1,NOT('11 Mic'!I86="")),'11 Mic'!I86,0)</f>
        <v>0</v>
      </c>
      <c r="AE86" s="495">
        <f>IF(AND('11 Mic'!C86=0,NOT('11 Mic'!H86="")),'11 Mic'!H86,4)</f>
        <v>4</v>
      </c>
      <c r="AF86" s="495">
        <f>IF(AND('11 Mic'!D86=0,NOT('11 Mic'!H86="")),'11 Mic'!H86,4)</f>
        <v>4</v>
      </c>
      <c r="AG86" s="495">
        <f>IF(AND('11 Mic'!E86=0,NOT('11 Mic'!H86="")),'11 Mic'!H86,4)</f>
        <v>4</v>
      </c>
      <c r="AH86" s="495">
        <f>IF(AND('11 Mic'!F86=0,NOT('11 Mic'!H86="")),'11 Mic'!H86,4)</f>
        <v>4</v>
      </c>
    </row>
    <row r="87" spans="1:34" ht="20">
      <c r="A87" s="38" t="s">
        <v>84</v>
      </c>
      <c r="B87" s="200" t="s">
        <v>556</v>
      </c>
      <c r="C87" s="37"/>
      <c r="D87" s="35"/>
      <c r="E87" s="35"/>
      <c r="F87" s="35"/>
      <c r="G87" s="219">
        <v>3</v>
      </c>
      <c r="H87" s="219"/>
      <c r="I87" s="39"/>
      <c r="J87" s="219" t="s">
        <v>2855</v>
      </c>
      <c r="K87" s="220"/>
      <c r="L87" s="222"/>
      <c r="AA87" s="495">
        <f>IF(AND('11 Mic'!C87=1,NOT('11 Mic'!I87="")),'11 Mic'!I87,0)</f>
        <v>0</v>
      </c>
      <c r="AB87" s="495">
        <f>IF(AND('11 Mic'!D87=1,NOT('11 Mic'!I87="")),'11 Mic'!I87,0)</f>
        <v>0</v>
      </c>
      <c r="AC87" s="495">
        <f>IF(AND('11 Mic'!E87=1,NOT('11 Mic'!I87="")),'11 Mic'!I87,0)</f>
        <v>0</v>
      </c>
      <c r="AD87" s="495">
        <f>IF(AND('11 Mic'!F87=1,NOT('11 Mic'!I87="")),'11 Mic'!I87,0)</f>
        <v>0</v>
      </c>
      <c r="AE87" s="495">
        <f>IF(AND('11 Mic'!C87=0,NOT('11 Mic'!H87="")),'11 Mic'!H87,4)</f>
        <v>4</v>
      </c>
      <c r="AF87" s="495">
        <f>IF(AND('11 Mic'!D87=0,NOT('11 Mic'!H87="")),'11 Mic'!H87,4)</f>
        <v>4</v>
      </c>
      <c r="AG87" s="495">
        <f>IF(AND('11 Mic'!E87=0,NOT('11 Mic'!H87="")),'11 Mic'!H87,4)</f>
        <v>4</v>
      </c>
      <c r="AH87" s="495">
        <f>IF(AND('11 Mic'!F87=0,NOT('11 Mic'!H87="")),'11 Mic'!H87,4)</f>
        <v>4</v>
      </c>
    </row>
    <row r="88" spans="1:34">
      <c r="A88" s="38" t="s">
        <v>557</v>
      </c>
      <c r="B88" s="200" t="s">
        <v>766</v>
      </c>
      <c r="C88" s="37"/>
      <c r="D88" s="35"/>
      <c r="E88" s="35"/>
      <c r="F88" s="35"/>
      <c r="G88" s="219">
        <v>3</v>
      </c>
      <c r="H88" s="219"/>
      <c r="I88" s="39"/>
      <c r="J88" s="219" t="s">
        <v>1244</v>
      </c>
      <c r="K88" s="220"/>
      <c r="L88" s="222"/>
      <c r="AA88" s="495">
        <f>IF(AND('11 Mic'!C88=1,NOT('11 Mic'!I88="")),'11 Mic'!I88,0)</f>
        <v>0</v>
      </c>
      <c r="AB88" s="495">
        <f>IF(AND('11 Mic'!D88=1,NOT('11 Mic'!I88="")),'11 Mic'!I88,0)</f>
        <v>0</v>
      </c>
      <c r="AC88" s="495">
        <f>IF(AND('11 Mic'!E88=1,NOT('11 Mic'!I88="")),'11 Mic'!I88,0)</f>
        <v>0</v>
      </c>
      <c r="AD88" s="495">
        <f>IF(AND('11 Mic'!F88=1,NOT('11 Mic'!I88="")),'11 Mic'!I88,0)</f>
        <v>0</v>
      </c>
      <c r="AE88" s="495">
        <f>IF(AND('11 Mic'!C88=0,NOT('11 Mic'!H88="")),'11 Mic'!H88,4)</f>
        <v>4</v>
      </c>
      <c r="AF88" s="495">
        <f>IF(AND('11 Mic'!D88=0,NOT('11 Mic'!H88="")),'11 Mic'!H88,4)</f>
        <v>4</v>
      </c>
      <c r="AG88" s="495">
        <f>IF(AND('11 Mic'!E88=0,NOT('11 Mic'!H88="")),'11 Mic'!H88,4)</f>
        <v>4</v>
      </c>
      <c r="AH88" s="495">
        <f>IF(AND('11 Mic'!F88=0,NOT('11 Mic'!H88="")),'11 Mic'!H88,4)</f>
        <v>4</v>
      </c>
    </row>
    <row r="89" spans="1:34">
      <c r="A89" s="68" t="s">
        <v>558</v>
      </c>
      <c r="B89" s="29" t="s">
        <v>85</v>
      </c>
      <c r="C89" s="37"/>
      <c r="D89" s="35"/>
      <c r="E89" s="35"/>
      <c r="F89" s="35"/>
      <c r="G89" s="219"/>
      <c r="H89" s="219"/>
      <c r="I89" s="39"/>
      <c r="J89" s="219"/>
      <c r="K89" s="220"/>
      <c r="L89" s="222"/>
      <c r="AB89" s="495">
        <f>IF(AND('11 Mic'!D89=1,NOT('11 Mic'!I89="")),'11 Mic'!I89,0)</f>
        <v>0</v>
      </c>
    </row>
    <row r="90" spans="1:34" ht="30">
      <c r="A90" s="38" t="s">
        <v>86</v>
      </c>
      <c r="B90" s="20" t="s">
        <v>0</v>
      </c>
      <c r="C90" s="37"/>
      <c r="D90" s="35"/>
      <c r="E90" s="35"/>
      <c r="F90" s="35"/>
      <c r="G90" s="219">
        <v>4</v>
      </c>
      <c r="H90" s="219"/>
      <c r="I90" s="39"/>
      <c r="J90" s="219" t="s">
        <v>5466</v>
      </c>
      <c r="K90" s="220"/>
      <c r="L90" s="222"/>
      <c r="AA90" s="495">
        <f>IF(AND('11 Mic'!C90=1,NOT('11 Mic'!I90="")),'11 Mic'!I90,0)</f>
        <v>0</v>
      </c>
      <c r="AB90" s="495">
        <f>IF(AND('11 Mic'!D90=1,NOT('11 Mic'!I90="")),'11 Mic'!I90,0)</f>
        <v>0</v>
      </c>
      <c r="AC90" s="495">
        <f>IF(AND('11 Mic'!E90=1,NOT('11 Mic'!I90="")),'11 Mic'!I90,0)</f>
        <v>0</v>
      </c>
      <c r="AD90" s="495">
        <f>IF(AND('11 Mic'!F90=1,NOT('11 Mic'!I90="")),'11 Mic'!I90,0)</f>
        <v>0</v>
      </c>
      <c r="AE90" s="495">
        <f>IF(AND('11 Mic'!C90=0,NOT('11 Mic'!H90="")),'11 Mic'!H90,4)</f>
        <v>4</v>
      </c>
      <c r="AF90" s="495">
        <f>IF(AND('11 Mic'!D90=0,NOT('11 Mic'!H90="")),'11 Mic'!H90,4)</f>
        <v>4</v>
      </c>
      <c r="AG90" s="495">
        <f>IF(AND('11 Mic'!E90=0,NOT('11 Mic'!H90="")),'11 Mic'!H90,4)</f>
        <v>4</v>
      </c>
      <c r="AH90" s="495">
        <f>IF(AND('11 Mic'!F90=0,NOT('11 Mic'!H90="")),'11 Mic'!H90,4)</f>
        <v>4</v>
      </c>
    </row>
    <row r="91" spans="1:34">
      <c r="A91" s="38" t="s">
        <v>1</v>
      </c>
      <c r="B91" s="20" t="s">
        <v>12</v>
      </c>
      <c r="C91" s="37"/>
      <c r="D91" s="35"/>
      <c r="E91" s="35"/>
      <c r="F91" s="35"/>
      <c r="G91" s="219">
        <v>3</v>
      </c>
      <c r="H91" s="219"/>
      <c r="I91" s="39"/>
      <c r="J91" s="219" t="s">
        <v>2855</v>
      </c>
      <c r="K91" s="220"/>
      <c r="L91" s="222"/>
      <c r="AA91" s="495">
        <f>IF(AND('11 Mic'!C91=1,NOT('11 Mic'!I91="")),'11 Mic'!I91,0)</f>
        <v>0</v>
      </c>
      <c r="AB91" s="495">
        <f>IF(AND('11 Mic'!D91=1,NOT('11 Mic'!I91="")),'11 Mic'!I91,0)</f>
        <v>0</v>
      </c>
      <c r="AC91" s="495">
        <f>IF(AND('11 Mic'!E91=1,NOT('11 Mic'!I91="")),'11 Mic'!I91,0)</f>
        <v>0</v>
      </c>
      <c r="AD91" s="495">
        <f>IF(AND('11 Mic'!F91=1,NOT('11 Mic'!I91="")),'11 Mic'!I91,0)</f>
        <v>0</v>
      </c>
      <c r="AE91" s="495">
        <f>IF(AND('11 Mic'!C91=0,NOT('11 Mic'!H91="")),'11 Mic'!H91,4)</f>
        <v>4</v>
      </c>
      <c r="AF91" s="495">
        <f>IF(AND('11 Mic'!D91=0,NOT('11 Mic'!H91="")),'11 Mic'!H91,4)</f>
        <v>4</v>
      </c>
      <c r="AG91" s="495">
        <f>IF(AND('11 Mic'!E91=0,NOT('11 Mic'!H91="")),'11 Mic'!H91,4)</f>
        <v>4</v>
      </c>
      <c r="AH91" s="495">
        <f>IF(AND('11 Mic'!F91=0,NOT('11 Mic'!H91="")),'11 Mic'!H91,4)</f>
        <v>4</v>
      </c>
    </row>
    <row r="92" spans="1:34">
      <c r="A92" s="38" t="s">
        <v>13</v>
      </c>
      <c r="B92" s="20" t="s">
        <v>89</v>
      </c>
      <c r="C92" s="37"/>
      <c r="D92" s="35"/>
      <c r="E92" s="35"/>
      <c r="F92" s="35"/>
      <c r="G92" s="219">
        <v>4</v>
      </c>
      <c r="H92" s="219"/>
      <c r="I92" s="39"/>
      <c r="J92" s="219" t="s">
        <v>5466</v>
      </c>
      <c r="K92" s="220"/>
      <c r="L92" s="222"/>
      <c r="AA92" s="495">
        <f>IF(AND('11 Mic'!C92=1,NOT('11 Mic'!I92="")),'11 Mic'!I92,0)</f>
        <v>0</v>
      </c>
      <c r="AB92" s="495">
        <f>IF(AND('11 Mic'!D92=1,NOT('11 Mic'!I92="")),'11 Mic'!I92,0)</f>
        <v>0</v>
      </c>
      <c r="AC92" s="495">
        <f>IF(AND('11 Mic'!E92=1,NOT('11 Mic'!I92="")),'11 Mic'!I92,0)</f>
        <v>0</v>
      </c>
      <c r="AD92" s="495">
        <f>IF(AND('11 Mic'!F92=1,NOT('11 Mic'!I92="")),'11 Mic'!I92,0)</f>
        <v>0</v>
      </c>
      <c r="AE92" s="495">
        <f>IF(AND('11 Mic'!C92=0,NOT('11 Mic'!H92="")),'11 Mic'!H92,4)</f>
        <v>4</v>
      </c>
      <c r="AF92" s="495">
        <f>IF(AND('11 Mic'!D92=0,NOT('11 Mic'!H92="")),'11 Mic'!H92,4)</f>
        <v>4</v>
      </c>
      <c r="AG92" s="495">
        <f>IF(AND('11 Mic'!E92=0,NOT('11 Mic'!H92="")),'11 Mic'!H92,4)</f>
        <v>4</v>
      </c>
      <c r="AH92" s="495">
        <f>IF(AND('11 Mic'!F92=0,NOT('11 Mic'!H92="")),'11 Mic'!H92,4)</f>
        <v>4</v>
      </c>
    </row>
    <row r="93" spans="1:34">
      <c r="A93" s="38" t="s">
        <v>90</v>
      </c>
      <c r="B93" s="39" t="s">
        <v>363</v>
      </c>
      <c r="C93" s="37"/>
      <c r="D93" s="35"/>
      <c r="E93" s="35"/>
      <c r="F93" s="35"/>
      <c r="G93" s="219">
        <v>4</v>
      </c>
      <c r="H93" s="219"/>
      <c r="I93" s="39"/>
      <c r="J93" s="219" t="s">
        <v>2356</v>
      </c>
      <c r="K93" s="220"/>
      <c r="L93" s="222"/>
      <c r="AA93" s="495">
        <f>IF(AND('11 Mic'!C93=1,NOT('11 Mic'!I93="")),'11 Mic'!I93,0)</f>
        <v>0</v>
      </c>
      <c r="AB93" s="495">
        <f>IF(AND('11 Mic'!D93=1,NOT('11 Mic'!I93="")),'11 Mic'!I93,0)</f>
        <v>0</v>
      </c>
      <c r="AC93" s="495">
        <f>IF(AND('11 Mic'!E93=1,NOT('11 Mic'!I93="")),'11 Mic'!I93,0)</f>
        <v>0</v>
      </c>
      <c r="AD93" s="495">
        <f>IF(AND('11 Mic'!F93=1,NOT('11 Mic'!I93="")),'11 Mic'!I93,0)</f>
        <v>0</v>
      </c>
      <c r="AE93" s="495">
        <f>IF(AND('11 Mic'!C93=0,NOT('11 Mic'!H93="")),'11 Mic'!H93,4)</f>
        <v>4</v>
      </c>
      <c r="AF93" s="495">
        <f>IF(AND('11 Mic'!D93=0,NOT('11 Mic'!H93="")),'11 Mic'!H93,4)</f>
        <v>4</v>
      </c>
      <c r="AG93" s="495">
        <f>IF(AND('11 Mic'!E93=0,NOT('11 Mic'!H93="")),'11 Mic'!H93,4)</f>
        <v>4</v>
      </c>
      <c r="AH93" s="495">
        <f>IF(AND('11 Mic'!F93=0,NOT('11 Mic'!H93="")),'11 Mic'!H93,4)</f>
        <v>4</v>
      </c>
    </row>
    <row r="94" spans="1:34" ht="20">
      <c r="A94" s="38" t="s">
        <v>4040</v>
      </c>
      <c r="B94" s="20" t="s">
        <v>4041</v>
      </c>
      <c r="C94" s="37"/>
      <c r="D94" s="35"/>
      <c r="E94" s="35"/>
      <c r="F94" s="35"/>
      <c r="G94" s="219">
        <v>2</v>
      </c>
      <c r="H94" s="219"/>
      <c r="I94" s="39"/>
      <c r="J94" s="219" t="s">
        <v>5466</v>
      </c>
      <c r="K94" s="220"/>
      <c r="L94" s="222"/>
      <c r="AA94" s="495">
        <f>IF(AND('11 Mic'!C94=1,NOT('11 Mic'!I94="")),'11 Mic'!I94,0)</f>
        <v>0</v>
      </c>
      <c r="AB94" s="495">
        <f>IF(AND('11 Mic'!D94=1,NOT('11 Mic'!I94="")),'11 Mic'!I94,0)</f>
        <v>0</v>
      </c>
      <c r="AC94" s="495">
        <f>IF(AND('11 Mic'!E94=1,NOT('11 Mic'!I94="")),'11 Mic'!I94,0)</f>
        <v>0</v>
      </c>
      <c r="AD94" s="495">
        <f>IF(AND('11 Mic'!F94=1,NOT('11 Mic'!I94="")),'11 Mic'!I94,0)</f>
        <v>0</v>
      </c>
      <c r="AE94" s="495">
        <f>IF(AND('11 Mic'!C94=0,NOT('11 Mic'!H94="")),'11 Mic'!H94,4)</f>
        <v>4</v>
      </c>
      <c r="AF94" s="495">
        <f>IF(AND('11 Mic'!D94=0,NOT('11 Mic'!H94="")),'11 Mic'!H94,4)</f>
        <v>4</v>
      </c>
      <c r="AG94" s="495">
        <f>IF(AND('11 Mic'!E94=0,NOT('11 Mic'!H94="")),'11 Mic'!H94,4)</f>
        <v>4</v>
      </c>
      <c r="AH94" s="495">
        <f>IF(AND('11 Mic'!F94=0,NOT('11 Mic'!H94="")),'11 Mic'!H94,4)</f>
        <v>4</v>
      </c>
    </row>
    <row r="95" spans="1:34">
      <c r="A95" s="38" t="s">
        <v>4042</v>
      </c>
      <c r="B95" s="20" t="s">
        <v>3971</v>
      </c>
      <c r="C95" s="37"/>
      <c r="D95" s="35"/>
      <c r="E95" s="35"/>
      <c r="F95" s="35"/>
      <c r="G95" s="219">
        <v>3</v>
      </c>
      <c r="H95" s="219"/>
      <c r="I95" s="39"/>
      <c r="J95" s="219" t="s">
        <v>1244</v>
      </c>
      <c r="K95" s="220"/>
      <c r="L95" s="222"/>
      <c r="AA95" s="495">
        <f>IF(AND('11 Mic'!C95=1,NOT('11 Mic'!I95="")),'11 Mic'!I95,0)</f>
        <v>0</v>
      </c>
      <c r="AB95" s="495">
        <f>IF(AND('11 Mic'!D95=1,NOT('11 Mic'!I95="")),'11 Mic'!I95,0)</f>
        <v>0</v>
      </c>
      <c r="AC95" s="495">
        <f>IF(AND('11 Mic'!E95=1,NOT('11 Mic'!I95="")),'11 Mic'!I95,0)</f>
        <v>0</v>
      </c>
      <c r="AD95" s="495">
        <f>IF(AND('11 Mic'!F95=1,NOT('11 Mic'!I95="")),'11 Mic'!I95,0)</f>
        <v>0</v>
      </c>
      <c r="AE95" s="495">
        <f>IF(AND('11 Mic'!C95=0,NOT('11 Mic'!H95="")),'11 Mic'!H95,4)</f>
        <v>4</v>
      </c>
      <c r="AF95" s="495">
        <f>IF(AND('11 Mic'!D95=0,NOT('11 Mic'!H95="")),'11 Mic'!H95,4)</f>
        <v>4</v>
      </c>
      <c r="AG95" s="495">
        <f>IF(AND('11 Mic'!E95=0,NOT('11 Mic'!H95="")),'11 Mic'!H95,4)</f>
        <v>4</v>
      </c>
      <c r="AH95" s="495">
        <f>IF(AND('11 Mic'!F95=0,NOT('11 Mic'!H95="")),'11 Mic'!H95,4)</f>
        <v>4</v>
      </c>
    </row>
    <row r="96" spans="1:34">
      <c r="A96" s="68" t="s">
        <v>3972</v>
      </c>
      <c r="B96" s="72" t="s">
        <v>1494</v>
      </c>
      <c r="C96" s="37"/>
      <c r="D96" s="14"/>
      <c r="E96" s="14"/>
      <c r="F96" s="14"/>
      <c r="G96" s="219"/>
      <c r="H96" s="219"/>
      <c r="I96" s="39"/>
      <c r="J96" s="219"/>
      <c r="K96" s="220"/>
      <c r="L96" s="222"/>
      <c r="AB96" s="495">
        <f>IF(AND('11 Mic'!D96=1,NOT('11 Mic'!I96="")),'11 Mic'!I96,0)</f>
        <v>0</v>
      </c>
    </row>
    <row r="97" spans="1:34">
      <c r="A97" s="271" t="s">
        <v>30</v>
      </c>
      <c r="B97" s="315" t="s">
        <v>31</v>
      </c>
      <c r="C97" s="37"/>
      <c r="D97" s="14"/>
      <c r="E97" s="14"/>
      <c r="F97" s="14"/>
      <c r="G97" s="219">
        <v>2</v>
      </c>
      <c r="H97" s="219"/>
      <c r="I97" s="39"/>
      <c r="J97" s="219" t="s">
        <v>2351</v>
      </c>
      <c r="K97" s="220" t="s">
        <v>32</v>
      </c>
      <c r="L97" s="222"/>
      <c r="AA97" s="495">
        <f>IF(AND('11 Mic'!C97=1,NOT('11 Mic'!I97="")),'11 Mic'!I97,0)</f>
        <v>0</v>
      </c>
      <c r="AB97" s="495">
        <f>IF(AND('11 Mic'!D97=1,NOT('11 Mic'!I97="")),'11 Mic'!I97,0)</f>
        <v>0</v>
      </c>
      <c r="AC97" s="495">
        <f>IF(AND('11 Mic'!E97=1,NOT('11 Mic'!I97="")),'11 Mic'!I97,0)</f>
        <v>0</v>
      </c>
      <c r="AD97" s="495">
        <f>IF(AND('11 Mic'!F97=1,NOT('11 Mic'!I97="")),'11 Mic'!I97,0)</f>
        <v>0</v>
      </c>
      <c r="AE97" s="495">
        <f>IF(AND('11 Mic'!C97=0,NOT('11 Mic'!H97="")),'11 Mic'!H97,4)</f>
        <v>4</v>
      </c>
      <c r="AF97" s="495">
        <f>IF(AND('11 Mic'!D97=0,NOT('11 Mic'!H97="")),'11 Mic'!H97,4)</f>
        <v>4</v>
      </c>
      <c r="AG97" s="495">
        <f>IF(AND('11 Mic'!E97=0,NOT('11 Mic'!H97="")),'11 Mic'!H97,4)</f>
        <v>4</v>
      </c>
      <c r="AH97" s="495">
        <f>IF(AND('11 Mic'!F97=0,NOT('11 Mic'!H97="")),'11 Mic'!H97,4)</f>
        <v>4</v>
      </c>
    </row>
    <row r="98" spans="1:34" ht="20">
      <c r="A98" s="271" t="s">
        <v>33</v>
      </c>
      <c r="B98" s="521" t="s">
        <v>419</v>
      </c>
      <c r="C98" s="37"/>
      <c r="D98" s="14"/>
      <c r="E98" s="14"/>
      <c r="F98" s="14"/>
      <c r="G98" s="219">
        <v>2</v>
      </c>
      <c r="H98" s="219"/>
      <c r="I98" s="39"/>
      <c r="J98" s="219" t="s">
        <v>5466</v>
      </c>
      <c r="K98" s="220"/>
      <c r="L98" s="222"/>
      <c r="AA98" s="495">
        <f>IF(AND('11 Mic'!C98=1,NOT('11 Mic'!I98="")),'11 Mic'!I98,0)</f>
        <v>0</v>
      </c>
      <c r="AB98" s="495">
        <f>IF(AND('11 Mic'!D98=1,NOT('11 Mic'!I98="")),'11 Mic'!I98,0)</f>
        <v>0</v>
      </c>
      <c r="AC98" s="495">
        <f>IF(AND('11 Mic'!E98=1,NOT('11 Mic'!I98="")),'11 Mic'!I98,0)</f>
        <v>0</v>
      </c>
      <c r="AD98" s="495">
        <f>IF(AND('11 Mic'!F98=1,NOT('11 Mic'!I98="")),'11 Mic'!I98,0)</f>
        <v>0</v>
      </c>
      <c r="AE98" s="495">
        <f>IF(AND('11 Mic'!C98=0,NOT('11 Mic'!H98="")),'11 Mic'!H98,4)</f>
        <v>4</v>
      </c>
      <c r="AF98" s="495">
        <f>IF(AND('11 Mic'!D98=0,NOT('11 Mic'!H98="")),'11 Mic'!H98,4)</f>
        <v>4</v>
      </c>
      <c r="AG98" s="495">
        <f>IF(AND('11 Mic'!E98=0,NOT('11 Mic'!H98="")),'11 Mic'!H98,4)</f>
        <v>4</v>
      </c>
      <c r="AH98" s="495">
        <f>IF(AND('11 Mic'!F98=0,NOT('11 Mic'!H98="")),'11 Mic'!H98,4)</f>
        <v>4</v>
      </c>
    </row>
    <row r="99" spans="1:34" ht="20">
      <c r="A99" s="271" t="s">
        <v>34</v>
      </c>
      <c r="B99" s="521" t="s">
        <v>1846</v>
      </c>
      <c r="C99" s="37"/>
      <c r="D99" s="14"/>
      <c r="E99" s="14"/>
      <c r="F99" s="14"/>
      <c r="G99" s="219">
        <v>3</v>
      </c>
      <c r="H99" s="219"/>
      <c r="I99" s="39"/>
      <c r="J99" s="219" t="s">
        <v>5466</v>
      </c>
      <c r="K99" s="220"/>
      <c r="L99" s="222"/>
      <c r="AA99" s="495">
        <f>IF(AND('11 Mic'!C99=1,NOT('11 Mic'!I99="")),'11 Mic'!I99,0)</f>
        <v>0</v>
      </c>
      <c r="AB99" s="495">
        <f>IF(AND('11 Mic'!D99=1,NOT('11 Mic'!I99="")),'11 Mic'!I99,0)</f>
        <v>0</v>
      </c>
      <c r="AC99" s="495">
        <f>IF(AND('11 Mic'!E99=1,NOT('11 Mic'!I99="")),'11 Mic'!I99,0)</f>
        <v>0</v>
      </c>
      <c r="AD99" s="495">
        <f>IF(AND('11 Mic'!F99=1,NOT('11 Mic'!I99="")),'11 Mic'!I99,0)</f>
        <v>0</v>
      </c>
      <c r="AE99" s="495">
        <f>IF(AND('11 Mic'!C99=0,NOT('11 Mic'!H99="")),'11 Mic'!H99,4)</f>
        <v>4</v>
      </c>
      <c r="AF99" s="495">
        <f>IF(AND('11 Mic'!D99=0,NOT('11 Mic'!H99="")),'11 Mic'!H99,4)</f>
        <v>4</v>
      </c>
      <c r="AG99" s="495">
        <f>IF(AND('11 Mic'!E99=0,NOT('11 Mic'!H99="")),'11 Mic'!H99,4)</f>
        <v>4</v>
      </c>
      <c r="AH99" s="495">
        <f>IF(AND('11 Mic'!F99=0,NOT('11 Mic'!H99="")),'11 Mic'!H99,4)</f>
        <v>4</v>
      </c>
    </row>
    <row r="100" spans="1:34" ht="30">
      <c r="A100" s="271" t="s">
        <v>794</v>
      </c>
      <c r="B100" s="521" t="s">
        <v>420</v>
      </c>
      <c r="C100" s="37"/>
      <c r="D100" s="14"/>
      <c r="E100" s="14"/>
      <c r="F100" s="14"/>
      <c r="G100" s="219">
        <v>2</v>
      </c>
      <c r="H100" s="219"/>
      <c r="I100" s="39"/>
      <c r="J100" s="219" t="s">
        <v>2351</v>
      </c>
      <c r="K100" s="220" t="s">
        <v>42</v>
      </c>
      <c r="L100" s="222"/>
      <c r="AA100" s="495">
        <f>IF(AND('11 Mic'!C100=1,NOT('11 Mic'!I100="")),'11 Mic'!I100,0)</f>
        <v>0</v>
      </c>
      <c r="AB100" s="495">
        <f>IF(AND('11 Mic'!D100=1,NOT('11 Mic'!I100="")),'11 Mic'!I100,0)</f>
        <v>0</v>
      </c>
      <c r="AC100" s="495">
        <f>IF(AND('11 Mic'!E100=1,NOT('11 Mic'!I100="")),'11 Mic'!I100,0)</f>
        <v>0</v>
      </c>
      <c r="AD100" s="495">
        <f>IF(AND('11 Mic'!F100=1,NOT('11 Mic'!I100="")),'11 Mic'!I100,0)</f>
        <v>0</v>
      </c>
      <c r="AE100" s="495">
        <f>IF(AND('11 Mic'!C100=0,NOT('11 Mic'!H100="")),'11 Mic'!H100,4)</f>
        <v>4</v>
      </c>
      <c r="AF100" s="495">
        <f>IF(AND('11 Mic'!D100=0,NOT('11 Mic'!H100="")),'11 Mic'!H100,4)</f>
        <v>4</v>
      </c>
      <c r="AG100" s="495">
        <f>IF(AND('11 Mic'!E100=0,NOT('11 Mic'!H100="")),'11 Mic'!H100,4)</f>
        <v>4</v>
      </c>
      <c r="AH100" s="495">
        <f>IF(AND('11 Mic'!F100=0,NOT('11 Mic'!H100="")),'11 Mic'!H100,4)</f>
        <v>4</v>
      </c>
    </row>
    <row r="101" spans="1:34">
      <c r="A101" s="271" t="s">
        <v>730</v>
      </c>
      <c r="B101" s="316" t="s">
        <v>731</v>
      </c>
      <c r="C101" s="37"/>
      <c r="D101" s="14"/>
      <c r="E101" s="14"/>
      <c r="F101" s="14"/>
      <c r="G101" s="219">
        <v>3</v>
      </c>
      <c r="H101" s="219"/>
      <c r="I101" s="39"/>
      <c r="J101" s="219" t="s">
        <v>5466</v>
      </c>
      <c r="K101" s="220" t="s">
        <v>32</v>
      </c>
      <c r="L101" s="222"/>
      <c r="AA101" s="495">
        <f>IF(AND('11 Mic'!C101=1,NOT('11 Mic'!I101="")),'11 Mic'!I101,0)</f>
        <v>0</v>
      </c>
      <c r="AB101" s="495">
        <f>IF(AND('11 Mic'!D101=1,NOT('11 Mic'!I101="")),'11 Mic'!I101,0)</f>
        <v>0</v>
      </c>
      <c r="AC101" s="495">
        <f>IF(AND('11 Mic'!E101=1,NOT('11 Mic'!I101="")),'11 Mic'!I101,0)</f>
        <v>0</v>
      </c>
      <c r="AD101" s="495">
        <f>IF(AND('11 Mic'!F101=1,NOT('11 Mic'!I101="")),'11 Mic'!I101,0)</f>
        <v>0</v>
      </c>
      <c r="AE101" s="495">
        <f>IF(AND('11 Mic'!C101=0,NOT('11 Mic'!H101="")),'11 Mic'!H101,4)</f>
        <v>4</v>
      </c>
      <c r="AF101" s="495">
        <f>IF(AND('11 Mic'!D101=0,NOT('11 Mic'!H101="")),'11 Mic'!H101,4)</f>
        <v>4</v>
      </c>
      <c r="AG101" s="495">
        <f>IF(AND('11 Mic'!E101=0,NOT('11 Mic'!H101="")),'11 Mic'!H101,4)</f>
        <v>4</v>
      </c>
      <c r="AH101" s="495">
        <f>IF(AND('11 Mic'!F101=0,NOT('11 Mic'!H101="")),'11 Mic'!H101,4)</f>
        <v>4</v>
      </c>
    </row>
    <row r="102" spans="1:34">
      <c r="A102" s="271" t="s">
        <v>732</v>
      </c>
      <c r="B102" s="316" t="s">
        <v>733</v>
      </c>
      <c r="C102" s="37"/>
      <c r="D102" s="14"/>
      <c r="E102" s="14"/>
      <c r="F102" s="14"/>
      <c r="G102" s="219">
        <v>3</v>
      </c>
      <c r="H102" s="219"/>
      <c r="I102" s="39"/>
      <c r="J102" s="219" t="s">
        <v>2356</v>
      </c>
      <c r="K102" s="220" t="s">
        <v>32</v>
      </c>
      <c r="L102" s="222"/>
      <c r="AA102" s="495">
        <f>IF(AND('11 Mic'!C102=1,NOT('11 Mic'!I102="")),'11 Mic'!I102,0)</f>
        <v>0</v>
      </c>
      <c r="AB102" s="495">
        <f>IF(AND('11 Mic'!D102=1,NOT('11 Mic'!I102="")),'11 Mic'!I102,0)</f>
        <v>0</v>
      </c>
      <c r="AC102" s="495">
        <f>IF(AND('11 Mic'!E102=1,NOT('11 Mic'!I102="")),'11 Mic'!I102,0)</f>
        <v>0</v>
      </c>
      <c r="AD102" s="495">
        <f>IF(AND('11 Mic'!F102=1,NOT('11 Mic'!I102="")),'11 Mic'!I102,0)</f>
        <v>0</v>
      </c>
      <c r="AE102" s="495">
        <f>IF(AND('11 Mic'!C102=0,NOT('11 Mic'!H102="")),'11 Mic'!H102,4)</f>
        <v>4</v>
      </c>
      <c r="AF102" s="495">
        <f>IF(AND('11 Mic'!D102=0,NOT('11 Mic'!H102="")),'11 Mic'!H102,4)</f>
        <v>4</v>
      </c>
      <c r="AG102" s="495">
        <f>IF(AND('11 Mic'!E102=0,NOT('11 Mic'!H102="")),'11 Mic'!H102,4)</f>
        <v>4</v>
      </c>
      <c r="AH102" s="495">
        <f>IF(AND('11 Mic'!F102=0,NOT('11 Mic'!H102="")),'11 Mic'!H102,4)</f>
        <v>4</v>
      </c>
    </row>
    <row r="103" spans="1:34" ht="30">
      <c r="A103" s="271" t="s">
        <v>734</v>
      </c>
      <c r="B103" s="39" t="s">
        <v>4777</v>
      </c>
      <c r="C103" s="37"/>
      <c r="D103" s="14"/>
      <c r="E103" s="14"/>
      <c r="F103" s="14"/>
      <c r="G103" s="219">
        <v>3</v>
      </c>
      <c r="H103" s="219"/>
      <c r="I103" s="39"/>
      <c r="J103" s="219" t="s">
        <v>2356</v>
      </c>
      <c r="K103" s="220"/>
      <c r="L103" s="222"/>
      <c r="AA103" s="495">
        <f>IF(AND('11 Mic'!C103=1,NOT('11 Mic'!I103="")),'11 Mic'!I103,0)</f>
        <v>0</v>
      </c>
      <c r="AB103" s="495">
        <f>IF(AND('11 Mic'!D103=1,NOT('11 Mic'!I103="")),'11 Mic'!I103,0)</f>
        <v>0</v>
      </c>
      <c r="AC103" s="495">
        <f>IF(AND('11 Mic'!E103=1,NOT('11 Mic'!I103="")),'11 Mic'!I103,0)</f>
        <v>0</v>
      </c>
      <c r="AD103" s="495">
        <f>IF(AND('11 Mic'!F103=1,NOT('11 Mic'!I103="")),'11 Mic'!I103,0)</f>
        <v>0</v>
      </c>
      <c r="AE103" s="495">
        <f>IF(AND('11 Mic'!C103=0,NOT('11 Mic'!H103="")),'11 Mic'!H103,4)</f>
        <v>4</v>
      </c>
      <c r="AF103" s="495">
        <f>IF(AND('11 Mic'!D103=0,NOT('11 Mic'!H103="")),'11 Mic'!H103,4)</f>
        <v>4</v>
      </c>
      <c r="AG103" s="495">
        <f>IF(AND('11 Mic'!E103=0,NOT('11 Mic'!H103="")),'11 Mic'!H103,4)</f>
        <v>4</v>
      </c>
      <c r="AH103" s="495">
        <f>IF(AND('11 Mic'!F103=0,NOT('11 Mic'!H103="")),'11 Mic'!H103,4)</f>
        <v>4</v>
      </c>
    </row>
    <row r="104" spans="1:34">
      <c r="A104" s="271" t="s">
        <v>44</v>
      </c>
      <c r="B104" s="39" t="s">
        <v>51</v>
      </c>
      <c r="C104" s="37"/>
      <c r="D104" s="14"/>
      <c r="E104" s="14"/>
      <c r="F104" s="14"/>
      <c r="G104" s="219">
        <v>2</v>
      </c>
      <c r="H104" s="219"/>
      <c r="I104" s="220"/>
      <c r="J104" s="219" t="s">
        <v>2858</v>
      </c>
      <c r="K104" s="221"/>
      <c r="L104" s="222"/>
      <c r="AA104" s="495">
        <f>IF(AND('11 Mic'!C104=1,NOT('11 Mic'!I104="")),'11 Mic'!I104,0)</f>
        <v>0</v>
      </c>
      <c r="AB104" s="495">
        <f>IF(AND('11 Mic'!D104=1,NOT('11 Mic'!I104="")),'11 Mic'!I104,0)</f>
        <v>0</v>
      </c>
      <c r="AC104" s="495">
        <f>IF(AND('11 Mic'!E104=1,NOT('11 Mic'!I104="")),'11 Mic'!I104,0)</f>
        <v>0</v>
      </c>
      <c r="AD104" s="495">
        <f>IF(AND('11 Mic'!F104=1,NOT('11 Mic'!I104="")),'11 Mic'!I104,0)</f>
        <v>0</v>
      </c>
      <c r="AE104" s="495">
        <f>IF(AND('11 Mic'!C104=0,NOT('11 Mic'!H104="")),'11 Mic'!H104,4)</f>
        <v>4</v>
      </c>
      <c r="AF104" s="495">
        <f>IF(AND('11 Mic'!D104=0,NOT('11 Mic'!H104="")),'11 Mic'!H104,4)</f>
        <v>4</v>
      </c>
      <c r="AG104" s="495">
        <f>IF(AND('11 Mic'!E104=0,NOT('11 Mic'!H104="")),'11 Mic'!H104,4)</f>
        <v>4</v>
      </c>
      <c r="AH104" s="495">
        <f>IF(AND('11 Mic'!F104=0,NOT('11 Mic'!H104="")),'11 Mic'!H104,4)</f>
        <v>4</v>
      </c>
    </row>
    <row r="105" spans="1:34" s="211" customFormat="1" ht="13">
      <c r="A105" s="59" t="s">
        <v>52</v>
      </c>
      <c r="B105" s="63" t="s">
        <v>126</v>
      </c>
      <c r="C105" s="84"/>
      <c r="D105" s="84"/>
      <c r="E105" s="84"/>
      <c r="F105" s="84"/>
      <c r="G105" s="201"/>
      <c r="H105" s="202"/>
      <c r="I105" s="317"/>
      <c r="J105" s="309"/>
      <c r="K105" s="309"/>
      <c r="L105" s="14"/>
      <c r="M105" s="498"/>
      <c r="N105" s="210"/>
      <c r="O105" s="210"/>
      <c r="P105" s="210"/>
      <c r="Q105" s="210"/>
      <c r="R105" s="210"/>
      <c r="S105" s="210"/>
      <c r="T105" s="210"/>
      <c r="U105" s="210"/>
      <c r="V105" s="210"/>
      <c r="W105" s="210"/>
      <c r="X105" s="210"/>
      <c r="Y105" s="210"/>
      <c r="Z105" s="210"/>
      <c r="AB105" s="495">
        <f>IF(AND('11 Mic'!D105=1,NOT('11 Mic'!I105="")),'11 Mic'!I105,0)</f>
        <v>0</v>
      </c>
    </row>
    <row r="106" spans="1:34" s="211" customFormat="1" ht="13">
      <c r="A106" s="15" t="s">
        <v>127</v>
      </c>
      <c r="B106" s="126" t="s">
        <v>56</v>
      </c>
      <c r="C106" s="84"/>
      <c r="D106" s="84"/>
      <c r="E106" s="84"/>
      <c r="F106" s="84"/>
      <c r="G106" s="201">
        <v>2</v>
      </c>
      <c r="H106" s="202"/>
      <c r="I106" s="206"/>
      <c r="J106" s="309"/>
      <c r="K106" s="309"/>
      <c r="L106" s="14"/>
      <c r="M106" s="498"/>
      <c r="N106" s="210"/>
      <c r="O106" s="210"/>
      <c r="P106" s="210"/>
      <c r="Q106" s="210"/>
      <c r="R106" s="210"/>
      <c r="S106" s="210"/>
      <c r="T106" s="210"/>
      <c r="U106" s="210"/>
      <c r="V106" s="210"/>
      <c r="W106" s="210"/>
      <c r="X106" s="210"/>
      <c r="Y106" s="210"/>
      <c r="Z106" s="210"/>
      <c r="AA106" s="211">
        <f>IF(AND('11 Mic'!C106=1,NOT('11 Mic'!I106="")),'11 Mic'!I106,0)</f>
        <v>0</v>
      </c>
      <c r="AB106" s="495">
        <f>IF(AND('11 Mic'!D106=1,NOT('11 Mic'!I106="")),'11 Mic'!I106,0)</f>
        <v>0</v>
      </c>
      <c r="AC106" s="211">
        <f>IF(AND('11 Mic'!E106=1,NOT('11 Mic'!I106="")),'11 Mic'!I106,0)</f>
        <v>0</v>
      </c>
      <c r="AD106" s="211">
        <f>IF(AND('11 Mic'!F106=1,NOT('11 Mic'!I106="")),'11 Mic'!I106,0)</f>
        <v>0</v>
      </c>
      <c r="AE106" s="211">
        <f>IF(AND('11 Mic'!C106=0,NOT('11 Mic'!H106="")),'11 Mic'!H106,4)</f>
        <v>4</v>
      </c>
      <c r="AF106" s="211">
        <f>IF(AND('11 Mic'!D106=0,NOT('11 Mic'!H106="")),'11 Mic'!H106,4)</f>
        <v>4</v>
      </c>
      <c r="AG106" s="211">
        <f>IF(AND('11 Mic'!E106=0,NOT('11 Mic'!H106="")),'11 Mic'!H106,4)</f>
        <v>4</v>
      </c>
      <c r="AH106" s="211">
        <f>IF(AND('11 Mic'!F106=0,NOT('11 Mic'!H106="")),'11 Mic'!H106,4)</f>
        <v>4</v>
      </c>
    </row>
    <row r="107" spans="1:34" s="211" customFormat="1" ht="13">
      <c r="A107" s="15" t="s">
        <v>57</v>
      </c>
      <c r="B107" s="126" t="s">
        <v>50</v>
      </c>
      <c r="C107" s="84"/>
      <c r="D107" s="84"/>
      <c r="E107" s="84"/>
      <c r="F107" s="84"/>
      <c r="G107" s="201">
        <v>4</v>
      </c>
      <c r="H107" s="202"/>
      <c r="I107" s="206"/>
      <c r="J107" s="309"/>
      <c r="K107" s="309"/>
      <c r="L107" s="14"/>
      <c r="M107" s="498"/>
      <c r="N107" s="210"/>
      <c r="O107" s="210"/>
      <c r="P107" s="210"/>
      <c r="Q107" s="210"/>
      <c r="R107" s="210"/>
      <c r="S107" s="210"/>
      <c r="T107" s="210"/>
      <c r="U107" s="210"/>
      <c r="V107" s="210"/>
      <c r="W107" s="210"/>
      <c r="X107" s="210"/>
      <c r="Y107" s="210"/>
      <c r="Z107" s="210"/>
      <c r="AA107" s="211">
        <f>IF(AND('11 Mic'!C107=1,NOT('11 Mic'!I107="")),'11 Mic'!I107,0)</f>
        <v>0</v>
      </c>
      <c r="AB107" s="495">
        <f>IF(AND('11 Mic'!D107=1,NOT('11 Mic'!I107="")),'11 Mic'!I107,0)</f>
        <v>0</v>
      </c>
      <c r="AC107" s="211">
        <f>IF(AND('11 Mic'!E107=1,NOT('11 Mic'!I107="")),'11 Mic'!I107,0)</f>
        <v>0</v>
      </c>
      <c r="AD107" s="211">
        <f>IF(AND('11 Mic'!F107=1,NOT('11 Mic'!I107="")),'11 Mic'!I107,0)</f>
        <v>0</v>
      </c>
      <c r="AE107" s="211">
        <f>IF(AND('11 Mic'!C107=0,NOT('11 Mic'!H107="")),'11 Mic'!H107,4)</f>
        <v>4</v>
      </c>
      <c r="AF107" s="211">
        <f>IF(AND('11 Mic'!D107=0,NOT('11 Mic'!H107="")),'11 Mic'!H107,4)</f>
        <v>4</v>
      </c>
      <c r="AG107" s="211">
        <f>IF(AND('11 Mic'!E107=0,NOT('11 Mic'!H107="")),'11 Mic'!H107,4)</f>
        <v>4</v>
      </c>
      <c r="AH107" s="211">
        <f>IF(AND('11 Mic'!F107=0,NOT('11 Mic'!H107="")),'11 Mic'!H107,4)</f>
        <v>4</v>
      </c>
    </row>
    <row r="108" spans="1:34" s="211" customFormat="1" ht="13">
      <c r="A108" s="15" t="s">
        <v>3997</v>
      </c>
      <c r="B108" s="126" t="s">
        <v>3998</v>
      </c>
      <c r="C108" s="84"/>
      <c r="D108" s="84"/>
      <c r="E108" s="84"/>
      <c r="F108" s="84"/>
      <c r="G108" s="201">
        <v>4</v>
      </c>
      <c r="H108" s="202"/>
      <c r="I108" s="206"/>
      <c r="J108" s="309"/>
      <c r="K108" s="309"/>
      <c r="L108" s="14"/>
      <c r="M108" s="498"/>
      <c r="N108" s="210"/>
      <c r="O108" s="210"/>
      <c r="P108" s="210"/>
      <c r="Q108" s="210"/>
      <c r="R108" s="210"/>
      <c r="S108" s="210"/>
      <c r="T108" s="210"/>
      <c r="U108" s="210"/>
      <c r="V108" s="210"/>
      <c r="W108" s="210"/>
      <c r="X108" s="210"/>
      <c r="Y108" s="210"/>
      <c r="Z108" s="210"/>
      <c r="AA108" s="211">
        <f>IF(AND('11 Mic'!C108=1,NOT('11 Mic'!I108="")),'11 Mic'!I108,0)</f>
        <v>0</v>
      </c>
      <c r="AB108" s="495">
        <f>IF(AND('11 Mic'!D108=1,NOT('11 Mic'!I108="")),'11 Mic'!I108,0)</f>
        <v>0</v>
      </c>
      <c r="AC108" s="211">
        <f>IF(AND('11 Mic'!E108=1,NOT('11 Mic'!I108="")),'11 Mic'!I108,0)</f>
        <v>0</v>
      </c>
      <c r="AD108" s="211">
        <f>IF(AND('11 Mic'!F108=1,NOT('11 Mic'!I108="")),'11 Mic'!I108,0)</f>
        <v>0</v>
      </c>
      <c r="AE108" s="211">
        <f>IF(AND('11 Mic'!C108=0,NOT('11 Mic'!H108="")),'11 Mic'!H108,4)</f>
        <v>4</v>
      </c>
      <c r="AF108" s="211">
        <f>IF(AND('11 Mic'!D108=0,NOT('11 Mic'!H108="")),'11 Mic'!H108,4)</f>
        <v>4</v>
      </c>
      <c r="AG108" s="211">
        <f>IF(AND('11 Mic'!E108=0,NOT('11 Mic'!H108="")),'11 Mic'!H108,4)</f>
        <v>4</v>
      </c>
      <c r="AH108" s="211">
        <f>IF(AND('11 Mic'!F108=0,NOT('11 Mic'!H108="")),'11 Mic'!H108,4)</f>
        <v>4</v>
      </c>
    </row>
    <row r="109" spans="1:34" s="211" customFormat="1" ht="13">
      <c r="A109" s="15" t="s">
        <v>3999</v>
      </c>
      <c r="B109" s="126" t="s">
        <v>4000</v>
      </c>
      <c r="C109" s="84"/>
      <c r="D109" s="84"/>
      <c r="E109" s="84"/>
      <c r="F109" s="84"/>
      <c r="G109" s="201">
        <v>4</v>
      </c>
      <c r="H109" s="202"/>
      <c r="I109" s="206"/>
      <c r="J109" s="309"/>
      <c r="K109" s="309"/>
      <c r="L109" s="14"/>
      <c r="M109" s="498"/>
      <c r="N109" s="210"/>
      <c r="O109" s="210"/>
      <c r="P109" s="210"/>
      <c r="Q109" s="210"/>
      <c r="R109" s="210"/>
      <c r="S109" s="210"/>
      <c r="T109" s="210"/>
      <c r="U109" s="210"/>
      <c r="V109" s="210"/>
      <c r="W109" s="210"/>
      <c r="X109" s="210"/>
      <c r="Y109" s="210"/>
      <c r="Z109" s="210"/>
      <c r="AA109" s="211">
        <f>IF(AND('11 Mic'!C109=1,NOT('11 Mic'!I109="")),'11 Mic'!I109,0)</f>
        <v>0</v>
      </c>
      <c r="AB109" s="495">
        <f>IF(AND('11 Mic'!D109=1,NOT('11 Mic'!I109="")),'11 Mic'!I109,0)</f>
        <v>0</v>
      </c>
      <c r="AC109" s="211">
        <f>IF(AND('11 Mic'!E109=1,NOT('11 Mic'!I109="")),'11 Mic'!I109,0)</f>
        <v>0</v>
      </c>
      <c r="AD109" s="211">
        <f>IF(AND('11 Mic'!F109=1,NOT('11 Mic'!I109="")),'11 Mic'!I109,0)</f>
        <v>0</v>
      </c>
      <c r="AE109" s="211">
        <f>IF(AND('11 Mic'!C109=0,NOT('11 Mic'!H109="")),'11 Mic'!H109,4)</f>
        <v>4</v>
      </c>
      <c r="AF109" s="211">
        <f>IF(AND('11 Mic'!D109=0,NOT('11 Mic'!H109="")),'11 Mic'!H109,4)</f>
        <v>4</v>
      </c>
      <c r="AG109" s="211">
        <f>IF(AND('11 Mic'!E109=0,NOT('11 Mic'!H109="")),'11 Mic'!H109,4)</f>
        <v>4</v>
      </c>
      <c r="AH109" s="211">
        <f>IF(AND('11 Mic'!F109=0,NOT('11 Mic'!H109="")),'11 Mic'!H109,4)</f>
        <v>4</v>
      </c>
    </row>
    <row r="110" spans="1:34" s="211" customFormat="1" ht="13">
      <c r="A110" s="15" t="s">
        <v>4001</v>
      </c>
      <c r="B110" s="126" t="s">
        <v>4003</v>
      </c>
      <c r="C110" s="84"/>
      <c r="D110" s="84"/>
      <c r="E110" s="84"/>
      <c r="F110" s="84"/>
      <c r="G110" s="201">
        <v>4</v>
      </c>
      <c r="H110" s="202"/>
      <c r="I110" s="206"/>
      <c r="J110" s="309"/>
      <c r="K110" s="309"/>
      <c r="L110" s="14"/>
      <c r="M110" s="498"/>
      <c r="N110" s="210"/>
      <c r="O110" s="210"/>
      <c r="P110" s="210"/>
      <c r="Q110" s="210"/>
      <c r="R110" s="210"/>
      <c r="S110" s="210"/>
      <c r="T110" s="210"/>
      <c r="U110" s="210"/>
      <c r="V110" s="210"/>
      <c r="W110" s="210"/>
      <c r="X110" s="210"/>
      <c r="Y110" s="210"/>
      <c r="Z110" s="210"/>
      <c r="AA110" s="211">
        <f>IF(AND('11 Mic'!C110=1,NOT('11 Mic'!I110="")),'11 Mic'!I110,0)</f>
        <v>0</v>
      </c>
      <c r="AB110" s="495">
        <f>IF(AND('11 Mic'!D110=1,NOT('11 Mic'!I110="")),'11 Mic'!I110,0)</f>
        <v>0</v>
      </c>
      <c r="AC110" s="211">
        <f>IF(AND('11 Mic'!E110=1,NOT('11 Mic'!I110="")),'11 Mic'!I110,0)</f>
        <v>0</v>
      </c>
      <c r="AD110" s="211">
        <f>IF(AND('11 Mic'!F110=1,NOT('11 Mic'!I110="")),'11 Mic'!I110,0)</f>
        <v>0</v>
      </c>
      <c r="AE110" s="211">
        <f>IF(AND('11 Mic'!C110=0,NOT('11 Mic'!H110="")),'11 Mic'!H110,4)</f>
        <v>4</v>
      </c>
      <c r="AF110" s="211">
        <f>IF(AND('11 Mic'!D110=0,NOT('11 Mic'!H110="")),'11 Mic'!H110,4)</f>
        <v>4</v>
      </c>
      <c r="AG110" s="211">
        <f>IF(AND('11 Mic'!E110=0,NOT('11 Mic'!H110="")),'11 Mic'!H110,4)</f>
        <v>4</v>
      </c>
      <c r="AH110" s="211">
        <f>IF(AND('11 Mic'!F110=0,NOT('11 Mic'!H110="")),'11 Mic'!H110,4)</f>
        <v>4</v>
      </c>
    </row>
    <row r="111" spans="1:34" s="211" customFormat="1" ht="13">
      <c r="A111" s="15" t="s">
        <v>4004</v>
      </c>
      <c r="B111" s="16" t="s">
        <v>74</v>
      </c>
      <c r="C111" s="84"/>
      <c r="D111" s="84"/>
      <c r="E111" s="84"/>
      <c r="F111" s="84"/>
      <c r="G111" s="201">
        <v>2</v>
      </c>
      <c r="H111" s="202"/>
      <c r="I111" s="317"/>
      <c r="J111" s="309"/>
      <c r="K111" s="309"/>
      <c r="L111" s="14"/>
      <c r="M111" s="498"/>
      <c r="N111" s="210"/>
      <c r="O111" s="210"/>
      <c r="P111" s="210"/>
      <c r="Q111" s="210"/>
      <c r="R111" s="210"/>
      <c r="S111" s="210"/>
      <c r="T111" s="210"/>
      <c r="U111" s="210"/>
      <c r="V111" s="210"/>
      <c r="W111" s="210"/>
      <c r="X111" s="210"/>
      <c r="Y111" s="210"/>
      <c r="Z111" s="210"/>
      <c r="AA111" s="211">
        <f>IF(AND('11 Mic'!C111=1,NOT('11 Mic'!I111="")),'11 Mic'!I111,0)</f>
        <v>0</v>
      </c>
      <c r="AB111" s="495">
        <f>IF(AND('11 Mic'!D111=1,NOT('11 Mic'!I111="")),'11 Mic'!I111,0)</f>
        <v>0</v>
      </c>
      <c r="AC111" s="211">
        <f>IF(AND('11 Mic'!E111=1,NOT('11 Mic'!I111="")),'11 Mic'!I111,0)</f>
        <v>0</v>
      </c>
      <c r="AD111" s="211">
        <f>IF(AND('11 Mic'!F111=1,NOT('11 Mic'!I111="")),'11 Mic'!I111,0)</f>
        <v>0</v>
      </c>
      <c r="AE111" s="211">
        <f>IF(AND('11 Mic'!C111=0,NOT('11 Mic'!H111="")),'11 Mic'!H111,4)</f>
        <v>4</v>
      </c>
      <c r="AF111" s="211">
        <f>IF(AND('11 Mic'!D111=0,NOT('11 Mic'!H111="")),'11 Mic'!H111,4)</f>
        <v>4</v>
      </c>
      <c r="AG111" s="211">
        <f>IF(AND('11 Mic'!E111=0,NOT('11 Mic'!H111="")),'11 Mic'!H111,4)</f>
        <v>4</v>
      </c>
      <c r="AH111" s="211">
        <f>IF(AND('11 Mic'!F111=0,NOT('11 Mic'!H111="")),'11 Mic'!H111,4)</f>
        <v>4</v>
      </c>
    </row>
    <row r="112" spans="1:34" ht="13">
      <c r="A112" s="65" t="s">
        <v>75</v>
      </c>
      <c r="B112" s="108" t="s">
        <v>76</v>
      </c>
      <c r="C112" s="73"/>
      <c r="D112" s="35"/>
      <c r="E112" s="35"/>
      <c r="F112" s="35"/>
      <c r="G112" s="269"/>
      <c r="H112" s="270"/>
      <c r="I112" s="220"/>
      <c r="J112" s="219"/>
      <c r="K112" s="221"/>
      <c r="L112" s="222"/>
      <c r="AB112" s="495">
        <f>IF(AND('11 Mic'!D112=1,NOT('11 Mic'!I112="")),'11 Mic'!I112,0)</f>
        <v>0</v>
      </c>
    </row>
    <row r="113" spans="1:34">
      <c r="A113" s="68" t="s">
        <v>77</v>
      </c>
      <c r="B113" s="29" t="s">
        <v>78</v>
      </c>
      <c r="C113" s="37"/>
      <c r="D113" s="35"/>
      <c r="E113" s="35"/>
      <c r="F113" s="35"/>
      <c r="G113" s="219"/>
      <c r="H113" s="220"/>
      <c r="I113" s="220"/>
      <c r="J113" s="219"/>
      <c r="K113" s="221"/>
      <c r="L113" s="222"/>
      <c r="AB113" s="495">
        <f>IF(AND('11 Mic'!D113=1,NOT('11 Mic'!I113="")),'11 Mic'!I113,0)</f>
        <v>0</v>
      </c>
    </row>
    <row r="114" spans="1:34">
      <c r="A114" s="38" t="s">
        <v>79</v>
      </c>
      <c r="B114" s="20" t="s">
        <v>80</v>
      </c>
      <c r="C114" s="37"/>
      <c r="D114" s="35"/>
      <c r="E114" s="35"/>
      <c r="F114" s="35"/>
      <c r="G114" s="219">
        <v>2</v>
      </c>
      <c r="H114" s="219"/>
      <c r="I114" s="220"/>
      <c r="J114" s="219" t="s">
        <v>2351</v>
      </c>
      <c r="K114" s="221" t="s">
        <v>1720</v>
      </c>
      <c r="L114" s="222"/>
      <c r="AA114" s="495">
        <f>IF(AND('11 Mic'!C114=1,NOT('11 Mic'!I114="")),'11 Mic'!I114,0)</f>
        <v>0</v>
      </c>
      <c r="AB114" s="495">
        <f>IF(AND('11 Mic'!D114=1,NOT('11 Mic'!I114="")),'11 Mic'!I114,0)</f>
        <v>0</v>
      </c>
      <c r="AC114" s="495">
        <f>IF(AND('11 Mic'!E114=1,NOT('11 Mic'!I114="")),'11 Mic'!I114,0)</f>
        <v>0</v>
      </c>
      <c r="AD114" s="495">
        <f>IF(AND('11 Mic'!F114=1,NOT('11 Mic'!I114="")),'11 Mic'!I114,0)</f>
        <v>0</v>
      </c>
      <c r="AE114" s="495">
        <f>IF(AND('11 Mic'!C114=0,NOT('11 Mic'!H114="")),'11 Mic'!H114,4)</f>
        <v>4</v>
      </c>
      <c r="AF114" s="495">
        <f>IF(AND('11 Mic'!D114=0,NOT('11 Mic'!H114="")),'11 Mic'!H114,4)</f>
        <v>4</v>
      </c>
      <c r="AG114" s="495">
        <f>IF(AND('11 Mic'!E114=0,NOT('11 Mic'!H114="")),'11 Mic'!H114,4)</f>
        <v>4</v>
      </c>
      <c r="AH114" s="495">
        <f>IF(AND('11 Mic'!F114=0,NOT('11 Mic'!H114="")),'11 Mic'!H114,4)</f>
        <v>4</v>
      </c>
    </row>
    <row r="115" spans="1:34" ht="20">
      <c r="A115" s="38" t="s">
        <v>81</v>
      </c>
      <c r="B115" s="20" t="s">
        <v>4005</v>
      </c>
      <c r="C115" s="37"/>
      <c r="D115" s="35"/>
      <c r="E115" s="35"/>
      <c r="F115" s="35"/>
      <c r="G115" s="219">
        <v>2</v>
      </c>
      <c r="H115" s="219"/>
      <c r="I115" s="220"/>
      <c r="J115" s="219" t="s">
        <v>2351</v>
      </c>
      <c r="K115" s="221"/>
      <c r="L115" s="222"/>
      <c r="AA115" s="495">
        <f>IF(AND('11 Mic'!C115=1,NOT('11 Mic'!I115="")),'11 Mic'!I115,0)</f>
        <v>0</v>
      </c>
      <c r="AB115" s="495">
        <f>IF(AND('11 Mic'!D115=1,NOT('11 Mic'!I115="")),'11 Mic'!I115,0)</f>
        <v>0</v>
      </c>
      <c r="AC115" s="495">
        <f>IF(AND('11 Mic'!E115=1,NOT('11 Mic'!I115="")),'11 Mic'!I115,0)</f>
        <v>0</v>
      </c>
      <c r="AD115" s="495">
        <f>IF(AND('11 Mic'!F115=1,NOT('11 Mic'!I115="")),'11 Mic'!I115,0)</f>
        <v>0</v>
      </c>
      <c r="AE115" s="495">
        <f>IF(AND('11 Mic'!C115=0,NOT('11 Mic'!H115="")),'11 Mic'!H115,4)</f>
        <v>4</v>
      </c>
      <c r="AF115" s="495">
        <f>IF(AND('11 Mic'!D115=0,NOT('11 Mic'!H115="")),'11 Mic'!H115,4)</f>
        <v>4</v>
      </c>
      <c r="AG115" s="495">
        <f>IF(AND('11 Mic'!E115=0,NOT('11 Mic'!H115="")),'11 Mic'!H115,4)</f>
        <v>4</v>
      </c>
      <c r="AH115" s="495">
        <f>IF(AND('11 Mic'!F115=0,NOT('11 Mic'!H115="")),'11 Mic'!H115,4)</f>
        <v>4</v>
      </c>
    </row>
    <row r="116" spans="1:34">
      <c r="A116" s="38" t="s">
        <v>4100</v>
      </c>
      <c r="B116" s="39" t="s">
        <v>3159</v>
      </c>
      <c r="C116" s="37"/>
      <c r="D116" s="35"/>
      <c r="E116" s="35"/>
      <c r="F116" s="35"/>
      <c r="G116" s="219">
        <v>3</v>
      </c>
      <c r="H116" s="219"/>
      <c r="I116" s="220"/>
      <c r="J116" s="219" t="s">
        <v>2351</v>
      </c>
      <c r="K116" s="221"/>
      <c r="L116" s="222"/>
      <c r="AA116" s="495">
        <f>IF(AND('11 Mic'!C116=1,NOT('11 Mic'!I116="")),'11 Mic'!I116,0)</f>
        <v>0</v>
      </c>
      <c r="AB116" s="495">
        <f>IF(AND('11 Mic'!D116=1,NOT('11 Mic'!I116="")),'11 Mic'!I116,0)</f>
        <v>0</v>
      </c>
      <c r="AC116" s="495">
        <f>IF(AND('11 Mic'!E116=1,NOT('11 Mic'!I116="")),'11 Mic'!I116,0)</f>
        <v>0</v>
      </c>
      <c r="AD116" s="495">
        <f>IF(AND('11 Mic'!F116=1,NOT('11 Mic'!I116="")),'11 Mic'!I116,0)</f>
        <v>0</v>
      </c>
      <c r="AE116" s="495">
        <f>IF(AND('11 Mic'!C116=0,NOT('11 Mic'!H116="")),'11 Mic'!H116,4)</f>
        <v>4</v>
      </c>
      <c r="AF116" s="495">
        <f>IF(AND('11 Mic'!D116=0,NOT('11 Mic'!H116="")),'11 Mic'!H116,4)</f>
        <v>4</v>
      </c>
      <c r="AG116" s="495">
        <f>IF(AND('11 Mic'!E116=0,NOT('11 Mic'!H116="")),'11 Mic'!H116,4)</f>
        <v>4</v>
      </c>
      <c r="AH116" s="495">
        <f>IF(AND('11 Mic'!F116=0,NOT('11 Mic'!H116="")),'11 Mic'!H116,4)</f>
        <v>4</v>
      </c>
    </row>
    <row r="117" spans="1:34" ht="20">
      <c r="A117" s="38" t="s">
        <v>3160</v>
      </c>
      <c r="B117" s="20" t="s">
        <v>4098</v>
      </c>
      <c r="C117" s="37"/>
      <c r="D117" s="35"/>
      <c r="E117" s="35"/>
      <c r="F117" s="35"/>
      <c r="G117" s="219">
        <v>2</v>
      </c>
      <c r="H117" s="219"/>
      <c r="I117" s="220"/>
      <c r="J117" s="219" t="s">
        <v>2351</v>
      </c>
      <c r="K117" s="221"/>
      <c r="L117" s="222"/>
      <c r="AA117" s="495">
        <f>IF(AND('11 Mic'!C117=1,NOT('11 Mic'!I117="")),'11 Mic'!I117,0)</f>
        <v>0</v>
      </c>
      <c r="AB117" s="495">
        <f>IF(AND('11 Mic'!D117=1,NOT('11 Mic'!I117="")),'11 Mic'!I117,0)</f>
        <v>0</v>
      </c>
      <c r="AC117" s="495">
        <f>IF(AND('11 Mic'!E117=1,NOT('11 Mic'!I117="")),'11 Mic'!I117,0)</f>
        <v>0</v>
      </c>
      <c r="AD117" s="495">
        <f>IF(AND('11 Mic'!F117=1,NOT('11 Mic'!I117="")),'11 Mic'!I117,0)</f>
        <v>0</v>
      </c>
      <c r="AE117" s="495">
        <f>IF(AND('11 Mic'!C117=0,NOT('11 Mic'!H117="")),'11 Mic'!H117,4)</f>
        <v>4</v>
      </c>
      <c r="AF117" s="495">
        <f>IF(AND('11 Mic'!D117=0,NOT('11 Mic'!H117="")),'11 Mic'!H117,4)</f>
        <v>4</v>
      </c>
      <c r="AG117" s="495">
        <f>IF(AND('11 Mic'!E117=0,NOT('11 Mic'!H117="")),'11 Mic'!H117,4)</f>
        <v>4</v>
      </c>
      <c r="AH117" s="495">
        <f>IF(AND('11 Mic'!F117=0,NOT('11 Mic'!H117="")),'11 Mic'!H117,4)</f>
        <v>4</v>
      </c>
    </row>
    <row r="118" spans="1:34">
      <c r="A118" s="38" t="s">
        <v>4099</v>
      </c>
      <c r="B118" s="20" t="s">
        <v>3237</v>
      </c>
      <c r="C118" s="37"/>
      <c r="D118" s="35"/>
      <c r="E118" s="35"/>
      <c r="F118" s="35"/>
      <c r="G118" s="219">
        <v>3</v>
      </c>
      <c r="H118" s="219"/>
      <c r="I118" s="220"/>
      <c r="J118" s="219" t="s">
        <v>2858</v>
      </c>
      <c r="K118" s="221"/>
      <c r="L118" s="222"/>
      <c r="AA118" s="495">
        <f>IF(AND('11 Mic'!C118=1,NOT('11 Mic'!I118="")),'11 Mic'!I118,0)</f>
        <v>0</v>
      </c>
      <c r="AB118" s="495">
        <f>IF(AND('11 Mic'!D118=1,NOT('11 Mic'!I118="")),'11 Mic'!I118,0)</f>
        <v>0</v>
      </c>
      <c r="AC118" s="495">
        <f>IF(AND('11 Mic'!E118=1,NOT('11 Mic'!I118="")),'11 Mic'!I118,0)</f>
        <v>0</v>
      </c>
      <c r="AD118" s="495">
        <f>IF(AND('11 Mic'!F118=1,NOT('11 Mic'!I118="")),'11 Mic'!I118,0)</f>
        <v>0</v>
      </c>
      <c r="AE118" s="495">
        <f>IF(AND('11 Mic'!C118=0,NOT('11 Mic'!H118="")),'11 Mic'!H118,4)</f>
        <v>4</v>
      </c>
      <c r="AF118" s="495">
        <f>IF(AND('11 Mic'!D118=0,NOT('11 Mic'!H118="")),'11 Mic'!H118,4)</f>
        <v>4</v>
      </c>
      <c r="AG118" s="495">
        <f>IF(AND('11 Mic'!E118=0,NOT('11 Mic'!H118="")),'11 Mic'!H118,4)</f>
        <v>4</v>
      </c>
      <c r="AH118" s="495">
        <f>IF(AND('11 Mic'!F118=0,NOT('11 Mic'!H118="")),'11 Mic'!H118,4)</f>
        <v>4</v>
      </c>
    </row>
    <row r="119" spans="1:34">
      <c r="A119" s="68" t="s">
        <v>3238</v>
      </c>
      <c r="B119" s="28" t="s">
        <v>87</v>
      </c>
      <c r="C119" s="37"/>
      <c r="D119" s="35"/>
      <c r="E119" s="35"/>
      <c r="F119" s="35"/>
      <c r="G119" s="219"/>
      <c r="H119" s="219"/>
      <c r="I119" s="220"/>
      <c r="J119" s="219"/>
      <c r="K119" s="221"/>
      <c r="L119" s="222"/>
      <c r="AB119" s="495">
        <f>IF(AND('11 Mic'!D119=1,NOT('11 Mic'!I119="")),'11 Mic'!I119,0)</f>
        <v>0</v>
      </c>
    </row>
    <row r="120" spans="1:34">
      <c r="A120" s="38" t="s">
        <v>88</v>
      </c>
      <c r="B120" s="20" t="s">
        <v>96</v>
      </c>
      <c r="C120" s="37"/>
      <c r="D120" s="35"/>
      <c r="E120" s="35"/>
      <c r="F120" s="35"/>
      <c r="G120" s="219">
        <v>2</v>
      </c>
      <c r="H120" s="219"/>
      <c r="I120" s="220"/>
      <c r="J120" s="219" t="s">
        <v>2351</v>
      </c>
      <c r="K120" s="224"/>
      <c r="L120" s="222"/>
      <c r="AA120" s="495">
        <f>IF(AND('11 Mic'!C120=1,NOT('11 Mic'!I120="")),'11 Mic'!I120,0)</f>
        <v>0</v>
      </c>
      <c r="AB120" s="495">
        <f>IF(AND('11 Mic'!D120=1,NOT('11 Mic'!I120="")),'11 Mic'!I120,0)</f>
        <v>0</v>
      </c>
      <c r="AC120" s="495">
        <f>IF(AND('11 Mic'!E120=1,NOT('11 Mic'!I120="")),'11 Mic'!I120,0)</f>
        <v>0</v>
      </c>
      <c r="AD120" s="495">
        <f>IF(AND('11 Mic'!F120=1,NOT('11 Mic'!I120="")),'11 Mic'!I120,0)</f>
        <v>0</v>
      </c>
      <c r="AE120" s="495">
        <f>IF(AND('11 Mic'!C120=0,NOT('11 Mic'!H120="")),'11 Mic'!H120,4)</f>
        <v>4</v>
      </c>
      <c r="AF120" s="495">
        <f>IF(AND('11 Mic'!D120=0,NOT('11 Mic'!H120="")),'11 Mic'!H120,4)</f>
        <v>4</v>
      </c>
      <c r="AG120" s="495">
        <f>IF(AND('11 Mic'!E120=0,NOT('11 Mic'!H120="")),'11 Mic'!H120,4)</f>
        <v>4</v>
      </c>
      <c r="AH120" s="495">
        <f>IF(AND('11 Mic'!F120=0,NOT('11 Mic'!H120="")),'11 Mic'!H120,4)</f>
        <v>4</v>
      </c>
    </row>
    <row r="121" spans="1:34">
      <c r="A121" s="38" t="s">
        <v>20</v>
      </c>
      <c r="B121" s="20" t="s">
        <v>97</v>
      </c>
      <c r="C121" s="37"/>
      <c r="D121" s="35"/>
      <c r="E121" s="35"/>
      <c r="F121" s="35"/>
      <c r="G121" s="219">
        <v>2</v>
      </c>
      <c r="H121" s="219"/>
      <c r="I121" s="220"/>
      <c r="J121" s="219" t="s">
        <v>2351</v>
      </c>
      <c r="K121" s="224"/>
      <c r="L121" s="222"/>
      <c r="AA121" s="495">
        <f>IF(AND('11 Mic'!C121=1,NOT('11 Mic'!I121="")),'11 Mic'!I121,0)</f>
        <v>0</v>
      </c>
      <c r="AB121" s="495">
        <f>IF(AND('11 Mic'!D121=1,NOT('11 Mic'!I121="")),'11 Mic'!I121,0)</f>
        <v>0</v>
      </c>
      <c r="AC121" s="495">
        <f>IF(AND('11 Mic'!E121=1,NOT('11 Mic'!I121="")),'11 Mic'!I121,0)</f>
        <v>0</v>
      </c>
      <c r="AD121" s="495">
        <f>IF(AND('11 Mic'!F121=1,NOT('11 Mic'!I121="")),'11 Mic'!I121,0)</f>
        <v>0</v>
      </c>
      <c r="AE121" s="495">
        <f>IF(AND('11 Mic'!C121=0,NOT('11 Mic'!H121="")),'11 Mic'!H121,4)</f>
        <v>4</v>
      </c>
      <c r="AF121" s="495">
        <f>IF(AND('11 Mic'!D121=0,NOT('11 Mic'!H121="")),'11 Mic'!H121,4)</f>
        <v>4</v>
      </c>
      <c r="AG121" s="495">
        <f>IF(AND('11 Mic'!E121=0,NOT('11 Mic'!H121="")),'11 Mic'!H121,4)</f>
        <v>4</v>
      </c>
      <c r="AH121" s="495">
        <f>IF(AND('11 Mic'!F121=0,NOT('11 Mic'!H121="")),'11 Mic'!H121,4)</f>
        <v>4</v>
      </c>
    </row>
    <row r="122" spans="1:34" ht="20">
      <c r="A122" s="38" t="s">
        <v>98</v>
      </c>
      <c r="B122" s="20" t="s">
        <v>99</v>
      </c>
      <c r="C122" s="37"/>
      <c r="D122" s="35"/>
      <c r="E122" s="35"/>
      <c r="F122" s="35"/>
      <c r="G122" s="219">
        <v>2</v>
      </c>
      <c r="H122" s="219"/>
      <c r="I122" s="220"/>
      <c r="J122" s="219" t="s">
        <v>2351</v>
      </c>
      <c r="K122" s="224"/>
      <c r="L122" s="222"/>
      <c r="AA122" s="495">
        <f>IF(AND('11 Mic'!C122=1,NOT('11 Mic'!I122="")),'11 Mic'!I122,0)</f>
        <v>0</v>
      </c>
      <c r="AB122" s="495">
        <f>IF(AND('11 Mic'!D122=1,NOT('11 Mic'!I122="")),'11 Mic'!I122,0)</f>
        <v>0</v>
      </c>
      <c r="AC122" s="495">
        <f>IF(AND('11 Mic'!E122=1,NOT('11 Mic'!I122="")),'11 Mic'!I122,0)</f>
        <v>0</v>
      </c>
      <c r="AD122" s="495">
        <f>IF(AND('11 Mic'!F122=1,NOT('11 Mic'!I122="")),'11 Mic'!I122,0)</f>
        <v>0</v>
      </c>
      <c r="AE122" s="495">
        <f>IF(AND('11 Mic'!C122=0,NOT('11 Mic'!H122="")),'11 Mic'!H122,4)</f>
        <v>4</v>
      </c>
      <c r="AF122" s="495">
        <f>IF(AND('11 Mic'!D122=0,NOT('11 Mic'!H122="")),'11 Mic'!H122,4)</f>
        <v>4</v>
      </c>
      <c r="AG122" s="495">
        <f>IF(AND('11 Mic'!E122=0,NOT('11 Mic'!H122="")),'11 Mic'!H122,4)</f>
        <v>4</v>
      </c>
      <c r="AH122" s="495">
        <f>IF(AND('11 Mic'!F122=0,NOT('11 Mic'!H122="")),'11 Mic'!H122,4)</f>
        <v>4</v>
      </c>
    </row>
    <row r="123" spans="1:34">
      <c r="A123" s="38" t="s">
        <v>100</v>
      </c>
      <c r="B123" s="20" t="s">
        <v>2</v>
      </c>
      <c r="C123" s="37"/>
      <c r="D123" s="35"/>
      <c r="E123" s="35"/>
      <c r="F123" s="35"/>
      <c r="G123" s="219">
        <v>3</v>
      </c>
      <c r="H123" s="219"/>
      <c r="I123" s="220"/>
      <c r="J123" s="219" t="s">
        <v>2858</v>
      </c>
      <c r="K123" s="224"/>
      <c r="L123" s="222"/>
      <c r="AA123" s="495">
        <f>IF(AND('11 Mic'!C123=1,NOT('11 Mic'!I123="")),'11 Mic'!I123,0)</f>
        <v>0</v>
      </c>
      <c r="AB123" s="495">
        <f>IF(AND('11 Mic'!D123=1,NOT('11 Mic'!I123="")),'11 Mic'!I123,0)</f>
        <v>0</v>
      </c>
      <c r="AC123" s="495">
        <f>IF(AND('11 Mic'!E123=1,NOT('11 Mic'!I123="")),'11 Mic'!I123,0)</f>
        <v>0</v>
      </c>
      <c r="AD123" s="495">
        <f>IF(AND('11 Mic'!F123=1,NOT('11 Mic'!I123="")),'11 Mic'!I123,0)</f>
        <v>0</v>
      </c>
      <c r="AE123" s="495">
        <f>IF(AND('11 Mic'!C123=0,NOT('11 Mic'!H123="")),'11 Mic'!H123,4)</f>
        <v>4</v>
      </c>
      <c r="AF123" s="495">
        <f>IF(AND('11 Mic'!D123=0,NOT('11 Mic'!H123="")),'11 Mic'!H123,4)</f>
        <v>4</v>
      </c>
      <c r="AG123" s="495">
        <f>IF(AND('11 Mic'!E123=0,NOT('11 Mic'!H123="")),'11 Mic'!H123,4)</f>
        <v>4</v>
      </c>
      <c r="AH123" s="495">
        <f>IF(AND('11 Mic'!F123=0,NOT('11 Mic'!H123="")),'11 Mic'!H123,4)</f>
        <v>4</v>
      </c>
    </row>
    <row r="124" spans="1:34">
      <c r="A124" s="68" t="s">
        <v>3</v>
      </c>
      <c r="B124" s="29" t="s">
        <v>4</v>
      </c>
      <c r="C124" s="37"/>
      <c r="D124" s="35"/>
      <c r="E124" s="35"/>
      <c r="F124" s="35"/>
      <c r="G124" s="219"/>
      <c r="H124" s="219"/>
      <c r="I124" s="220"/>
      <c r="J124" s="219"/>
      <c r="K124" s="221"/>
      <c r="L124" s="222"/>
      <c r="AB124" s="495">
        <f>IF(AND('11 Mic'!D124=1,NOT('11 Mic'!I124="")),'11 Mic'!I124,0)</f>
        <v>0</v>
      </c>
    </row>
    <row r="125" spans="1:34">
      <c r="A125" s="38" t="s">
        <v>5</v>
      </c>
      <c r="B125" s="16" t="s">
        <v>6</v>
      </c>
      <c r="C125" s="37"/>
      <c r="D125" s="35"/>
      <c r="E125" s="35"/>
      <c r="F125" s="35"/>
      <c r="G125" s="201">
        <v>4</v>
      </c>
      <c r="H125" s="201"/>
      <c r="I125" s="201"/>
      <c r="J125" s="201" t="s">
        <v>2351</v>
      </c>
      <c r="K125" s="16" t="s">
        <v>2906</v>
      </c>
      <c r="L125" s="84"/>
      <c r="AA125" s="495">
        <f>IF(AND('11 Mic'!C125=1,NOT('11 Mic'!I125="")),'11 Mic'!I125,0)</f>
        <v>0</v>
      </c>
      <c r="AB125" s="495">
        <f>IF(AND('11 Mic'!D125=1,NOT('11 Mic'!I125="")),'11 Mic'!I125,0)</f>
        <v>0</v>
      </c>
      <c r="AC125" s="495">
        <f>IF(AND('11 Mic'!E125=1,NOT('11 Mic'!I125="")),'11 Mic'!I125,0)</f>
        <v>0</v>
      </c>
      <c r="AD125" s="495">
        <f>IF(AND('11 Mic'!F125=1,NOT('11 Mic'!I125="")),'11 Mic'!I125,0)</f>
        <v>0</v>
      </c>
      <c r="AE125" s="495">
        <f>IF(AND('11 Mic'!C125=0,NOT('11 Mic'!H125="")),'11 Mic'!H125,4)</f>
        <v>4</v>
      </c>
      <c r="AF125" s="495">
        <f>IF(AND('11 Mic'!D125=0,NOT('11 Mic'!H125="")),'11 Mic'!H125,4)</f>
        <v>4</v>
      </c>
      <c r="AG125" s="495">
        <f>IF(AND('11 Mic'!E125=0,NOT('11 Mic'!H125="")),'11 Mic'!H125,4)</f>
        <v>4</v>
      </c>
      <c r="AH125" s="495">
        <f>IF(AND('11 Mic'!F125=0,NOT('11 Mic'!H125="")),'11 Mic'!H125,4)</f>
        <v>4</v>
      </c>
    </row>
    <row r="126" spans="1:34">
      <c r="A126" s="38" t="s">
        <v>7</v>
      </c>
      <c r="B126" s="16" t="s">
        <v>103</v>
      </c>
      <c r="C126" s="37"/>
      <c r="D126" s="35"/>
      <c r="E126" s="35"/>
      <c r="F126" s="35"/>
      <c r="G126" s="201">
        <v>2</v>
      </c>
      <c r="H126" s="201">
        <v>3</v>
      </c>
      <c r="I126" s="201"/>
      <c r="J126" s="201" t="s">
        <v>5466</v>
      </c>
      <c r="K126" s="16" t="s">
        <v>2906</v>
      </c>
      <c r="L126" s="199"/>
      <c r="AA126" s="495">
        <f>IF(AND('11 Mic'!C126=1,NOT('11 Mic'!I126="")),'11 Mic'!I126,0)</f>
        <v>0</v>
      </c>
      <c r="AB126" s="495">
        <f>IF(AND('11 Mic'!D126=1,NOT('11 Mic'!I126="")),'11 Mic'!I126,0)</f>
        <v>0</v>
      </c>
      <c r="AC126" s="495">
        <f>IF(AND('11 Mic'!E126=1,NOT('11 Mic'!I126="")),'11 Mic'!I126,0)</f>
        <v>0</v>
      </c>
      <c r="AD126" s="495">
        <f>IF(AND('11 Mic'!F126=1,NOT('11 Mic'!I126="")),'11 Mic'!I126,0)</f>
        <v>0</v>
      </c>
      <c r="AE126" s="495">
        <f>IF(AND('11 Mic'!C126=0,NOT('11 Mic'!H126="")),'11 Mic'!H126,4)</f>
        <v>3</v>
      </c>
      <c r="AF126" s="495">
        <f>IF(AND('11 Mic'!D126=0,NOT('11 Mic'!H126="")),'11 Mic'!H126,4)</f>
        <v>3</v>
      </c>
      <c r="AG126" s="495">
        <f>IF(AND('11 Mic'!E126=0,NOT('11 Mic'!H126="")),'11 Mic'!H126,4)</f>
        <v>3</v>
      </c>
      <c r="AH126" s="495">
        <f>IF(AND('11 Mic'!F126=0,NOT('11 Mic'!H126="")),'11 Mic'!H126,4)</f>
        <v>3</v>
      </c>
    </row>
    <row r="127" spans="1:34" ht="20">
      <c r="A127" s="38" t="s">
        <v>104</v>
      </c>
      <c r="B127" s="16" t="s">
        <v>3973</v>
      </c>
      <c r="C127" s="37"/>
      <c r="D127" s="35"/>
      <c r="E127" s="35"/>
      <c r="F127" s="35"/>
      <c r="G127" s="201">
        <v>4</v>
      </c>
      <c r="H127" s="201">
        <v>2</v>
      </c>
      <c r="I127" s="201"/>
      <c r="J127" s="201" t="s">
        <v>5466</v>
      </c>
      <c r="K127" s="16" t="s">
        <v>2737</v>
      </c>
      <c r="L127" s="203"/>
      <c r="AA127" s="495">
        <f>IF(AND('11 Mic'!C127=1,NOT('11 Mic'!I127="")),'11 Mic'!I127,0)</f>
        <v>0</v>
      </c>
      <c r="AB127" s="495">
        <f>IF(AND('11 Mic'!D127=1,NOT('11 Mic'!I127="")),'11 Mic'!I127,0)</f>
        <v>0</v>
      </c>
      <c r="AC127" s="495">
        <f>IF(AND('11 Mic'!E127=1,NOT('11 Mic'!I127="")),'11 Mic'!I127,0)</f>
        <v>0</v>
      </c>
      <c r="AD127" s="495">
        <f>IF(AND('11 Mic'!F127=1,NOT('11 Mic'!I127="")),'11 Mic'!I127,0)</f>
        <v>0</v>
      </c>
      <c r="AE127" s="495">
        <f>IF(AND('11 Mic'!C127=0,NOT('11 Mic'!H127="")),'11 Mic'!H127,4)</f>
        <v>2</v>
      </c>
      <c r="AF127" s="495">
        <f>IF(AND('11 Mic'!D127=0,NOT('11 Mic'!H127="")),'11 Mic'!H127,4)</f>
        <v>2</v>
      </c>
      <c r="AG127" s="495">
        <f>IF(AND('11 Mic'!E127=0,NOT('11 Mic'!H127="")),'11 Mic'!H127,4)</f>
        <v>2</v>
      </c>
      <c r="AH127" s="495">
        <f>IF(AND('11 Mic'!F127=0,NOT('11 Mic'!H127="")),'11 Mic'!H127,4)</f>
        <v>2</v>
      </c>
    </row>
    <row r="128" spans="1:34" ht="30">
      <c r="A128" s="38" t="s">
        <v>3974</v>
      </c>
      <c r="B128" s="200" t="s">
        <v>722</v>
      </c>
      <c r="C128" s="37"/>
      <c r="D128" s="35"/>
      <c r="E128" s="35"/>
      <c r="F128" s="35"/>
      <c r="G128" s="201">
        <v>4</v>
      </c>
      <c r="H128" s="201">
        <v>3</v>
      </c>
      <c r="I128" s="201"/>
      <c r="J128" s="201" t="s">
        <v>3371</v>
      </c>
      <c r="K128" s="16" t="s">
        <v>2906</v>
      </c>
      <c r="L128" s="199"/>
      <c r="AA128" s="495">
        <f>IF(AND('11 Mic'!C128=1,NOT('11 Mic'!I128="")),'11 Mic'!I128,0)</f>
        <v>0</v>
      </c>
      <c r="AB128" s="495">
        <f>IF(AND('11 Mic'!D128=1,NOT('11 Mic'!I128="")),'11 Mic'!I128,0)</f>
        <v>0</v>
      </c>
      <c r="AC128" s="495">
        <f>IF(AND('11 Mic'!E128=1,NOT('11 Mic'!I128="")),'11 Mic'!I128,0)</f>
        <v>0</v>
      </c>
      <c r="AD128" s="495">
        <f>IF(AND('11 Mic'!F128=1,NOT('11 Mic'!I128="")),'11 Mic'!I128,0)</f>
        <v>0</v>
      </c>
      <c r="AE128" s="495">
        <f>IF(AND('11 Mic'!C128=0,NOT('11 Mic'!H128="")),'11 Mic'!H128,4)</f>
        <v>3</v>
      </c>
      <c r="AF128" s="495">
        <f>IF(AND('11 Mic'!D128=0,NOT('11 Mic'!H128="")),'11 Mic'!H128,4)</f>
        <v>3</v>
      </c>
      <c r="AG128" s="495">
        <f>IF(AND('11 Mic'!E128=0,NOT('11 Mic'!H128="")),'11 Mic'!H128,4)</f>
        <v>3</v>
      </c>
      <c r="AH128" s="495">
        <f>IF(AND('11 Mic'!F128=0,NOT('11 Mic'!H128="")),'11 Mic'!H128,4)</f>
        <v>3</v>
      </c>
    </row>
    <row r="129" spans="1:34">
      <c r="A129" s="38" t="s">
        <v>723</v>
      </c>
      <c r="B129" s="20" t="s">
        <v>724</v>
      </c>
      <c r="C129" s="37"/>
      <c r="D129" s="35"/>
      <c r="E129" s="35"/>
      <c r="F129" s="35"/>
      <c r="G129" s="201">
        <v>2</v>
      </c>
      <c r="H129" s="201">
        <v>3</v>
      </c>
      <c r="I129" s="201"/>
      <c r="J129" s="201" t="s">
        <v>2858</v>
      </c>
      <c r="K129" s="16"/>
      <c r="L129" s="199"/>
      <c r="AA129" s="495">
        <f>IF(AND('11 Mic'!C129=1,NOT('11 Mic'!I129="")),'11 Mic'!I129,0)</f>
        <v>0</v>
      </c>
      <c r="AB129" s="495">
        <f>IF(AND('11 Mic'!D129=1,NOT('11 Mic'!I129="")),'11 Mic'!I129,0)</f>
        <v>0</v>
      </c>
      <c r="AC129" s="495">
        <f>IF(AND('11 Mic'!E129=1,NOT('11 Mic'!I129="")),'11 Mic'!I129,0)</f>
        <v>0</v>
      </c>
      <c r="AD129" s="495">
        <f>IF(AND('11 Mic'!F129=1,NOT('11 Mic'!I129="")),'11 Mic'!I129,0)</f>
        <v>0</v>
      </c>
      <c r="AE129" s="495">
        <f>IF(AND('11 Mic'!C129=0,NOT('11 Mic'!H129="")),'11 Mic'!H129,4)</f>
        <v>3</v>
      </c>
      <c r="AF129" s="495">
        <f>IF(AND('11 Mic'!D129=0,NOT('11 Mic'!H129="")),'11 Mic'!H129,4)</f>
        <v>3</v>
      </c>
      <c r="AG129" s="495">
        <f>IF(AND('11 Mic'!E129=0,NOT('11 Mic'!H129="")),'11 Mic'!H129,4)</f>
        <v>3</v>
      </c>
      <c r="AH129" s="495">
        <f>IF(AND('11 Mic'!F129=0,NOT('11 Mic'!H129="")),'11 Mic'!H129,4)</f>
        <v>3</v>
      </c>
    </row>
    <row r="130" spans="1:34">
      <c r="A130" s="68" t="s">
        <v>725</v>
      </c>
      <c r="B130" s="29" t="s">
        <v>726</v>
      </c>
      <c r="C130" s="37"/>
      <c r="D130" s="35"/>
      <c r="E130" s="35"/>
      <c r="F130" s="35"/>
      <c r="G130" s="219"/>
      <c r="H130" s="219"/>
      <c r="I130" s="220"/>
      <c r="J130" s="219"/>
      <c r="K130" s="221"/>
      <c r="L130" s="222"/>
      <c r="AB130" s="495">
        <f>IF(AND('11 Mic'!D130=1,NOT('11 Mic'!I130="")),'11 Mic'!I130,0)</f>
        <v>0</v>
      </c>
    </row>
    <row r="131" spans="1:34">
      <c r="A131" s="38" t="s">
        <v>727</v>
      </c>
      <c r="B131" s="20" t="s">
        <v>728</v>
      </c>
      <c r="C131" s="37"/>
      <c r="D131" s="35"/>
      <c r="E131" s="35"/>
      <c r="F131" s="35"/>
      <c r="G131" s="219">
        <v>4</v>
      </c>
      <c r="H131" s="219">
        <v>3</v>
      </c>
      <c r="I131" s="220"/>
      <c r="J131" s="219" t="s">
        <v>2351</v>
      </c>
      <c r="K131" s="16" t="s">
        <v>2906</v>
      </c>
      <c r="L131" s="222"/>
      <c r="AA131" s="495">
        <f>IF(AND('11 Mic'!C131=1,NOT('11 Mic'!I131="")),'11 Mic'!I131,0)</f>
        <v>0</v>
      </c>
      <c r="AB131" s="495">
        <f>IF(AND('11 Mic'!D131=1,NOT('11 Mic'!I131="")),'11 Mic'!I131,0)</f>
        <v>0</v>
      </c>
      <c r="AC131" s="495">
        <f>IF(AND('11 Mic'!E131=1,NOT('11 Mic'!I131="")),'11 Mic'!I131,0)</f>
        <v>0</v>
      </c>
      <c r="AD131" s="495">
        <f>IF(AND('11 Mic'!F131=1,NOT('11 Mic'!I131="")),'11 Mic'!I131,0)</f>
        <v>0</v>
      </c>
      <c r="AE131" s="495">
        <f>IF(AND('11 Mic'!C131=0,NOT('11 Mic'!H131="")),'11 Mic'!H131,4)</f>
        <v>3</v>
      </c>
      <c r="AF131" s="495">
        <f>IF(AND('11 Mic'!D131=0,NOT('11 Mic'!H131="")),'11 Mic'!H131,4)</f>
        <v>3</v>
      </c>
      <c r="AG131" s="495">
        <f>IF(AND('11 Mic'!E131=0,NOT('11 Mic'!H131="")),'11 Mic'!H131,4)</f>
        <v>3</v>
      </c>
      <c r="AH131" s="495">
        <f>IF(AND('11 Mic'!F131=0,NOT('11 Mic'!H131="")),'11 Mic'!H131,4)</f>
        <v>3</v>
      </c>
    </row>
    <row r="132" spans="1:34">
      <c r="A132" s="38" t="s">
        <v>729</v>
      </c>
      <c r="B132" s="20" t="s">
        <v>2031</v>
      </c>
      <c r="C132" s="37"/>
      <c r="D132" s="35"/>
      <c r="E132" s="35"/>
      <c r="F132" s="35"/>
      <c r="G132" s="219">
        <v>2</v>
      </c>
      <c r="H132" s="219"/>
      <c r="I132" s="220"/>
      <c r="J132" s="219" t="s">
        <v>2351</v>
      </c>
      <c r="K132" s="16" t="s">
        <v>2906</v>
      </c>
      <c r="L132" s="222"/>
      <c r="AA132" s="495">
        <f>IF(AND('11 Mic'!C132=1,NOT('11 Mic'!I132="")),'11 Mic'!I132,0)</f>
        <v>0</v>
      </c>
      <c r="AB132" s="495">
        <f>IF(AND('11 Mic'!D132=1,NOT('11 Mic'!I132="")),'11 Mic'!I132,0)</f>
        <v>0</v>
      </c>
      <c r="AC132" s="495">
        <f>IF(AND('11 Mic'!E132=1,NOT('11 Mic'!I132="")),'11 Mic'!I132,0)</f>
        <v>0</v>
      </c>
      <c r="AD132" s="495">
        <f>IF(AND('11 Mic'!F132=1,NOT('11 Mic'!I132="")),'11 Mic'!I132,0)</f>
        <v>0</v>
      </c>
      <c r="AE132" s="495">
        <f>IF(AND('11 Mic'!C132=0,NOT('11 Mic'!H132="")),'11 Mic'!H132,4)</f>
        <v>4</v>
      </c>
      <c r="AF132" s="495">
        <f>IF(AND('11 Mic'!D132=0,NOT('11 Mic'!H132="")),'11 Mic'!H132,4)</f>
        <v>4</v>
      </c>
      <c r="AG132" s="495">
        <f>IF(AND('11 Mic'!E132=0,NOT('11 Mic'!H132="")),'11 Mic'!H132,4)</f>
        <v>4</v>
      </c>
      <c r="AH132" s="495">
        <f>IF(AND('11 Mic'!F132=0,NOT('11 Mic'!H132="")),'11 Mic'!H132,4)</f>
        <v>4</v>
      </c>
    </row>
    <row r="133" spans="1:34" ht="20">
      <c r="A133" s="38" t="s">
        <v>2032</v>
      </c>
      <c r="B133" s="20" t="s">
        <v>2033</v>
      </c>
      <c r="C133" s="37"/>
      <c r="D133" s="35"/>
      <c r="E133" s="35"/>
      <c r="F133" s="35"/>
      <c r="G133" s="219">
        <v>2</v>
      </c>
      <c r="H133" s="219"/>
      <c r="I133" s="220"/>
      <c r="J133" s="219" t="s">
        <v>5466</v>
      </c>
      <c r="K133" s="16" t="s">
        <v>2906</v>
      </c>
      <c r="L133" s="222"/>
      <c r="AA133" s="495">
        <f>IF(AND('11 Mic'!C133=1,NOT('11 Mic'!I133="")),'11 Mic'!I133,0)</f>
        <v>0</v>
      </c>
      <c r="AB133" s="495">
        <f>IF(AND('11 Mic'!D133=1,NOT('11 Mic'!I133="")),'11 Mic'!I133,0)</f>
        <v>0</v>
      </c>
      <c r="AC133" s="495">
        <f>IF(AND('11 Mic'!E133=1,NOT('11 Mic'!I133="")),'11 Mic'!I133,0)</f>
        <v>0</v>
      </c>
      <c r="AD133" s="495">
        <f>IF(AND('11 Mic'!F133=1,NOT('11 Mic'!I133="")),'11 Mic'!I133,0)</f>
        <v>0</v>
      </c>
      <c r="AE133" s="495">
        <f>IF(AND('11 Mic'!C133=0,NOT('11 Mic'!H133="")),'11 Mic'!H133,4)</f>
        <v>4</v>
      </c>
      <c r="AF133" s="495">
        <f>IF(AND('11 Mic'!D133=0,NOT('11 Mic'!H133="")),'11 Mic'!H133,4)</f>
        <v>4</v>
      </c>
      <c r="AG133" s="495">
        <f>IF(AND('11 Mic'!E133=0,NOT('11 Mic'!H133="")),'11 Mic'!H133,4)</f>
        <v>4</v>
      </c>
      <c r="AH133" s="495">
        <f>IF(AND('11 Mic'!F133=0,NOT('11 Mic'!H133="")),'11 Mic'!H133,4)</f>
        <v>4</v>
      </c>
    </row>
    <row r="134" spans="1:34">
      <c r="A134" s="38" t="s">
        <v>2034</v>
      </c>
      <c r="B134" s="20" t="s">
        <v>2038</v>
      </c>
      <c r="C134" s="37"/>
      <c r="D134" s="35"/>
      <c r="E134" s="35"/>
      <c r="F134" s="35"/>
      <c r="G134" s="219">
        <v>2</v>
      </c>
      <c r="H134" s="219"/>
      <c r="I134" s="220"/>
      <c r="J134" s="219" t="s">
        <v>5466</v>
      </c>
      <c r="K134" s="16" t="s">
        <v>2906</v>
      </c>
      <c r="L134" s="222"/>
      <c r="AA134" s="495">
        <f>IF(AND('11 Mic'!C134=1,NOT('11 Mic'!I134="")),'11 Mic'!I134,0)</f>
        <v>0</v>
      </c>
      <c r="AB134" s="495">
        <f>IF(AND('11 Mic'!D134=1,NOT('11 Mic'!I134="")),'11 Mic'!I134,0)</f>
        <v>0</v>
      </c>
      <c r="AC134" s="495">
        <f>IF(AND('11 Mic'!E134=1,NOT('11 Mic'!I134="")),'11 Mic'!I134,0)</f>
        <v>0</v>
      </c>
      <c r="AD134" s="495">
        <f>IF(AND('11 Mic'!F134=1,NOT('11 Mic'!I134="")),'11 Mic'!I134,0)</f>
        <v>0</v>
      </c>
      <c r="AE134" s="495">
        <f>IF(AND('11 Mic'!C134=0,NOT('11 Mic'!H134="")),'11 Mic'!H134,4)</f>
        <v>4</v>
      </c>
      <c r="AF134" s="495">
        <f>IF(AND('11 Mic'!D134=0,NOT('11 Mic'!H134="")),'11 Mic'!H134,4)</f>
        <v>4</v>
      </c>
      <c r="AG134" s="495">
        <f>IF(AND('11 Mic'!E134=0,NOT('11 Mic'!H134="")),'11 Mic'!H134,4)</f>
        <v>4</v>
      </c>
      <c r="AH134" s="495">
        <f>IF(AND('11 Mic'!F134=0,NOT('11 Mic'!H134="")),'11 Mic'!H134,4)</f>
        <v>4</v>
      </c>
    </row>
    <row r="135" spans="1:34">
      <c r="A135" s="38" t="s">
        <v>735</v>
      </c>
      <c r="B135" s="20" t="s">
        <v>736</v>
      </c>
      <c r="C135" s="37"/>
      <c r="D135" s="35"/>
      <c r="E135" s="35"/>
      <c r="F135" s="35"/>
      <c r="G135" s="219">
        <v>3</v>
      </c>
      <c r="H135" s="219"/>
      <c r="I135" s="220"/>
      <c r="J135" s="219" t="s">
        <v>2858</v>
      </c>
      <c r="K135" s="221"/>
      <c r="L135" s="222"/>
      <c r="AA135" s="495">
        <f>IF(AND('11 Mic'!C135=1,NOT('11 Mic'!I135="")),'11 Mic'!I135,0)</f>
        <v>0</v>
      </c>
      <c r="AB135" s="495">
        <f>IF(AND('11 Mic'!D135=1,NOT('11 Mic'!I135="")),'11 Mic'!I135,0)</f>
        <v>0</v>
      </c>
      <c r="AC135" s="495">
        <f>IF(AND('11 Mic'!E135=1,NOT('11 Mic'!I135="")),'11 Mic'!I135,0)</f>
        <v>0</v>
      </c>
      <c r="AD135" s="495">
        <f>IF(AND('11 Mic'!F135=1,NOT('11 Mic'!I135="")),'11 Mic'!I135,0)</f>
        <v>0</v>
      </c>
      <c r="AE135" s="495">
        <f>IF(AND('11 Mic'!C135=0,NOT('11 Mic'!H135="")),'11 Mic'!H135,4)</f>
        <v>4</v>
      </c>
      <c r="AF135" s="495">
        <f>IF(AND('11 Mic'!D135=0,NOT('11 Mic'!H135="")),'11 Mic'!H135,4)</f>
        <v>4</v>
      </c>
      <c r="AG135" s="495">
        <f>IF(AND('11 Mic'!E135=0,NOT('11 Mic'!H135="")),'11 Mic'!H135,4)</f>
        <v>4</v>
      </c>
      <c r="AH135" s="495">
        <f>IF(AND('11 Mic'!F135=0,NOT('11 Mic'!H135="")),'11 Mic'!H135,4)</f>
        <v>4</v>
      </c>
    </row>
    <row r="136" spans="1:34">
      <c r="A136" s="68" t="s">
        <v>737</v>
      </c>
      <c r="B136" s="29" t="s">
        <v>738</v>
      </c>
      <c r="C136" s="37"/>
      <c r="D136" s="35"/>
      <c r="E136" s="35"/>
      <c r="F136" s="35"/>
      <c r="G136" s="219"/>
      <c r="H136" s="219"/>
      <c r="I136" s="220"/>
      <c r="J136" s="219"/>
      <c r="K136" s="221"/>
      <c r="L136" s="222"/>
      <c r="AB136" s="495">
        <f>IF(AND('11 Mic'!D136=1,NOT('11 Mic'!I136="")),'11 Mic'!I136,0)</f>
        <v>0</v>
      </c>
    </row>
    <row r="137" spans="1:34">
      <c r="A137" s="38" t="s">
        <v>739</v>
      </c>
      <c r="B137" s="39" t="s">
        <v>131</v>
      </c>
      <c r="C137" s="37"/>
      <c r="D137" s="35"/>
      <c r="E137" s="35"/>
      <c r="F137" s="35"/>
      <c r="G137" s="270">
        <v>3</v>
      </c>
      <c r="H137" s="269"/>
      <c r="I137" s="220"/>
      <c r="J137" s="219" t="s">
        <v>2351</v>
      </c>
      <c r="K137" s="16" t="s">
        <v>2906</v>
      </c>
      <c r="L137" s="222"/>
      <c r="AA137" s="495">
        <f>IF(AND('11 Mic'!C137=1,NOT('11 Mic'!I137="")),'11 Mic'!I137,0)</f>
        <v>0</v>
      </c>
      <c r="AB137" s="495">
        <f>IF(AND('11 Mic'!D137=1,NOT('11 Mic'!I137="")),'11 Mic'!I137,0)</f>
        <v>0</v>
      </c>
      <c r="AC137" s="495">
        <f>IF(AND('11 Mic'!E137=1,NOT('11 Mic'!I137="")),'11 Mic'!I137,0)</f>
        <v>0</v>
      </c>
      <c r="AD137" s="495">
        <f>IF(AND('11 Mic'!F137=1,NOT('11 Mic'!I137="")),'11 Mic'!I137,0)</f>
        <v>0</v>
      </c>
      <c r="AE137" s="495">
        <f>IF(AND('11 Mic'!C137=0,NOT('11 Mic'!H137="")),'11 Mic'!H137,4)</f>
        <v>4</v>
      </c>
      <c r="AF137" s="495">
        <f>IF(AND('11 Mic'!D137=0,NOT('11 Mic'!H137="")),'11 Mic'!H137,4)</f>
        <v>4</v>
      </c>
      <c r="AG137" s="495">
        <f>IF(AND('11 Mic'!E137=0,NOT('11 Mic'!H137="")),'11 Mic'!H137,4)</f>
        <v>4</v>
      </c>
      <c r="AH137" s="495">
        <f>IF(AND('11 Mic'!F137=0,NOT('11 Mic'!H137="")),'11 Mic'!H137,4)</f>
        <v>4</v>
      </c>
    </row>
    <row r="138" spans="1:34" ht="20">
      <c r="A138" s="38" t="s">
        <v>132</v>
      </c>
      <c r="B138" s="20" t="s">
        <v>66</v>
      </c>
      <c r="C138" s="37"/>
      <c r="D138" s="35"/>
      <c r="E138" s="35"/>
      <c r="F138" s="35"/>
      <c r="G138" s="219">
        <v>4</v>
      </c>
      <c r="H138" s="219"/>
      <c r="I138" s="39"/>
      <c r="J138" s="219" t="s">
        <v>2351</v>
      </c>
      <c r="K138" s="16" t="s">
        <v>4097</v>
      </c>
      <c r="L138" s="222"/>
      <c r="AA138" s="495">
        <f>IF(AND('11 Mic'!C138=1,NOT('11 Mic'!I138="")),'11 Mic'!I138,0)</f>
        <v>0</v>
      </c>
      <c r="AB138" s="495">
        <f>IF(AND('11 Mic'!D138=1,NOT('11 Mic'!I138="")),'11 Mic'!I138,0)</f>
        <v>0</v>
      </c>
      <c r="AC138" s="495">
        <f>IF(AND('11 Mic'!E138=1,NOT('11 Mic'!I138="")),'11 Mic'!I138,0)</f>
        <v>0</v>
      </c>
      <c r="AD138" s="495">
        <f>IF(AND('11 Mic'!F138=1,NOT('11 Mic'!I138="")),'11 Mic'!I138,0)</f>
        <v>0</v>
      </c>
      <c r="AE138" s="495">
        <f>IF(AND('11 Mic'!C138=0,NOT('11 Mic'!H138="")),'11 Mic'!H138,4)</f>
        <v>4</v>
      </c>
      <c r="AF138" s="495">
        <f>IF(AND('11 Mic'!D138=0,NOT('11 Mic'!H138="")),'11 Mic'!H138,4)</f>
        <v>4</v>
      </c>
      <c r="AG138" s="495">
        <f>IF(AND('11 Mic'!E138=0,NOT('11 Mic'!H138="")),'11 Mic'!H138,4)</f>
        <v>4</v>
      </c>
      <c r="AH138" s="495">
        <f>IF(AND('11 Mic'!F138=0,NOT('11 Mic'!H138="")),'11 Mic'!H138,4)</f>
        <v>4</v>
      </c>
    </row>
    <row r="139" spans="1:34">
      <c r="A139" s="38" t="s">
        <v>3994</v>
      </c>
      <c r="B139" s="20" t="s">
        <v>3995</v>
      </c>
      <c r="C139" s="37"/>
      <c r="D139" s="35"/>
      <c r="E139" s="35"/>
      <c r="F139" s="35"/>
      <c r="G139" s="219">
        <v>4</v>
      </c>
      <c r="H139" s="219"/>
      <c r="I139" s="220"/>
      <c r="J139" s="219" t="s">
        <v>2351</v>
      </c>
      <c r="K139" s="16" t="s">
        <v>2906</v>
      </c>
      <c r="L139" s="222"/>
      <c r="AA139" s="495">
        <f>IF(AND('11 Mic'!C139=1,NOT('11 Mic'!I139="")),'11 Mic'!I139,0)</f>
        <v>0</v>
      </c>
      <c r="AB139" s="495">
        <f>IF(AND('11 Mic'!D139=1,NOT('11 Mic'!I139="")),'11 Mic'!I139,0)</f>
        <v>0</v>
      </c>
      <c r="AC139" s="495">
        <f>IF(AND('11 Mic'!E139=1,NOT('11 Mic'!I139="")),'11 Mic'!I139,0)</f>
        <v>0</v>
      </c>
      <c r="AD139" s="495">
        <f>IF(AND('11 Mic'!F139=1,NOT('11 Mic'!I139="")),'11 Mic'!I139,0)</f>
        <v>0</v>
      </c>
      <c r="AE139" s="495">
        <f>IF(AND('11 Mic'!C139=0,NOT('11 Mic'!H139="")),'11 Mic'!H139,4)</f>
        <v>4</v>
      </c>
      <c r="AF139" s="495">
        <f>IF(AND('11 Mic'!D139=0,NOT('11 Mic'!H139="")),'11 Mic'!H139,4)</f>
        <v>4</v>
      </c>
      <c r="AG139" s="495">
        <f>IF(AND('11 Mic'!E139=0,NOT('11 Mic'!H139="")),'11 Mic'!H139,4)</f>
        <v>4</v>
      </c>
      <c r="AH139" s="495">
        <f>IF(AND('11 Mic'!F139=0,NOT('11 Mic'!H139="")),'11 Mic'!H139,4)</f>
        <v>4</v>
      </c>
    </row>
    <row r="140" spans="1:34" ht="20">
      <c r="A140" s="38" t="s">
        <v>3996</v>
      </c>
      <c r="B140" s="20" t="s">
        <v>45</v>
      </c>
      <c r="C140" s="37"/>
      <c r="D140" s="35"/>
      <c r="E140" s="35"/>
      <c r="F140" s="35"/>
      <c r="G140" s="219">
        <v>2</v>
      </c>
      <c r="H140" s="219"/>
      <c r="I140" s="220"/>
      <c r="J140" s="219" t="s">
        <v>5466</v>
      </c>
      <c r="K140" s="16" t="s">
        <v>2906</v>
      </c>
      <c r="L140" s="222"/>
      <c r="AA140" s="495">
        <f>IF(AND('11 Mic'!C140=1,NOT('11 Mic'!I140="")),'11 Mic'!I140,0)</f>
        <v>0</v>
      </c>
      <c r="AB140" s="495">
        <f>IF(AND('11 Mic'!D140=1,NOT('11 Mic'!I140="")),'11 Mic'!I140,0)</f>
        <v>0</v>
      </c>
      <c r="AC140" s="495">
        <f>IF(AND('11 Mic'!E140=1,NOT('11 Mic'!I140="")),'11 Mic'!I140,0)</f>
        <v>0</v>
      </c>
      <c r="AD140" s="495">
        <f>IF(AND('11 Mic'!F140=1,NOT('11 Mic'!I140="")),'11 Mic'!I140,0)</f>
        <v>0</v>
      </c>
      <c r="AE140" s="495">
        <f>IF(AND('11 Mic'!C140=0,NOT('11 Mic'!H140="")),'11 Mic'!H140,4)</f>
        <v>4</v>
      </c>
      <c r="AF140" s="495">
        <f>IF(AND('11 Mic'!D140=0,NOT('11 Mic'!H140="")),'11 Mic'!H140,4)</f>
        <v>4</v>
      </c>
      <c r="AG140" s="495">
        <f>IF(AND('11 Mic'!E140=0,NOT('11 Mic'!H140="")),'11 Mic'!H140,4)</f>
        <v>4</v>
      </c>
      <c r="AH140" s="495">
        <f>IF(AND('11 Mic'!F140=0,NOT('11 Mic'!H140="")),'11 Mic'!H140,4)</f>
        <v>4</v>
      </c>
    </row>
    <row r="141" spans="1:34">
      <c r="A141" s="38" t="s">
        <v>46</v>
      </c>
      <c r="B141" s="20" t="s">
        <v>2038</v>
      </c>
      <c r="C141" s="37"/>
      <c r="D141" s="35"/>
      <c r="E141" s="35"/>
      <c r="F141" s="35"/>
      <c r="G141" s="219">
        <v>2</v>
      </c>
      <c r="H141" s="219"/>
      <c r="I141" s="220"/>
      <c r="J141" s="219" t="s">
        <v>5466</v>
      </c>
      <c r="K141" s="16" t="s">
        <v>2906</v>
      </c>
      <c r="L141" s="222"/>
      <c r="AA141" s="495">
        <f>IF(AND('11 Mic'!C141=1,NOT('11 Mic'!I141="")),'11 Mic'!I141,0)</f>
        <v>0</v>
      </c>
      <c r="AB141" s="495">
        <f>IF(AND('11 Mic'!D141=1,NOT('11 Mic'!I141="")),'11 Mic'!I141,0)</f>
        <v>0</v>
      </c>
      <c r="AC141" s="495">
        <f>IF(AND('11 Mic'!E141=1,NOT('11 Mic'!I141="")),'11 Mic'!I141,0)</f>
        <v>0</v>
      </c>
      <c r="AD141" s="495">
        <f>IF(AND('11 Mic'!F141=1,NOT('11 Mic'!I141="")),'11 Mic'!I141,0)</f>
        <v>0</v>
      </c>
      <c r="AE141" s="495">
        <f>IF(AND('11 Mic'!C141=0,NOT('11 Mic'!H141="")),'11 Mic'!H141,4)</f>
        <v>4</v>
      </c>
      <c r="AF141" s="495">
        <f>IF(AND('11 Mic'!D141=0,NOT('11 Mic'!H141="")),'11 Mic'!H141,4)</f>
        <v>4</v>
      </c>
      <c r="AG141" s="495">
        <f>IF(AND('11 Mic'!E141=0,NOT('11 Mic'!H141="")),'11 Mic'!H141,4)</f>
        <v>4</v>
      </c>
      <c r="AH141" s="495">
        <f>IF(AND('11 Mic'!F141=0,NOT('11 Mic'!H141="")),'11 Mic'!H141,4)</f>
        <v>4</v>
      </c>
    </row>
    <row r="142" spans="1:34">
      <c r="A142" s="38" t="s">
        <v>47</v>
      </c>
      <c r="B142" s="20" t="s">
        <v>48</v>
      </c>
      <c r="C142" s="37"/>
      <c r="D142" s="35"/>
      <c r="E142" s="35"/>
      <c r="F142" s="35"/>
      <c r="G142" s="219">
        <v>3</v>
      </c>
      <c r="H142" s="219"/>
      <c r="I142" s="220"/>
      <c r="J142" s="219" t="s">
        <v>2858</v>
      </c>
      <c r="K142" s="221"/>
      <c r="L142" s="222"/>
      <c r="AA142" s="495">
        <f>IF(AND('11 Mic'!C142=1,NOT('11 Mic'!I142="")),'11 Mic'!I142,0)</f>
        <v>0</v>
      </c>
      <c r="AB142" s="495">
        <f>IF(AND('11 Mic'!D142=1,NOT('11 Mic'!I142="")),'11 Mic'!I142,0)</f>
        <v>0</v>
      </c>
      <c r="AC142" s="495">
        <f>IF(AND('11 Mic'!E142=1,NOT('11 Mic'!I142="")),'11 Mic'!I142,0)</f>
        <v>0</v>
      </c>
      <c r="AD142" s="495">
        <f>IF(AND('11 Mic'!F142=1,NOT('11 Mic'!I142="")),'11 Mic'!I142,0)</f>
        <v>0</v>
      </c>
      <c r="AE142" s="495">
        <f>IF(AND('11 Mic'!C142=0,NOT('11 Mic'!H142="")),'11 Mic'!H142,4)</f>
        <v>4</v>
      </c>
      <c r="AF142" s="495">
        <f>IF(AND('11 Mic'!D142=0,NOT('11 Mic'!H142="")),'11 Mic'!H142,4)</f>
        <v>4</v>
      </c>
      <c r="AG142" s="495">
        <f>IF(AND('11 Mic'!E142=0,NOT('11 Mic'!H142="")),'11 Mic'!H142,4)</f>
        <v>4</v>
      </c>
      <c r="AH142" s="495">
        <f>IF(AND('11 Mic'!F142=0,NOT('11 Mic'!H142="")),'11 Mic'!H142,4)</f>
        <v>4</v>
      </c>
    </row>
    <row r="143" spans="1:34">
      <c r="A143" s="68" t="s">
        <v>49</v>
      </c>
      <c r="B143" s="29" t="s">
        <v>4778</v>
      </c>
      <c r="C143" s="37"/>
      <c r="D143" s="35"/>
      <c r="E143" s="35"/>
      <c r="F143" s="35"/>
      <c r="G143" s="219"/>
      <c r="H143" s="219"/>
      <c r="I143" s="220"/>
      <c r="J143" s="219"/>
      <c r="K143" s="221"/>
      <c r="L143" s="222"/>
      <c r="AB143" s="495">
        <f>IF(AND('11 Mic'!D143=1,NOT('11 Mic'!I143="")),'11 Mic'!I143,0)</f>
        <v>0</v>
      </c>
    </row>
    <row r="144" spans="1:34" ht="20">
      <c r="A144" s="38" t="s">
        <v>3162</v>
      </c>
      <c r="B144" s="313" t="s">
        <v>3173</v>
      </c>
      <c r="C144" s="37"/>
      <c r="D144" s="35"/>
      <c r="E144" s="35"/>
      <c r="F144" s="35"/>
      <c r="G144" s="219">
        <v>2</v>
      </c>
      <c r="H144" s="219"/>
      <c r="I144" s="39"/>
      <c r="J144" s="219" t="s">
        <v>2351</v>
      </c>
      <c r="K144" s="220" t="s">
        <v>1614</v>
      </c>
      <c r="L144" s="222"/>
      <c r="AA144" s="495">
        <f>IF(AND('11 Mic'!C144=1,NOT('11 Mic'!I144="")),'11 Mic'!I144,0)</f>
        <v>0</v>
      </c>
      <c r="AB144" s="495">
        <f>IF(AND('11 Mic'!D144=1,NOT('11 Mic'!I144="")),'11 Mic'!I144,0)</f>
        <v>0</v>
      </c>
      <c r="AC144" s="495">
        <f>IF(AND('11 Mic'!E144=1,NOT('11 Mic'!I144="")),'11 Mic'!I144,0)</f>
        <v>0</v>
      </c>
      <c r="AD144" s="495">
        <f>IF(AND('11 Mic'!F144=1,NOT('11 Mic'!I144="")),'11 Mic'!I144,0)</f>
        <v>0</v>
      </c>
      <c r="AE144" s="495">
        <f>IF(AND('11 Mic'!C144=0,NOT('11 Mic'!H144="")),'11 Mic'!H144,4)</f>
        <v>4</v>
      </c>
      <c r="AF144" s="495">
        <f>IF(AND('11 Mic'!D144=0,NOT('11 Mic'!H144="")),'11 Mic'!H144,4)</f>
        <v>4</v>
      </c>
      <c r="AG144" s="495">
        <f>IF(AND('11 Mic'!E144=0,NOT('11 Mic'!H144="")),'11 Mic'!H144,4)</f>
        <v>4</v>
      </c>
      <c r="AH144" s="495">
        <f>IF(AND('11 Mic'!F144=0,NOT('11 Mic'!H144="")),'11 Mic'!H144,4)</f>
        <v>4</v>
      </c>
    </row>
    <row r="145" spans="1:34">
      <c r="A145" s="38" t="s">
        <v>3174</v>
      </c>
      <c r="B145" s="20" t="s">
        <v>4705</v>
      </c>
      <c r="C145" s="37"/>
      <c r="D145" s="35"/>
      <c r="E145" s="35"/>
      <c r="F145" s="35"/>
      <c r="G145" s="219">
        <v>4</v>
      </c>
      <c r="H145" s="219"/>
      <c r="I145" s="220"/>
      <c r="J145" s="219" t="s">
        <v>2351</v>
      </c>
      <c r="K145" s="221"/>
      <c r="L145" s="222"/>
      <c r="AA145" s="495">
        <f>IF(AND('11 Mic'!C145=1,NOT('11 Mic'!I145="")),'11 Mic'!I145,0)</f>
        <v>0</v>
      </c>
      <c r="AB145" s="495">
        <f>IF(AND('11 Mic'!D145=1,NOT('11 Mic'!I145="")),'11 Mic'!I145,0)</f>
        <v>0</v>
      </c>
      <c r="AC145" s="495">
        <f>IF(AND('11 Mic'!E145=1,NOT('11 Mic'!I145="")),'11 Mic'!I145,0)</f>
        <v>0</v>
      </c>
      <c r="AD145" s="495">
        <f>IF(AND('11 Mic'!F145=1,NOT('11 Mic'!I145="")),'11 Mic'!I145,0)</f>
        <v>0</v>
      </c>
      <c r="AE145" s="495">
        <f>IF(AND('11 Mic'!C145=0,NOT('11 Mic'!H145="")),'11 Mic'!H145,4)</f>
        <v>4</v>
      </c>
      <c r="AF145" s="495">
        <f>IF(AND('11 Mic'!D145=0,NOT('11 Mic'!H145="")),'11 Mic'!H145,4)</f>
        <v>4</v>
      </c>
      <c r="AG145" s="495">
        <f>IF(AND('11 Mic'!E145=0,NOT('11 Mic'!H145="")),'11 Mic'!H145,4)</f>
        <v>4</v>
      </c>
      <c r="AH145" s="495">
        <f>IF(AND('11 Mic'!F145=0,NOT('11 Mic'!H145="")),'11 Mic'!H145,4)</f>
        <v>4</v>
      </c>
    </row>
    <row r="146" spans="1:34" ht="20">
      <c r="A146" s="38" t="s">
        <v>3175</v>
      </c>
      <c r="B146" s="20" t="s">
        <v>4706</v>
      </c>
      <c r="C146" s="37"/>
      <c r="D146" s="35"/>
      <c r="E146" s="35"/>
      <c r="F146" s="35"/>
      <c r="G146" s="219">
        <v>2</v>
      </c>
      <c r="H146" s="219"/>
      <c r="I146" s="220"/>
      <c r="J146" s="219" t="s">
        <v>2351</v>
      </c>
      <c r="K146" s="221"/>
      <c r="L146" s="222"/>
      <c r="AA146" s="495">
        <f>IF(AND('11 Mic'!C146=1,NOT('11 Mic'!I146="")),'11 Mic'!I146,0)</f>
        <v>0</v>
      </c>
      <c r="AB146" s="495">
        <f>IF(AND('11 Mic'!D146=1,NOT('11 Mic'!I146="")),'11 Mic'!I146,0)</f>
        <v>0</v>
      </c>
      <c r="AC146" s="495">
        <f>IF(AND('11 Mic'!E146=1,NOT('11 Mic'!I146="")),'11 Mic'!I146,0)</f>
        <v>0</v>
      </c>
      <c r="AD146" s="495">
        <f>IF(AND('11 Mic'!F146=1,NOT('11 Mic'!I146="")),'11 Mic'!I146,0)</f>
        <v>0</v>
      </c>
      <c r="AE146" s="495">
        <f>IF(AND('11 Mic'!C146=0,NOT('11 Mic'!H146="")),'11 Mic'!H146,4)</f>
        <v>4</v>
      </c>
      <c r="AF146" s="495">
        <f>IF(AND('11 Mic'!D146=0,NOT('11 Mic'!H146="")),'11 Mic'!H146,4)</f>
        <v>4</v>
      </c>
      <c r="AG146" s="495">
        <f>IF(AND('11 Mic'!E146=0,NOT('11 Mic'!H146="")),'11 Mic'!H146,4)</f>
        <v>4</v>
      </c>
      <c r="AH146" s="495">
        <f>IF(AND('11 Mic'!F146=0,NOT('11 Mic'!H146="")),'11 Mic'!H146,4)</f>
        <v>4</v>
      </c>
    </row>
    <row r="147" spans="1:34">
      <c r="A147" s="38" t="s">
        <v>3176</v>
      </c>
      <c r="B147" s="39" t="s">
        <v>4039</v>
      </c>
      <c r="C147" s="37"/>
      <c r="D147" s="35"/>
      <c r="E147" s="35"/>
      <c r="F147" s="35"/>
      <c r="G147" s="219">
        <v>2</v>
      </c>
      <c r="H147" s="219"/>
      <c r="I147" s="220"/>
      <c r="J147" s="219" t="s">
        <v>5466</v>
      </c>
      <c r="K147" s="221"/>
      <c r="L147" s="222"/>
      <c r="AA147" s="495">
        <f>IF(AND('11 Mic'!C147=1,NOT('11 Mic'!I147="")),'11 Mic'!I147,0)</f>
        <v>0</v>
      </c>
      <c r="AB147" s="495">
        <f>IF(AND('11 Mic'!D147=1,NOT('11 Mic'!I147="")),'11 Mic'!I147,0)</f>
        <v>0</v>
      </c>
      <c r="AC147" s="495">
        <f>IF(AND('11 Mic'!E147=1,NOT('11 Mic'!I147="")),'11 Mic'!I147,0)</f>
        <v>0</v>
      </c>
      <c r="AD147" s="495">
        <f>IF(AND('11 Mic'!F147=1,NOT('11 Mic'!I147="")),'11 Mic'!I147,0)</f>
        <v>0</v>
      </c>
      <c r="AE147" s="495">
        <f>IF(AND('11 Mic'!C147=0,NOT('11 Mic'!H147="")),'11 Mic'!H147,4)</f>
        <v>4</v>
      </c>
      <c r="AF147" s="495">
        <f>IF(AND('11 Mic'!D147=0,NOT('11 Mic'!H147="")),'11 Mic'!H147,4)</f>
        <v>4</v>
      </c>
      <c r="AG147" s="495">
        <f>IF(AND('11 Mic'!E147=0,NOT('11 Mic'!H147="")),'11 Mic'!H147,4)</f>
        <v>4</v>
      </c>
      <c r="AH147" s="495">
        <f>IF(AND('11 Mic'!F147=0,NOT('11 Mic'!H147="")),'11 Mic'!H147,4)</f>
        <v>4</v>
      </c>
    </row>
    <row r="148" spans="1:34" ht="30">
      <c r="A148" s="38" t="s">
        <v>1950</v>
      </c>
      <c r="B148" s="20" t="s">
        <v>4700</v>
      </c>
      <c r="C148" s="37"/>
      <c r="D148" s="35"/>
      <c r="E148" s="35"/>
      <c r="F148" s="35"/>
      <c r="G148" s="219">
        <v>3</v>
      </c>
      <c r="H148" s="219"/>
      <c r="I148" s="39"/>
      <c r="J148" s="219" t="s">
        <v>5466</v>
      </c>
      <c r="K148" s="220" t="s">
        <v>1614</v>
      </c>
      <c r="L148" s="222"/>
      <c r="AA148" s="495">
        <f>IF(AND('11 Mic'!C148=1,NOT('11 Mic'!I148="")),'11 Mic'!I148,0)</f>
        <v>0</v>
      </c>
      <c r="AB148" s="495">
        <f>IF(AND('11 Mic'!D148=1,NOT('11 Mic'!I148="")),'11 Mic'!I148,0)</f>
        <v>0</v>
      </c>
      <c r="AC148" s="495">
        <f>IF(AND('11 Mic'!E148=1,NOT('11 Mic'!I148="")),'11 Mic'!I148,0)</f>
        <v>0</v>
      </c>
      <c r="AD148" s="495">
        <f>IF(AND('11 Mic'!F148=1,NOT('11 Mic'!I148="")),'11 Mic'!I148,0)</f>
        <v>0</v>
      </c>
      <c r="AE148" s="495">
        <f>IF(AND('11 Mic'!C148=0,NOT('11 Mic'!H148="")),'11 Mic'!H148,4)</f>
        <v>4</v>
      </c>
      <c r="AF148" s="495">
        <f>IF(AND('11 Mic'!D148=0,NOT('11 Mic'!H148="")),'11 Mic'!H148,4)</f>
        <v>4</v>
      </c>
      <c r="AG148" s="495">
        <f>IF(AND('11 Mic'!E148=0,NOT('11 Mic'!H148="")),'11 Mic'!H148,4)</f>
        <v>4</v>
      </c>
      <c r="AH148" s="495">
        <f>IF(AND('11 Mic'!F148=0,NOT('11 Mic'!H148="")),'11 Mic'!H148,4)</f>
        <v>4</v>
      </c>
    </row>
    <row r="149" spans="1:34">
      <c r="A149" s="38" t="s">
        <v>2036</v>
      </c>
      <c r="B149" s="39" t="s">
        <v>2037</v>
      </c>
      <c r="C149" s="37"/>
      <c r="D149" s="35"/>
      <c r="E149" s="35"/>
      <c r="F149" s="35"/>
      <c r="G149" s="219">
        <v>2</v>
      </c>
      <c r="H149" s="219"/>
      <c r="I149" s="39"/>
      <c r="J149" s="219" t="s">
        <v>5466</v>
      </c>
      <c r="K149" s="220"/>
      <c r="L149" s="222"/>
      <c r="AA149" s="495">
        <f>IF(AND('11 Mic'!C149=1,NOT('11 Mic'!I149="")),'11 Mic'!I149,0)</f>
        <v>0</v>
      </c>
      <c r="AB149" s="495">
        <f>IF(AND('11 Mic'!D149=1,NOT('11 Mic'!I149="")),'11 Mic'!I149,0)</f>
        <v>0</v>
      </c>
      <c r="AC149" s="495">
        <f>IF(AND('11 Mic'!E149=1,NOT('11 Mic'!I149="")),'11 Mic'!I149,0)</f>
        <v>0</v>
      </c>
      <c r="AD149" s="495">
        <f>IF(AND('11 Mic'!F149=1,NOT('11 Mic'!I149="")),'11 Mic'!I149,0)</f>
        <v>0</v>
      </c>
      <c r="AE149" s="495">
        <f>IF(AND('11 Mic'!C149=0,NOT('11 Mic'!H149="")),'11 Mic'!H149,4)</f>
        <v>4</v>
      </c>
      <c r="AF149" s="495">
        <f>IF(AND('11 Mic'!D149=0,NOT('11 Mic'!H149="")),'11 Mic'!H149,4)</f>
        <v>4</v>
      </c>
      <c r="AG149" s="495">
        <f>IF(AND('11 Mic'!E149=0,NOT('11 Mic'!H149="")),'11 Mic'!H149,4)</f>
        <v>4</v>
      </c>
      <c r="AH149" s="495">
        <f>IF(AND('11 Mic'!F149=0,NOT('11 Mic'!H149="")),'11 Mic'!H149,4)</f>
        <v>4</v>
      </c>
    </row>
    <row r="150" spans="1:34" ht="30">
      <c r="A150" s="38" t="s">
        <v>1953</v>
      </c>
      <c r="B150" s="313" t="s">
        <v>3239</v>
      </c>
      <c r="C150" s="37"/>
      <c r="D150" s="35"/>
      <c r="E150" s="35"/>
      <c r="F150" s="35"/>
      <c r="G150" s="219">
        <v>3</v>
      </c>
      <c r="H150" s="219"/>
      <c r="I150" s="39"/>
      <c r="J150" s="219" t="s">
        <v>5466</v>
      </c>
      <c r="K150" s="220" t="s">
        <v>3240</v>
      </c>
      <c r="L150" s="222"/>
      <c r="AA150" s="495">
        <f>IF(AND('11 Mic'!C150=1,NOT('11 Mic'!I150="")),'11 Mic'!I150,0)</f>
        <v>0</v>
      </c>
      <c r="AB150" s="495">
        <f>IF(AND('11 Mic'!D150=1,NOT('11 Mic'!I150="")),'11 Mic'!I150,0)</f>
        <v>0</v>
      </c>
      <c r="AC150" s="495">
        <f>IF(AND('11 Mic'!E150=1,NOT('11 Mic'!I150="")),'11 Mic'!I150,0)</f>
        <v>0</v>
      </c>
      <c r="AD150" s="495">
        <f>IF(AND('11 Mic'!F150=1,NOT('11 Mic'!I150="")),'11 Mic'!I150,0)</f>
        <v>0</v>
      </c>
      <c r="AE150" s="495">
        <f>IF(AND('11 Mic'!C150=0,NOT('11 Mic'!H150="")),'11 Mic'!H150,4)</f>
        <v>4</v>
      </c>
      <c r="AF150" s="495">
        <f>IF(AND('11 Mic'!D150=0,NOT('11 Mic'!H150="")),'11 Mic'!H150,4)</f>
        <v>4</v>
      </c>
      <c r="AG150" s="495">
        <f>IF(AND('11 Mic'!E150=0,NOT('11 Mic'!H150="")),'11 Mic'!H150,4)</f>
        <v>4</v>
      </c>
      <c r="AH150" s="495">
        <f>IF(AND('11 Mic'!F150=0,NOT('11 Mic'!H150="")),'11 Mic'!H150,4)</f>
        <v>4</v>
      </c>
    </row>
    <row r="151" spans="1:34">
      <c r="A151" s="38" t="s">
        <v>3241</v>
      </c>
      <c r="B151" s="20" t="s">
        <v>3242</v>
      </c>
      <c r="C151" s="37"/>
      <c r="D151" s="35"/>
      <c r="E151" s="35"/>
      <c r="F151" s="35"/>
      <c r="G151" s="219">
        <v>3</v>
      </c>
      <c r="H151" s="219"/>
      <c r="I151" s="220"/>
      <c r="J151" s="219" t="s">
        <v>2858</v>
      </c>
      <c r="K151" s="221"/>
      <c r="L151" s="222"/>
      <c r="AA151" s="495">
        <f>IF(AND('11 Mic'!C151=1,NOT('11 Mic'!I151="")),'11 Mic'!I151,0)</f>
        <v>0</v>
      </c>
      <c r="AB151" s="495">
        <f>IF(AND('11 Mic'!D151=1,NOT('11 Mic'!I151="")),'11 Mic'!I151,0)</f>
        <v>0</v>
      </c>
      <c r="AC151" s="495">
        <f>IF(AND('11 Mic'!E151=1,NOT('11 Mic'!I151="")),'11 Mic'!I151,0)</f>
        <v>0</v>
      </c>
      <c r="AD151" s="495">
        <f>IF(AND('11 Mic'!F151=1,NOT('11 Mic'!I151="")),'11 Mic'!I151,0)</f>
        <v>0</v>
      </c>
      <c r="AE151" s="495">
        <f>IF(AND('11 Mic'!C151=0,NOT('11 Mic'!H151="")),'11 Mic'!H151,4)</f>
        <v>4</v>
      </c>
      <c r="AF151" s="495">
        <f>IF(AND('11 Mic'!D151=0,NOT('11 Mic'!H151="")),'11 Mic'!H151,4)</f>
        <v>4</v>
      </c>
      <c r="AG151" s="495">
        <f>IF(AND('11 Mic'!E151=0,NOT('11 Mic'!H151="")),'11 Mic'!H151,4)</f>
        <v>4</v>
      </c>
      <c r="AH151" s="495">
        <f>IF(AND('11 Mic'!F151=0,NOT('11 Mic'!H151="")),'11 Mic'!H151,4)</f>
        <v>4</v>
      </c>
    </row>
    <row r="152" spans="1:34">
      <c r="A152" s="59" t="s">
        <v>3243</v>
      </c>
      <c r="B152" s="29" t="s">
        <v>4701</v>
      </c>
      <c r="C152" s="37"/>
      <c r="D152" s="35"/>
      <c r="E152" s="35"/>
      <c r="F152" s="35"/>
      <c r="G152" s="201"/>
      <c r="H152" s="201"/>
      <c r="I152" s="201"/>
      <c r="J152" s="201"/>
      <c r="K152" s="16"/>
      <c r="L152" s="199"/>
      <c r="AB152" s="495">
        <f>IF(AND('11 Mic'!D152=1,NOT('11 Mic'!I152="")),'11 Mic'!I152,0)</f>
        <v>0</v>
      </c>
    </row>
    <row r="153" spans="1:34" ht="20">
      <c r="A153" s="15" t="s">
        <v>101</v>
      </c>
      <c r="B153" s="200" t="s">
        <v>4702</v>
      </c>
      <c r="C153" s="37"/>
      <c r="D153" s="35"/>
      <c r="E153" s="35"/>
      <c r="F153" s="35"/>
      <c r="G153" s="201">
        <v>4</v>
      </c>
      <c r="H153" s="201"/>
      <c r="I153" s="201"/>
      <c r="J153" s="201" t="s">
        <v>2351</v>
      </c>
      <c r="K153" s="16" t="s">
        <v>5500</v>
      </c>
      <c r="L153" s="203"/>
      <c r="AA153" s="495">
        <f>IF(AND('11 Mic'!C153=1,NOT('11 Mic'!I153="")),'11 Mic'!I153,0)</f>
        <v>0</v>
      </c>
      <c r="AB153" s="495">
        <f>IF(AND('11 Mic'!D153=1,NOT('11 Mic'!I153="")),'11 Mic'!I153,0)</f>
        <v>0</v>
      </c>
      <c r="AC153" s="495">
        <f>IF(AND('11 Mic'!E153=1,NOT('11 Mic'!I153="")),'11 Mic'!I153,0)</f>
        <v>0</v>
      </c>
      <c r="AD153" s="495">
        <f>IF(AND('11 Mic'!F153=1,NOT('11 Mic'!I153="")),'11 Mic'!I153,0)</f>
        <v>0</v>
      </c>
      <c r="AE153" s="495">
        <f>IF(AND('11 Mic'!C153=0,NOT('11 Mic'!H153="")),'11 Mic'!H153,4)</f>
        <v>4</v>
      </c>
      <c r="AF153" s="495">
        <f>IF(AND('11 Mic'!D153=0,NOT('11 Mic'!H153="")),'11 Mic'!H153,4)</f>
        <v>4</v>
      </c>
      <c r="AG153" s="495">
        <f>IF(AND('11 Mic'!E153=0,NOT('11 Mic'!H153="")),'11 Mic'!H153,4)</f>
        <v>4</v>
      </c>
      <c r="AH153" s="495">
        <f>IF(AND('11 Mic'!F153=0,NOT('11 Mic'!H153="")),'11 Mic'!H153,4)</f>
        <v>4</v>
      </c>
    </row>
    <row r="154" spans="1:34" ht="30">
      <c r="A154" s="15" t="s">
        <v>102</v>
      </c>
      <c r="B154" s="16" t="s">
        <v>4703</v>
      </c>
      <c r="C154" s="37"/>
      <c r="D154" s="35"/>
      <c r="E154" s="35"/>
      <c r="F154" s="35"/>
      <c r="G154" s="201">
        <v>4</v>
      </c>
      <c r="H154" s="201">
        <v>2</v>
      </c>
      <c r="I154" s="201"/>
      <c r="J154" s="201" t="s">
        <v>5466</v>
      </c>
      <c r="K154" s="16" t="s">
        <v>5500</v>
      </c>
      <c r="L154" s="199"/>
      <c r="AA154" s="495">
        <f>IF(AND('11 Mic'!C154=1,NOT('11 Mic'!I154="")),'11 Mic'!I154,0)</f>
        <v>0</v>
      </c>
      <c r="AB154" s="495">
        <f>IF(AND('11 Mic'!D154=1,NOT('11 Mic'!I154="")),'11 Mic'!I154,0)</f>
        <v>0</v>
      </c>
      <c r="AC154" s="495">
        <f>IF(AND('11 Mic'!E154=1,NOT('11 Mic'!I154="")),'11 Mic'!I154,0)</f>
        <v>0</v>
      </c>
      <c r="AD154" s="495">
        <f>IF(AND('11 Mic'!F154=1,NOT('11 Mic'!I154="")),'11 Mic'!I154,0)</f>
        <v>0</v>
      </c>
      <c r="AE154" s="495">
        <f>IF(AND('11 Mic'!C154=0,NOT('11 Mic'!H154="")),'11 Mic'!H154,4)</f>
        <v>2</v>
      </c>
      <c r="AF154" s="495">
        <f>IF(AND('11 Mic'!D154=0,NOT('11 Mic'!H154="")),'11 Mic'!H154,4)</f>
        <v>2</v>
      </c>
      <c r="AG154" s="495">
        <f>IF(AND('11 Mic'!E154=0,NOT('11 Mic'!H154="")),'11 Mic'!H154,4)</f>
        <v>2</v>
      </c>
      <c r="AH154" s="495">
        <f>IF(AND('11 Mic'!F154=0,NOT('11 Mic'!H154="")),'11 Mic'!H154,4)</f>
        <v>2</v>
      </c>
    </row>
    <row r="155" spans="1:34" ht="20">
      <c r="A155" s="15" t="s">
        <v>1989</v>
      </c>
      <c r="B155" s="16" t="s">
        <v>2623</v>
      </c>
      <c r="C155" s="37"/>
      <c r="D155" s="35"/>
      <c r="E155" s="35"/>
      <c r="F155" s="35"/>
      <c r="G155" s="201">
        <v>4</v>
      </c>
      <c r="H155" s="201"/>
      <c r="I155" s="201">
        <v>2</v>
      </c>
      <c r="J155" s="201" t="s">
        <v>2351</v>
      </c>
      <c r="K155" s="16" t="s">
        <v>5500</v>
      </c>
      <c r="L155" s="199"/>
      <c r="AA155" s="495">
        <f>IF(AND('11 Mic'!C155=1,NOT('11 Mic'!I155="")),'11 Mic'!I155,0)</f>
        <v>0</v>
      </c>
      <c r="AB155" s="495">
        <f>IF(AND('11 Mic'!D155=1,NOT('11 Mic'!I155="")),'11 Mic'!I155,0)</f>
        <v>0</v>
      </c>
      <c r="AC155" s="495">
        <f>IF(AND('11 Mic'!E155=1,NOT('11 Mic'!I155="")),'11 Mic'!I155,0)</f>
        <v>0</v>
      </c>
      <c r="AD155" s="495">
        <f>IF(AND('11 Mic'!F155=1,NOT('11 Mic'!I155="")),'11 Mic'!I155,0)</f>
        <v>0</v>
      </c>
      <c r="AE155" s="495">
        <f>IF(AND('11 Mic'!C155=0,NOT('11 Mic'!H155="")),'11 Mic'!H155,4)</f>
        <v>4</v>
      </c>
      <c r="AF155" s="495">
        <f>IF(AND('11 Mic'!D155=0,NOT('11 Mic'!H155="")),'11 Mic'!H155,4)</f>
        <v>4</v>
      </c>
      <c r="AG155" s="495">
        <f>IF(AND('11 Mic'!E155=0,NOT('11 Mic'!H155="")),'11 Mic'!H155,4)</f>
        <v>4</v>
      </c>
      <c r="AH155" s="495">
        <f>IF(AND('11 Mic'!F155=0,NOT('11 Mic'!H155="")),'11 Mic'!H155,4)</f>
        <v>4</v>
      </c>
    </row>
    <row r="156" spans="1:34" ht="20">
      <c r="A156" s="15" t="s">
        <v>1990</v>
      </c>
      <c r="B156" s="208" t="s">
        <v>4704</v>
      </c>
      <c r="C156" s="37"/>
      <c r="D156" s="35"/>
      <c r="E156" s="35"/>
      <c r="F156" s="35"/>
      <c r="G156" s="201">
        <v>4</v>
      </c>
      <c r="H156" s="201"/>
      <c r="I156" s="201"/>
      <c r="J156" s="201" t="s">
        <v>5466</v>
      </c>
      <c r="K156" s="16" t="s">
        <v>5500</v>
      </c>
      <c r="L156" s="203"/>
      <c r="AA156" s="495">
        <f>IF(AND('11 Mic'!C156=1,NOT('11 Mic'!I156="")),'11 Mic'!I156,0)</f>
        <v>0</v>
      </c>
      <c r="AB156" s="495">
        <f>IF(AND('11 Mic'!D156=1,NOT('11 Mic'!I156="")),'11 Mic'!I156,0)</f>
        <v>0</v>
      </c>
      <c r="AC156" s="495">
        <f>IF(AND('11 Mic'!E156=1,NOT('11 Mic'!I156="")),'11 Mic'!I156,0)</f>
        <v>0</v>
      </c>
      <c r="AD156" s="495">
        <f>IF(AND('11 Mic'!F156=1,NOT('11 Mic'!I156="")),'11 Mic'!I156,0)</f>
        <v>0</v>
      </c>
      <c r="AE156" s="495">
        <f>IF(AND('11 Mic'!C156=0,NOT('11 Mic'!H156="")),'11 Mic'!H156,4)</f>
        <v>4</v>
      </c>
      <c r="AF156" s="495">
        <f>IF(AND('11 Mic'!D156=0,NOT('11 Mic'!H156="")),'11 Mic'!H156,4)</f>
        <v>4</v>
      </c>
      <c r="AG156" s="495">
        <f>IF(AND('11 Mic'!E156=0,NOT('11 Mic'!H156="")),'11 Mic'!H156,4)</f>
        <v>4</v>
      </c>
      <c r="AH156" s="495">
        <f>IF(AND('11 Mic'!F156=0,NOT('11 Mic'!H156="")),'11 Mic'!H156,4)</f>
        <v>4</v>
      </c>
    </row>
    <row r="157" spans="1:34" ht="20">
      <c r="A157" s="15" t="s">
        <v>2139</v>
      </c>
      <c r="B157" s="513" t="s">
        <v>4708</v>
      </c>
      <c r="C157" s="37"/>
      <c r="D157" s="35"/>
      <c r="E157" s="35"/>
      <c r="F157" s="35"/>
      <c r="G157" s="201">
        <v>4</v>
      </c>
      <c r="H157" s="201"/>
      <c r="I157" s="201"/>
      <c r="J157" s="201" t="s">
        <v>5466</v>
      </c>
      <c r="K157" s="16" t="s">
        <v>5500</v>
      </c>
      <c r="L157" s="203"/>
      <c r="AA157" s="495">
        <f>IF(AND('11 Mic'!C157=1,NOT('11 Mic'!I157="")),'11 Mic'!I157,0)</f>
        <v>0</v>
      </c>
      <c r="AB157" s="495">
        <f>IF(AND('11 Mic'!D157=1,NOT('11 Mic'!I157="")),'11 Mic'!I157,0)</f>
        <v>0</v>
      </c>
      <c r="AC157" s="495">
        <f>IF(AND('11 Mic'!E157=1,NOT('11 Mic'!I157="")),'11 Mic'!I157,0)</f>
        <v>0</v>
      </c>
      <c r="AD157" s="495">
        <f>IF(AND('11 Mic'!F157=1,NOT('11 Mic'!I157="")),'11 Mic'!I157,0)</f>
        <v>0</v>
      </c>
      <c r="AE157" s="495">
        <f>IF(AND('11 Mic'!C157=0,NOT('11 Mic'!H157="")),'11 Mic'!H157,4)</f>
        <v>4</v>
      </c>
      <c r="AF157" s="495">
        <f>IF(AND('11 Mic'!D157=0,NOT('11 Mic'!H157="")),'11 Mic'!H157,4)</f>
        <v>4</v>
      </c>
      <c r="AG157" s="495">
        <f>IF(AND('11 Mic'!E157=0,NOT('11 Mic'!H157="")),'11 Mic'!H157,4)</f>
        <v>4</v>
      </c>
      <c r="AH157" s="495">
        <f>IF(AND('11 Mic'!F157=0,NOT('11 Mic'!H157="")),'11 Mic'!H157,4)</f>
        <v>4</v>
      </c>
    </row>
    <row r="158" spans="1:34" ht="30">
      <c r="A158" s="15" t="s">
        <v>1150</v>
      </c>
      <c r="B158" s="16" t="s">
        <v>1153</v>
      </c>
      <c r="C158" s="37"/>
      <c r="D158" s="35"/>
      <c r="E158" s="35"/>
      <c r="F158" s="35"/>
      <c r="G158" s="201">
        <v>4</v>
      </c>
      <c r="H158" s="201"/>
      <c r="I158" s="201"/>
      <c r="J158" s="201" t="s">
        <v>2351</v>
      </c>
      <c r="K158" s="16" t="s">
        <v>5500</v>
      </c>
      <c r="L158" s="199"/>
      <c r="AA158" s="495">
        <f>IF(AND('11 Mic'!C158=1,NOT('11 Mic'!I158="")),'11 Mic'!I158,0)</f>
        <v>0</v>
      </c>
      <c r="AB158" s="495">
        <f>IF(AND('11 Mic'!D158=1,NOT('11 Mic'!I158="")),'11 Mic'!I158,0)</f>
        <v>0</v>
      </c>
      <c r="AC158" s="495">
        <f>IF(AND('11 Mic'!E158=1,NOT('11 Mic'!I158="")),'11 Mic'!I158,0)</f>
        <v>0</v>
      </c>
      <c r="AD158" s="495">
        <f>IF(AND('11 Mic'!F158=1,NOT('11 Mic'!I158="")),'11 Mic'!I158,0)</f>
        <v>0</v>
      </c>
      <c r="AE158" s="495">
        <f>IF(AND('11 Mic'!C158=0,NOT('11 Mic'!H158="")),'11 Mic'!H158,4)</f>
        <v>4</v>
      </c>
      <c r="AF158" s="495">
        <f>IF(AND('11 Mic'!D158=0,NOT('11 Mic'!H158="")),'11 Mic'!H158,4)</f>
        <v>4</v>
      </c>
      <c r="AG158" s="495">
        <f>IF(AND('11 Mic'!E158=0,NOT('11 Mic'!H158="")),'11 Mic'!H158,4)</f>
        <v>4</v>
      </c>
      <c r="AH158" s="495">
        <f>IF(AND('11 Mic'!F158=0,NOT('11 Mic'!H158="")),'11 Mic'!H158,4)</f>
        <v>4</v>
      </c>
    </row>
    <row r="159" spans="1:34">
      <c r="A159" s="15" t="s">
        <v>2046</v>
      </c>
      <c r="B159" s="20" t="s">
        <v>4727</v>
      </c>
      <c r="C159" s="37"/>
      <c r="D159" s="35"/>
      <c r="E159" s="35"/>
      <c r="F159" s="35"/>
      <c r="G159" s="201">
        <v>4</v>
      </c>
      <c r="H159" s="201">
        <v>2</v>
      </c>
      <c r="I159" s="201"/>
      <c r="J159" s="201" t="s">
        <v>5466</v>
      </c>
      <c r="K159" s="16" t="s">
        <v>5736</v>
      </c>
      <c r="L159" s="199"/>
      <c r="AA159" s="495">
        <f>IF(AND('11 Mic'!C159=1,NOT('11 Mic'!I159="")),'11 Mic'!I159,0)</f>
        <v>0</v>
      </c>
      <c r="AB159" s="495">
        <f>IF(AND('11 Mic'!D159=1,NOT('11 Mic'!I159="")),'11 Mic'!I159,0)</f>
        <v>0</v>
      </c>
      <c r="AC159" s="495">
        <f>IF(AND('11 Mic'!E159=1,NOT('11 Mic'!I159="")),'11 Mic'!I159,0)</f>
        <v>0</v>
      </c>
      <c r="AD159" s="495">
        <f>IF(AND('11 Mic'!F159=1,NOT('11 Mic'!I159="")),'11 Mic'!I159,0)</f>
        <v>0</v>
      </c>
      <c r="AE159" s="495">
        <f>IF(AND('11 Mic'!C159=0,NOT('11 Mic'!H159="")),'11 Mic'!H159,4)</f>
        <v>2</v>
      </c>
      <c r="AF159" s="495">
        <f>IF(AND('11 Mic'!D159=0,NOT('11 Mic'!H159="")),'11 Mic'!H159,4)</f>
        <v>2</v>
      </c>
      <c r="AG159" s="495">
        <f>IF(AND('11 Mic'!E159=0,NOT('11 Mic'!H159="")),'11 Mic'!H159,4)</f>
        <v>2</v>
      </c>
      <c r="AH159" s="495">
        <f>IF(AND('11 Mic'!F159=0,NOT('11 Mic'!H159="")),'11 Mic'!H159,4)</f>
        <v>2</v>
      </c>
    </row>
    <row r="160" spans="1:34" ht="50">
      <c r="A160" s="15" t="s">
        <v>2030</v>
      </c>
      <c r="B160" s="16" t="s">
        <v>421</v>
      </c>
      <c r="C160" s="37"/>
      <c r="D160" s="35"/>
      <c r="E160" s="35"/>
      <c r="F160" s="35"/>
      <c r="G160" s="201">
        <v>4</v>
      </c>
      <c r="H160" s="201">
        <v>3</v>
      </c>
      <c r="I160" s="201"/>
      <c r="J160" s="201" t="s">
        <v>5466</v>
      </c>
      <c r="K160" s="16" t="s">
        <v>5736</v>
      </c>
      <c r="L160" s="199"/>
      <c r="AA160" s="495">
        <f>IF(AND('11 Mic'!C160=1,NOT('11 Mic'!I160="")),'11 Mic'!I160,0)</f>
        <v>0</v>
      </c>
      <c r="AB160" s="495">
        <f>IF(AND('11 Mic'!D160=1,NOT('11 Mic'!I160="")),'11 Mic'!I160,0)</f>
        <v>0</v>
      </c>
      <c r="AC160" s="495">
        <f>IF(AND('11 Mic'!E160=1,NOT('11 Mic'!I160="")),'11 Mic'!I160,0)</f>
        <v>0</v>
      </c>
      <c r="AD160" s="495">
        <f>IF(AND('11 Mic'!F160=1,NOT('11 Mic'!I160="")),'11 Mic'!I160,0)</f>
        <v>0</v>
      </c>
      <c r="AE160" s="495">
        <f>IF(AND('11 Mic'!C160=0,NOT('11 Mic'!H160="")),'11 Mic'!H160,4)</f>
        <v>3</v>
      </c>
      <c r="AF160" s="495">
        <f>IF(AND('11 Mic'!D160=0,NOT('11 Mic'!H160="")),'11 Mic'!H160,4)</f>
        <v>3</v>
      </c>
      <c r="AG160" s="495">
        <f>IF(AND('11 Mic'!E160=0,NOT('11 Mic'!H160="")),'11 Mic'!H160,4)</f>
        <v>3</v>
      </c>
      <c r="AH160" s="495">
        <f>IF(AND('11 Mic'!F160=0,NOT('11 Mic'!H160="")),'11 Mic'!H160,4)</f>
        <v>3</v>
      </c>
    </row>
    <row r="161" spans="1:34" ht="30">
      <c r="A161" s="15" t="s">
        <v>2021</v>
      </c>
      <c r="B161" s="16" t="s">
        <v>4711</v>
      </c>
      <c r="C161" s="37"/>
      <c r="D161" s="35"/>
      <c r="E161" s="35"/>
      <c r="F161" s="35"/>
      <c r="G161" s="201">
        <v>4</v>
      </c>
      <c r="H161" s="201">
        <v>2</v>
      </c>
      <c r="I161" s="201"/>
      <c r="J161" s="201" t="s">
        <v>5466</v>
      </c>
      <c r="K161" s="16"/>
      <c r="L161" s="199"/>
      <c r="AA161" s="495">
        <f>IF(AND('11 Mic'!C161=1,NOT('11 Mic'!I161="")),'11 Mic'!I161,0)</f>
        <v>0</v>
      </c>
      <c r="AB161" s="495">
        <f>IF(AND('11 Mic'!D161=1,NOT('11 Mic'!I161="")),'11 Mic'!I161,0)</f>
        <v>0</v>
      </c>
      <c r="AC161" s="495">
        <f>IF(AND('11 Mic'!E161=1,NOT('11 Mic'!I161="")),'11 Mic'!I161,0)</f>
        <v>0</v>
      </c>
      <c r="AD161" s="495">
        <f>IF(AND('11 Mic'!F161=1,NOT('11 Mic'!I161="")),'11 Mic'!I161,0)</f>
        <v>0</v>
      </c>
      <c r="AE161" s="495">
        <f>IF(AND('11 Mic'!C161=0,NOT('11 Mic'!H161="")),'11 Mic'!H161,4)</f>
        <v>2</v>
      </c>
      <c r="AF161" s="495">
        <f>IF(AND('11 Mic'!D161=0,NOT('11 Mic'!H161="")),'11 Mic'!H161,4)</f>
        <v>2</v>
      </c>
      <c r="AG161" s="495">
        <f>IF(AND('11 Mic'!E161=0,NOT('11 Mic'!H161="")),'11 Mic'!H161,4)</f>
        <v>2</v>
      </c>
      <c r="AH161" s="495">
        <f>IF(AND('11 Mic'!F161=0,NOT('11 Mic'!H161="")),'11 Mic'!H161,4)</f>
        <v>2</v>
      </c>
    </row>
    <row r="162" spans="1:34">
      <c r="A162" s="15" t="s">
        <v>2039</v>
      </c>
      <c r="B162" s="20" t="s">
        <v>4712</v>
      </c>
      <c r="C162" s="37"/>
      <c r="D162" s="35"/>
      <c r="E162" s="35"/>
      <c r="F162" s="35"/>
      <c r="G162" s="201">
        <v>2</v>
      </c>
      <c r="H162" s="201">
        <v>3</v>
      </c>
      <c r="I162" s="201"/>
      <c r="J162" s="201" t="s">
        <v>2858</v>
      </c>
      <c r="K162" s="16"/>
      <c r="L162" s="199"/>
      <c r="AA162" s="495">
        <f>IF(AND('11 Mic'!C162=1,NOT('11 Mic'!I162="")),'11 Mic'!I162,0)</f>
        <v>0</v>
      </c>
      <c r="AB162" s="495">
        <f>IF(AND('11 Mic'!D162=1,NOT('11 Mic'!I162="")),'11 Mic'!I162,0)</f>
        <v>0</v>
      </c>
      <c r="AC162" s="495">
        <f>IF(AND('11 Mic'!E162=1,NOT('11 Mic'!I162="")),'11 Mic'!I162,0)</f>
        <v>0</v>
      </c>
      <c r="AD162" s="495">
        <f>IF(AND('11 Mic'!F162=1,NOT('11 Mic'!I162="")),'11 Mic'!I162,0)</f>
        <v>0</v>
      </c>
      <c r="AE162" s="495">
        <f>IF(AND('11 Mic'!C162=0,NOT('11 Mic'!H162="")),'11 Mic'!H162,4)</f>
        <v>3</v>
      </c>
      <c r="AF162" s="495">
        <f>IF(AND('11 Mic'!D162=0,NOT('11 Mic'!H162="")),'11 Mic'!H162,4)</f>
        <v>3</v>
      </c>
      <c r="AG162" s="495">
        <f>IF(AND('11 Mic'!E162=0,NOT('11 Mic'!H162="")),'11 Mic'!H162,4)</f>
        <v>3</v>
      </c>
      <c r="AH162" s="495">
        <f>IF(AND('11 Mic'!F162=0,NOT('11 Mic'!H162="")),'11 Mic'!H162,4)</f>
        <v>3</v>
      </c>
    </row>
    <row r="163" spans="1:34">
      <c r="A163" s="15" t="s">
        <v>2040</v>
      </c>
      <c r="B163" s="200" t="s">
        <v>1612</v>
      </c>
      <c r="C163" s="37"/>
      <c r="D163" s="35"/>
      <c r="E163" s="35"/>
      <c r="F163" s="35"/>
      <c r="G163" s="201">
        <v>2</v>
      </c>
      <c r="H163" s="201">
        <v>3</v>
      </c>
      <c r="I163" s="201"/>
      <c r="J163" s="201" t="s">
        <v>2858</v>
      </c>
      <c r="K163" s="16"/>
      <c r="L163" s="199"/>
      <c r="AA163" s="495">
        <f>IF(AND('11 Mic'!C163=1,NOT('11 Mic'!I163="")),'11 Mic'!I163,0)</f>
        <v>0</v>
      </c>
      <c r="AB163" s="495">
        <f>IF(AND('11 Mic'!D163=1,NOT('11 Mic'!I163="")),'11 Mic'!I163,0)</f>
        <v>0</v>
      </c>
      <c r="AC163" s="495">
        <f>IF(AND('11 Mic'!E163=1,NOT('11 Mic'!I163="")),'11 Mic'!I163,0)</f>
        <v>0</v>
      </c>
      <c r="AD163" s="495">
        <f>IF(AND('11 Mic'!F163=1,NOT('11 Mic'!I163="")),'11 Mic'!I163,0)</f>
        <v>0</v>
      </c>
      <c r="AE163" s="495">
        <f>IF(AND('11 Mic'!C163=0,NOT('11 Mic'!H163="")),'11 Mic'!H163,4)</f>
        <v>3</v>
      </c>
      <c r="AF163" s="495">
        <f>IF(AND('11 Mic'!D163=0,NOT('11 Mic'!H163="")),'11 Mic'!H163,4)</f>
        <v>3</v>
      </c>
      <c r="AG163" s="495">
        <f>IF(AND('11 Mic'!E163=0,NOT('11 Mic'!H163="")),'11 Mic'!H163,4)</f>
        <v>3</v>
      </c>
      <c r="AH163" s="495">
        <f>IF(AND('11 Mic'!F163=0,NOT('11 Mic'!H163="")),'11 Mic'!H163,4)</f>
        <v>3</v>
      </c>
    </row>
    <row r="164" spans="1:34">
      <c r="A164" s="59" t="s">
        <v>2041</v>
      </c>
      <c r="B164" s="111" t="s">
        <v>2042</v>
      </c>
      <c r="C164" s="84"/>
      <c r="D164" s="35"/>
      <c r="E164" s="35"/>
      <c r="F164" s="35"/>
      <c r="G164" s="201"/>
      <c r="H164" s="201"/>
      <c r="I164" s="201"/>
      <c r="J164" s="201"/>
      <c r="K164" s="16"/>
      <c r="L164" s="199"/>
      <c r="AB164" s="495">
        <f>IF(AND('11 Mic'!D164=1,NOT('11 Mic'!I164="")),'11 Mic'!I164,0)</f>
        <v>0</v>
      </c>
    </row>
    <row r="165" spans="1:34">
      <c r="A165" s="15" t="s">
        <v>2051</v>
      </c>
      <c r="B165" s="16" t="s">
        <v>2052</v>
      </c>
      <c r="C165" s="37"/>
      <c r="D165" s="35"/>
      <c r="E165" s="35"/>
      <c r="F165" s="35"/>
      <c r="G165" s="201">
        <v>4</v>
      </c>
      <c r="H165" s="201">
        <v>3</v>
      </c>
      <c r="I165" s="201"/>
      <c r="J165" s="201" t="s">
        <v>2351</v>
      </c>
      <c r="K165" s="16"/>
      <c r="L165" s="199"/>
      <c r="AA165" s="495">
        <f>IF(AND('11 Mic'!C165=1,NOT('11 Mic'!I165="")),'11 Mic'!I165,0)</f>
        <v>0</v>
      </c>
      <c r="AB165" s="495">
        <f>IF(AND('11 Mic'!D165=1,NOT('11 Mic'!I165="")),'11 Mic'!I165,0)</f>
        <v>0</v>
      </c>
      <c r="AC165" s="495">
        <f>IF(AND('11 Mic'!E165=1,NOT('11 Mic'!I165="")),'11 Mic'!I165,0)</f>
        <v>0</v>
      </c>
      <c r="AD165" s="495">
        <f>IF(AND('11 Mic'!F165=1,NOT('11 Mic'!I165="")),'11 Mic'!I165,0)</f>
        <v>0</v>
      </c>
      <c r="AE165" s="495">
        <f>IF(AND('11 Mic'!C165=0,NOT('11 Mic'!H165="")),'11 Mic'!H165,4)</f>
        <v>3</v>
      </c>
      <c r="AF165" s="495">
        <f>IF(AND('11 Mic'!D165=0,NOT('11 Mic'!H165="")),'11 Mic'!H165,4)</f>
        <v>3</v>
      </c>
      <c r="AG165" s="495">
        <f>IF(AND('11 Mic'!E165=0,NOT('11 Mic'!H165="")),'11 Mic'!H165,4)</f>
        <v>3</v>
      </c>
      <c r="AH165" s="495">
        <f>IF(AND('11 Mic'!F165=0,NOT('11 Mic'!H165="")),'11 Mic'!H165,4)</f>
        <v>3</v>
      </c>
    </row>
    <row r="166" spans="1:34" ht="20">
      <c r="A166" s="15" t="s">
        <v>2053</v>
      </c>
      <c r="B166" s="16" t="s">
        <v>2054</v>
      </c>
      <c r="C166" s="37"/>
      <c r="D166" s="35"/>
      <c r="E166" s="35"/>
      <c r="F166" s="35"/>
      <c r="G166" s="201">
        <v>4</v>
      </c>
      <c r="H166" s="201">
        <v>3</v>
      </c>
      <c r="I166" s="201"/>
      <c r="J166" s="201" t="s">
        <v>2351</v>
      </c>
      <c r="K166" s="16"/>
      <c r="L166" s="199"/>
      <c r="AA166" s="495">
        <f>IF(AND('11 Mic'!C166=1,NOT('11 Mic'!I166="")),'11 Mic'!I166,0)</f>
        <v>0</v>
      </c>
      <c r="AB166" s="495">
        <f>IF(AND('11 Mic'!D166=1,NOT('11 Mic'!I166="")),'11 Mic'!I166,0)</f>
        <v>0</v>
      </c>
      <c r="AC166" s="495">
        <f>IF(AND('11 Mic'!E166=1,NOT('11 Mic'!I166="")),'11 Mic'!I166,0)</f>
        <v>0</v>
      </c>
      <c r="AD166" s="495">
        <f>IF(AND('11 Mic'!F166=1,NOT('11 Mic'!I166="")),'11 Mic'!I166,0)</f>
        <v>0</v>
      </c>
      <c r="AE166" s="495">
        <f>IF(AND('11 Mic'!C166=0,NOT('11 Mic'!H166="")),'11 Mic'!H166,4)</f>
        <v>3</v>
      </c>
      <c r="AF166" s="495">
        <f>IF(AND('11 Mic'!D166=0,NOT('11 Mic'!H166="")),'11 Mic'!H166,4)</f>
        <v>3</v>
      </c>
      <c r="AG166" s="495">
        <f>IF(AND('11 Mic'!E166=0,NOT('11 Mic'!H166="")),'11 Mic'!H166,4)</f>
        <v>3</v>
      </c>
      <c r="AH166" s="495">
        <f>IF(AND('11 Mic'!F166=0,NOT('11 Mic'!H166="")),'11 Mic'!H166,4)</f>
        <v>3</v>
      </c>
    </row>
    <row r="167" spans="1:34" ht="20">
      <c r="A167" s="15" t="s">
        <v>2055</v>
      </c>
      <c r="B167" s="16" t="s">
        <v>422</v>
      </c>
      <c r="C167" s="37"/>
      <c r="D167" s="35"/>
      <c r="E167" s="35"/>
      <c r="F167" s="35"/>
      <c r="G167" s="201">
        <v>4</v>
      </c>
      <c r="H167" s="201">
        <v>3</v>
      </c>
      <c r="I167" s="201"/>
      <c r="J167" s="201" t="s">
        <v>5466</v>
      </c>
      <c r="K167" s="16"/>
      <c r="L167" s="199"/>
      <c r="AA167" s="495">
        <f>IF(AND('11 Mic'!C167=1,NOT('11 Mic'!I167="")),'11 Mic'!I167,0)</f>
        <v>0</v>
      </c>
      <c r="AB167" s="495">
        <f>IF(AND('11 Mic'!D167=1,NOT('11 Mic'!I167="")),'11 Mic'!I167,0)</f>
        <v>0</v>
      </c>
      <c r="AC167" s="495">
        <f>IF(AND('11 Mic'!E167=1,NOT('11 Mic'!I167="")),'11 Mic'!I167,0)</f>
        <v>0</v>
      </c>
      <c r="AD167" s="495">
        <f>IF(AND('11 Mic'!F167=1,NOT('11 Mic'!I167="")),'11 Mic'!I167,0)</f>
        <v>0</v>
      </c>
      <c r="AE167" s="495">
        <f>IF(AND('11 Mic'!C167=0,NOT('11 Mic'!H167="")),'11 Mic'!H167,4)</f>
        <v>3</v>
      </c>
      <c r="AF167" s="495">
        <f>IF(AND('11 Mic'!D167=0,NOT('11 Mic'!H167="")),'11 Mic'!H167,4)</f>
        <v>3</v>
      </c>
      <c r="AG167" s="495">
        <f>IF(AND('11 Mic'!E167=0,NOT('11 Mic'!H167="")),'11 Mic'!H167,4)</f>
        <v>3</v>
      </c>
      <c r="AH167" s="495">
        <f>IF(AND('11 Mic'!F167=0,NOT('11 Mic'!H167="")),'11 Mic'!H167,4)</f>
        <v>3</v>
      </c>
    </row>
    <row r="168" spans="1:34">
      <c r="A168" s="15" t="s">
        <v>2026</v>
      </c>
      <c r="B168" s="16" t="s">
        <v>2027</v>
      </c>
      <c r="C168" s="37"/>
      <c r="D168" s="35"/>
      <c r="E168" s="35"/>
      <c r="F168" s="35"/>
      <c r="G168" s="201">
        <v>4</v>
      </c>
      <c r="H168" s="201">
        <v>3</v>
      </c>
      <c r="I168" s="201"/>
      <c r="J168" s="201" t="s">
        <v>5466</v>
      </c>
      <c r="K168" s="16"/>
      <c r="L168" s="199"/>
      <c r="AA168" s="495">
        <f>IF(AND('11 Mic'!C168=1,NOT('11 Mic'!I168="")),'11 Mic'!I168,0)</f>
        <v>0</v>
      </c>
      <c r="AB168" s="495">
        <f>IF(AND('11 Mic'!D168=1,NOT('11 Mic'!I168="")),'11 Mic'!I168,0)</f>
        <v>0</v>
      </c>
      <c r="AC168" s="495">
        <f>IF(AND('11 Mic'!E168=1,NOT('11 Mic'!I168="")),'11 Mic'!I168,0)</f>
        <v>0</v>
      </c>
      <c r="AD168" s="495">
        <f>IF(AND('11 Mic'!F168=1,NOT('11 Mic'!I168="")),'11 Mic'!I168,0)</f>
        <v>0</v>
      </c>
      <c r="AE168" s="495">
        <f>IF(AND('11 Mic'!C168=0,NOT('11 Mic'!H168="")),'11 Mic'!H168,4)</f>
        <v>3</v>
      </c>
      <c r="AF168" s="495">
        <f>IF(AND('11 Mic'!D168=0,NOT('11 Mic'!H168="")),'11 Mic'!H168,4)</f>
        <v>3</v>
      </c>
      <c r="AG168" s="495">
        <f>IF(AND('11 Mic'!E168=0,NOT('11 Mic'!H168="")),'11 Mic'!H168,4)</f>
        <v>3</v>
      </c>
      <c r="AH168" s="495">
        <f>IF(AND('11 Mic'!F168=0,NOT('11 Mic'!H168="")),'11 Mic'!H168,4)</f>
        <v>3</v>
      </c>
    </row>
    <row r="169" spans="1:34">
      <c r="A169" s="15" t="s">
        <v>2028</v>
      </c>
      <c r="B169" s="16" t="s">
        <v>1945</v>
      </c>
      <c r="C169" s="37"/>
      <c r="D169" s="35"/>
      <c r="E169" s="35"/>
      <c r="F169" s="35"/>
      <c r="G169" s="201">
        <v>2</v>
      </c>
      <c r="H169" s="201">
        <v>3</v>
      </c>
      <c r="I169" s="201"/>
      <c r="J169" s="201" t="s">
        <v>5466</v>
      </c>
      <c r="K169" s="16"/>
      <c r="L169" s="199"/>
      <c r="AA169" s="495">
        <f>IF(AND('11 Mic'!C169=1,NOT('11 Mic'!I169="")),'11 Mic'!I169,0)</f>
        <v>0</v>
      </c>
      <c r="AB169" s="495">
        <f>IF(AND('11 Mic'!D169=1,NOT('11 Mic'!I169="")),'11 Mic'!I169,0)</f>
        <v>0</v>
      </c>
      <c r="AC169" s="495">
        <f>IF(AND('11 Mic'!E169=1,NOT('11 Mic'!I169="")),'11 Mic'!I169,0)</f>
        <v>0</v>
      </c>
      <c r="AD169" s="495">
        <f>IF(AND('11 Mic'!F169=1,NOT('11 Mic'!I169="")),'11 Mic'!I169,0)</f>
        <v>0</v>
      </c>
      <c r="AE169" s="495">
        <f>IF(AND('11 Mic'!C169=0,NOT('11 Mic'!H169="")),'11 Mic'!H169,4)</f>
        <v>3</v>
      </c>
      <c r="AF169" s="495">
        <f>IF(AND('11 Mic'!D169=0,NOT('11 Mic'!H169="")),'11 Mic'!H169,4)</f>
        <v>3</v>
      </c>
      <c r="AG169" s="495">
        <f>IF(AND('11 Mic'!E169=0,NOT('11 Mic'!H169="")),'11 Mic'!H169,4)</f>
        <v>3</v>
      </c>
      <c r="AH169" s="495">
        <f>IF(AND('11 Mic'!F169=0,NOT('11 Mic'!H169="")),'11 Mic'!H169,4)</f>
        <v>3</v>
      </c>
    </row>
    <row r="170" spans="1:34" ht="13">
      <c r="A170" s="318" t="s">
        <v>1946</v>
      </c>
      <c r="B170" s="522" t="s">
        <v>139</v>
      </c>
      <c r="C170" s="37"/>
      <c r="D170" s="35"/>
      <c r="E170" s="35"/>
      <c r="F170" s="35"/>
      <c r="G170" s="204"/>
      <c r="H170" s="204"/>
      <c r="I170" s="204"/>
      <c r="J170" s="204"/>
      <c r="K170" s="16"/>
      <c r="L170" s="199"/>
      <c r="AB170" s="495">
        <f>IF(AND('11 Mic'!D170=1,NOT('11 Mic'!I170="")),'11 Mic'!I170,0)</f>
        <v>0</v>
      </c>
    </row>
    <row r="171" spans="1:34">
      <c r="A171" s="116" t="s">
        <v>1947</v>
      </c>
      <c r="B171" s="111" t="s">
        <v>1948</v>
      </c>
      <c r="C171" s="82"/>
      <c r="D171" s="84"/>
      <c r="E171" s="84"/>
      <c r="F171" s="84"/>
      <c r="G171" s="201"/>
      <c r="H171" s="16"/>
      <c r="I171" s="32"/>
      <c r="J171" s="515"/>
      <c r="K171" s="515"/>
      <c r="L171" s="14"/>
      <c r="AB171" s="495">
        <f>IF(AND('11 Mic'!D171=1,NOT('11 Mic'!I171="")),'11 Mic'!I171,0)</f>
        <v>0</v>
      </c>
    </row>
    <row r="172" spans="1:34" ht="20">
      <c r="A172" s="117" t="s">
        <v>1949</v>
      </c>
      <c r="B172" s="523" t="s">
        <v>1000</v>
      </c>
      <c r="C172" s="37"/>
      <c r="D172" s="37"/>
      <c r="E172" s="37"/>
      <c r="F172" s="37"/>
      <c r="G172" s="201">
        <v>1</v>
      </c>
      <c r="H172" s="201"/>
      <c r="I172" s="201"/>
      <c r="J172" s="201" t="s">
        <v>2351</v>
      </c>
      <c r="K172" s="16" t="s">
        <v>1355</v>
      </c>
      <c r="L172" s="199"/>
      <c r="AA172" s="495">
        <f>IF(AND('11 Mic'!C172=1,NOT('11 Mic'!I172="")),'11 Mic'!I172,0)</f>
        <v>0</v>
      </c>
      <c r="AB172" s="495">
        <f>IF(AND('11 Mic'!D172=1,NOT('11 Mic'!I172="")),'11 Mic'!I172,0)</f>
        <v>0</v>
      </c>
      <c r="AC172" s="495">
        <f>IF(AND('11 Mic'!E172=1,NOT('11 Mic'!I172="")),'11 Mic'!I172,0)</f>
        <v>0</v>
      </c>
      <c r="AD172" s="495">
        <f>IF(AND('11 Mic'!F172=1,NOT('11 Mic'!I172="")),'11 Mic'!I172,0)</f>
        <v>0</v>
      </c>
      <c r="AE172" s="495">
        <f>IF(AND('11 Mic'!C172=0,NOT('11 Mic'!H172="")),'11 Mic'!H172,4)</f>
        <v>4</v>
      </c>
      <c r="AF172" s="495">
        <f>IF(AND('11 Mic'!D172=0,NOT('11 Mic'!H172="")),'11 Mic'!H172,4)</f>
        <v>4</v>
      </c>
      <c r="AG172" s="495">
        <f>IF(AND('11 Mic'!E172=0,NOT('11 Mic'!H172="")),'11 Mic'!H172,4)</f>
        <v>4</v>
      </c>
      <c r="AH172" s="495">
        <f>IF(AND('11 Mic'!F172=0,NOT('11 Mic'!H172="")),'11 Mic'!H172,4)</f>
        <v>4</v>
      </c>
    </row>
    <row r="173" spans="1:34">
      <c r="A173" s="117" t="s">
        <v>1001</v>
      </c>
      <c r="B173" s="160" t="s">
        <v>1357</v>
      </c>
      <c r="C173" s="37"/>
      <c r="D173" s="37"/>
      <c r="E173" s="37"/>
      <c r="F173" s="37"/>
      <c r="G173" s="201">
        <v>4</v>
      </c>
      <c r="H173" s="201">
        <v>2</v>
      </c>
      <c r="I173" s="201"/>
      <c r="J173" s="201" t="s">
        <v>2351</v>
      </c>
      <c r="K173" s="16" t="s">
        <v>3691</v>
      </c>
      <c r="L173" s="199"/>
      <c r="AA173" s="495">
        <f>IF(AND('11 Mic'!C173=1,NOT('11 Mic'!I173="")),'11 Mic'!I173,0)</f>
        <v>0</v>
      </c>
      <c r="AB173" s="495">
        <f>IF(AND('11 Mic'!D173=1,NOT('11 Mic'!I173="")),'11 Mic'!I173,0)</f>
        <v>0</v>
      </c>
      <c r="AC173" s="495">
        <f>IF(AND('11 Mic'!E173=1,NOT('11 Mic'!I173="")),'11 Mic'!I173,0)</f>
        <v>0</v>
      </c>
      <c r="AD173" s="495">
        <f>IF(AND('11 Mic'!F173=1,NOT('11 Mic'!I173="")),'11 Mic'!I173,0)</f>
        <v>0</v>
      </c>
      <c r="AE173" s="495">
        <f>IF(AND('11 Mic'!C173=0,NOT('11 Mic'!H173="")),'11 Mic'!H173,4)</f>
        <v>2</v>
      </c>
      <c r="AF173" s="495">
        <f>IF(AND('11 Mic'!D173=0,NOT('11 Mic'!H173="")),'11 Mic'!H173,4)</f>
        <v>2</v>
      </c>
      <c r="AG173" s="495">
        <f>IF(AND('11 Mic'!E173=0,NOT('11 Mic'!H173="")),'11 Mic'!H173,4)</f>
        <v>2</v>
      </c>
      <c r="AH173" s="495">
        <f>IF(AND('11 Mic'!F173=0,NOT('11 Mic'!H173="")),'11 Mic'!H173,4)</f>
        <v>2</v>
      </c>
    </row>
    <row r="174" spans="1:34" ht="20">
      <c r="A174" s="117" t="s">
        <v>1939</v>
      </c>
      <c r="B174" s="61" t="s">
        <v>4978</v>
      </c>
      <c r="C174" s="37"/>
      <c r="D174" s="37"/>
      <c r="E174" s="37"/>
      <c r="F174" s="37"/>
      <c r="G174" s="201">
        <v>4</v>
      </c>
      <c r="H174" s="201">
        <v>2</v>
      </c>
      <c r="I174" s="201"/>
      <c r="J174" s="201" t="s">
        <v>5466</v>
      </c>
      <c r="K174" s="16" t="s">
        <v>3691</v>
      </c>
      <c r="L174" s="203"/>
      <c r="AA174" s="495">
        <f>IF(AND('11 Mic'!C174=1,NOT('11 Mic'!I174="")),'11 Mic'!I174,0)</f>
        <v>0</v>
      </c>
      <c r="AB174" s="495">
        <f>IF(AND('11 Mic'!D174=1,NOT('11 Mic'!I174="")),'11 Mic'!I174,0)</f>
        <v>0</v>
      </c>
      <c r="AC174" s="495">
        <f>IF(AND('11 Mic'!E174=1,NOT('11 Mic'!I174="")),'11 Mic'!I174,0)</f>
        <v>0</v>
      </c>
      <c r="AD174" s="495">
        <f>IF(AND('11 Mic'!F174=1,NOT('11 Mic'!I174="")),'11 Mic'!I174,0)</f>
        <v>0</v>
      </c>
      <c r="AE174" s="495">
        <f>IF(AND('11 Mic'!C174=0,NOT('11 Mic'!H174="")),'11 Mic'!H174,4)</f>
        <v>2</v>
      </c>
      <c r="AF174" s="495">
        <f>IF(AND('11 Mic'!D174=0,NOT('11 Mic'!H174="")),'11 Mic'!H174,4)</f>
        <v>2</v>
      </c>
      <c r="AG174" s="495">
        <f>IF(AND('11 Mic'!E174=0,NOT('11 Mic'!H174="")),'11 Mic'!H174,4)</f>
        <v>2</v>
      </c>
      <c r="AH174" s="495">
        <f>IF(AND('11 Mic'!F174=0,NOT('11 Mic'!H174="")),'11 Mic'!H174,4)</f>
        <v>2</v>
      </c>
    </row>
    <row r="175" spans="1:34">
      <c r="A175" s="117" t="s">
        <v>1940</v>
      </c>
      <c r="B175" s="61" t="s">
        <v>774</v>
      </c>
      <c r="C175" s="37"/>
      <c r="D175" s="37"/>
      <c r="E175" s="37"/>
      <c r="F175" s="37"/>
      <c r="G175" s="201">
        <v>4</v>
      </c>
      <c r="H175" s="201">
        <v>2</v>
      </c>
      <c r="I175" s="201"/>
      <c r="J175" s="201" t="s">
        <v>5466</v>
      </c>
      <c r="K175" s="16" t="s">
        <v>3691</v>
      </c>
      <c r="L175" s="203"/>
      <c r="AA175" s="495">
        <f>IF(AND('11 Mic'!C175=1,NOT('11 Mic'!I175="")),'11 Mic'!I175,0)</f>
        <v>0</v>
      </c>
      <c r="AB175" s="495">
        <f>IF(AND('11 Mic'!D175=1,NOT('11 Mic'!I175="")),'11 Mic'!I175,0)</f>
        <v>0</v>
      </c>
      <c r="AC175" s="495">
        <f>IF(AND('11 Mic'!E175=1,NOT('11 Mic'!I175="")),'11 Mic'!I175,0)</f>
        <v>0</v>
      </c>
      <c r="AD175" s="495">
        <f>IF(AND('11 Mic'!F175=1,NOT('11 Mic'!I175="")),'11 Mic'!I175,0)</f>
        <v>0</v>
      </c>
      <c r="AE175" s="495">
        <f>IF(AND('11 Mic'!C175=0,NOT('11 Mic'!H175="")),'11 Mic'!H175,4)</f>
        <v>2</v>
      </c>
      <c r="AF175" s="495">
        <f>IF(AND('11 Mic'!D175=0,NOT('11 Mic'!H175="")),'11 Mic'!H175,4)</f>
        <v>2</v>
      </c>
      <c r="AG175" s="495">
        <f>IF(AND('11 Mic'!E175=0,NOT('11 Mic'!H175="")),'11 Mic'!H175,4)</f>
        <v>2</v>
      </c>
      <c r="AH175" s="495">
        <f>IF(AND('11 Mic'!F175=0,NOT('11 Mic'!H175="")),'11 Mic'!H175,4)</f>
        <v>2</v>
      </c>
    </row>
    <row r="176" spans="1:34" ht="30">
      <c r="A176" s="117" t="s">
        <v>1941</v>
      </c>
      <c r="B176" s="61" t="s">
        <v>107</v>
      </c>
      <c r="C176" s="84"/>
      <c r="D176" s="84"/>
      <c r="E176" s="84"/>
      <c r="F176" s="84"/>
      <c r="G176" s="201">
        <v>4</v>
      </c>
      <c r="H176" s="201">
        <v>2</v>
      </c>
      <c r="I176" s="201">
        <v>3</v>
      </c>
      <c r="J176" s="201" t="s">
        <v>3371</v>
      </c>
      <c r="K176" s="16" t="s">
        <v>4527</v>
      </c>
      <c r="L176" s="199"/>
      <c r="AA176" s="495">
        <f>IF(AND('11 Mic'!C176=1,NOT('11 Mic'!I176="")),'11 Mic'!I176,0)</f>
        <v>0</v>
      </c>
      <c r="AB176" s="495">
        <f>IF(AND('11 Mic'!D176=1,NOT('11 Mic'!I176="")),'11 Mic'!I176,0)</f>
        <v>0</v>
      </c>
      <c r="AC176" s="495">
        <f>IF(AND('11 Mic'!E176=1,NOT('11 Mic'!I176="")),'11 Mic'!I176,0)</f>
        <v>0</v>
      </c>
      <c r="AD176" s="495">
        <f>IF(AND('11 Mic'!F176=1,NOT('11 Mic'!I176="")),'11 Mic'!I176,0)</f>
        <v>0</v>
      </c>
      <c r="AE176" s="495">
        <f>IF(AND('11 Mic'!C176=0,NOT('11 Mic'!H176="")),'11 Mic'!H176,4)</f>
        <v>2</v>
      </c>
      <c r="AF176" s="495">
        <f>IF(AND('11 Mic'!D176=0,NOT('11 Mic'!H176="")),'11 Mic'!H176,4)</f>
        <v>2</v>
      </c>
      <c r="AG176" s="495">
        <f>IF(AND('11 Mic'!E176=0,NOT('11 Mic'!H176="")),'11 Mic'!H176,4)</f>
        <v>2</v>
      </c>
      <c r="AH176" s="495">
        <f>IF(AND('11 Mic'!F176=0,NOT('11 Mic'!H176="")),'11 Mic'!H176,4)</f>
        <v>2</v>
      </c>
    </row>
    <row r="177" spans="1:34">
      <c r="A177" s="117" t="s">
        <v>1942</v>
      </c>
      <c r="B177" s="61" t="s">
        <v>1002</v>
      </c>
      <c r="C177" s="37"/>
      <c r="D177" s="37"/>
      <c r="E177" s="37"/>
      <c r="F177" s="37"/>
      <c r="G177" s="201">
        <v>2</v>
      </c>
      <c r="H177" s="201"/>
      <c r="I177" s="201"/>
      <c r="J177" s="201" t="s">
        <v>5466</v>
      </c>
      <c r="K177" s="16" t="s">
        <v>3251</v>
      </c>
      <c r="L177" s="199"/>
      <c r="AA177" s="495">
        <f>IF(AND('11 Mic'!C177=1,NOT('11 Mic'!I177="")),'11 Mic'!I177,0)</f>
        <v>0</v>
      </c>
      <c r="AB177" s="495">
        <f>IF(AND('11 Mic'!D177=1,NOT('11 Mic'!I177="")),'11 Mic'!I177,0)</f>
        <v>0</v>
      </c>
      <c r="AC177" s="495">
        <f>IF(AND('11 Mic'!E177=1,NOT('11 Mic'!I177="")),'11 Mic'!I177,0)</f>
        <v>0</v>
      </c>
      <c r="AD177" s="495">
        <f>IF(AND('11 Mic'!F177=1,NOT('11 Mic'!I177="")),'11 Mic'!I177,0)</f>
        <v>0</v>
      </c>
      <c r="AE177" s="495">
        <f>IF(AND('11 Mic'!C177=0,NOT('11 Mic'!H177="")),'11 Mic'!H177,4)</f>
        <v>4</v>
      </c>
      <c r="AF177" s="495">
        <f>IF(AND('11 Mic'!D177=0,NOT('11 Mic'!H177="")),'11 Mic'!H177,4)</f>
        <v>4</v>
      </c>
      <c r="AG177" s="495">
        <f>IF(AND('11 Mic'!E177=0,NOT('11 Mic'!H177="")),'11 Mic'!H177,4)</f>
        <v>4</v>
      </c>
      <c r="AH177" s="495">
        <f>IF(AND('11 Mic'!F177=0,NOT('11 Mic'!H177="")),'11 Mic'!H177,4)</f>
        <v>4</v>
      </c>
    </row>
    <row r="178" spans="1:34" s="506" customFormat="1">
      <c r="A178" s="117" t="s">
        <v>1003</v>
      </c>
      <c r="B178" s="61" t="s">
        <v>1364</v>
      </c>
      <c r="C178" s="37"/>
      <c r="D178" s="37"/>
      <c r="E178" s="37"/>
      <c r="F178" s="37"/>
      <c r="G178" s="201">
        <v>1</v>
      </c>
      <c r="H178" s="201">
        <v>2</v>
      </c>
      <c r="I178" s="201"/>
      <c r="J178" s="201" t="s">
        <v>2858</v>
      </c>
      <c r="K178" s="16" t="s">
        <v>3251</v>
      </c>
      <c r="L178" s="199"/>
      <c r="M178" s="498"/>
      <c r="N178" s="505"/>
      <c r="O178" s="505"/>
      <c r="P178" s="505"/>
      <c r="Q178" s="505"/>
      <c r="R178" s="505"/>
      <c r="S178" s="505"/>
      <c r="T178" s="505"/>
      <c r="U178" s="505"/>
      <c r="V178" s="505"/>
      <c r="W178" s="505"/>
      <c r="X178" s="505"/>
      <c r="Y178" s="505"/>
      <c r="Z178" s="505"/>
      <c r="AA178" s="506">
        <f>IF(AND('11 Mic'!C178=1,NOT('11 Mic'!I178="")),'11 Mic'!I178,0)</f>
        <v>0</v>
      </c>
      <c r="AB178" s="495">
        <f>IF(AND('11 Mic'!D178=1,NOT('11 Mic'!I178="")),'11 Mic'!I178,0)</f>
        <v>0</v>
      </c>
      <c r="AC178" s="506">
        <f>IF(AND('11 Mic'!E178=1,NOT('11 Mic'!I178="")),'11 Mic'!I178,0)</f>
        <v>0</v>
      </c>
      <c r="AD178" s="506">
        <f>IF(AND('11 Mic'!F178=1,NOT('11 Mic'!I178="")),'11 Mic'!I178,0)</f>
        <v>0</v>
      </c>
      <c r="AE178" s="506">
        <f>IF(AND('11 Mic'!C178=0,NOT('11 Mic'!H178="")),'11 Mic'!H178,4)</f>
        <v>2</v>
      </c>
      <c r="AF178" s="506">
        <f>IF(AND('11 Mic'!D178=0,NOT('11 Mic'!H178="")),'11 Mic'!H178,4)</f>
        <v>2</v>
      </c>
      <c r="AG178" s="506">
        <f>IF(AND('11 Mic'!E178=0,NOT('11 Mic'!H178="")),'11 Mic'!H178,4)</f>
        <v>2</v>
      </c>
      <c r="AH178" s="506">
        <f>IF(AND('11 Mic'!F178=0,NOT('11 Mic'!H178="")),'11 Mic'!H178,4)</f>
        <v>2</v>
      </c>
    </row>
    <row r="179" spans="1:34">
      <c r="A179" s="116" t="s">
        <v>1004</v>
      </c>
      <c r="B179" s="111" t="s">
        <v>1005</v>
      </c>
      <c r="C179" s="37"/>
      <c r="D179" s="37"/>
      <c r="E179" s="37"/>
      <c r="F179" s="37"/>
      <c r="G179" s="201"/>
      <c r="H179" s="201"/>
      <c r="I179" s="201"/>
      <c r="J179" s="201"/>
      <c r="K179" s="16"/>
      <c r="L179" s="199"/>
      <c r="AB179" s="495">
        <f>IF(AND('11 Mic'!D179=1,NOT('11 Mic'!I179="")),'11 Mic'!I179,0)</f>
        <v>0</v>
      </c>
    </row>
    <row r="180" spans="1:34">
      <c r="A180" s="117" t="s">
        <v>1006</v>
      </c>
      <c r="B180" s="62" t="s">
        <v>1007</v>
      </c>
      <c r="C180" s="37"/>
      <c r="D180" s="37"/>
      <c r="E180" s="37"/>
      <c r="F180" s="37"/>
      <c r="G180" s="201">
        <v>4</v>
      </c>
      <c r="H180" s="201"/>
      <c r="I180" s="201">
        <v>4</v>
      </c>
      <c r="J180" s="201" t="s">
        <v>5466</v>
      </c>
      <c r="K180" s="16"/>
      <c r="L180" s="199"/>
      <c r="AA180" s="495">
        <f>IF(AND('11 Mic'!C180=1,NOT('11 Mic'!I180="")),'11 Mic'!I180,0)</f>
        <v>0</v>
      </c>
      <c r="AB180" s="495">
        <f>IF(AND('11 Mic'!D180=1,NOT('11 Mic'!I180="")),'11 Mic'!I180,0)</f>
        <v>0</v>
      </c>
      <c r="AC180" s="495">
        <f>IF(AND('11 Mic'!E180=1,NOT('11 Mic'!I180="")),'11 Mic'!I180,0)</f>
        <v>0</v>
      </c>
      <c r="AD180" s="495">
        <f>IF(AND('11 Mic'!F180=1,NOT('11 Mic'!I180="")),'11 Mic'!I180,0)</f>
        <v>0</v>
      </c>
      <c r="AE180" s="495">
        <f>IF(AND('11 Mic'!C180=0,NOT('11 Mic'!H180="")),'11 Mic'!H180,4)</f>
        <v>4</v>
      </c>
      <c r="AF180" s="495">
        <f>IF(AND('11 Mic'!D180=0,NOT('11 Mic'!H180="")),'11 Mic'!H180,4)</f>
        <v>4</v>
      </c>
      <c r="AG180" s="495">
        <f>IF(AND('11 Mic'!E180=0,NOT('11 Mic'!H180="")),'11 Mic'!H180,4)</f>
        <v>4</v>
      </c>
      <c r="AH180" s="495">
        <f>IF(AND('11 Mic'!F180=0,NOT('11 Mic'!H180="")),'11 Mic'!H180,4)</f>
        <v>4</v>
      </c>
    </row>
    <row r="181" spans="1:34" ht="40">
      <c r="A181" s="117" t="s">
        <v>1008</v>
      </c>
      <c r="B181" s="213" t="s">
        <v>549</v>
      </c>
      <c r="C181" s="37"/>
      <c r="D181" s="37"/>
      <c r="E181" s="37"/>
      <c r="F181" s="37"/>
      <c r="G181" s="201">
        <v>4</v>
      </c>
      <c r="H181" s="201"/>
      <c r="I181" s="201">
        <v>4</v>
      </c>
      <c r="J181" s="201" t="s">
        <v>5466</v>
      </c>
      <c r="K181" s="16"/>
      <c r="L181" s="199"/>
      <c r="AA181" s="495">
        <f>IF(AND('11 Mic'!C181=1,NOT('11 Mic'!I181="")),'11 Mic'!I181,0)</f>
        <v>0</v>
      </c>
      <c r="AB181" s="495">
        <f>IF(AND('11 Mic'!D181=1,NOT('11 Mic'!I181="")),'11 Mic'!I181,0)</f>
        <v>0</v>
      </c>
      <c r="AC181" s="495">
        <f>IF(AND('11 Mic'!E181=1,NOT('11 Mic'!I181="")),'11 Mic'!I181,0)</f>
        <v>0</v>
      </c>
      <c r="AD181" s="495">
        <f>IF(AND('11 Mic'!F181=1,NOT('11 Mic'!I181="")),'11 Mic'!I181,0)</f>
        <v>0</v>
      </c>
      <c r="AE181" s="495">
        <f>IF(AND('11 Mic'!C181=0,NOT('11 Mic'!H181="")),'11 Mic'!H181,4)</f>
        <v>4</v>
      </c>
      <c r="AF181" s="495">
        <f>IF(AND('11 Mic'!D181=0,NOT('11 Mic'!H181="")),'11 Mic'!H181,4)</f>
        <v>4</v>
      </c>
      <c r="AG181" s="495">
        <f>IF(AND('11 Mic'!E181=0,NOT('11 Mic'!H181="")),'11 Mic'!H181,4)</f>
        <v>4</v>
      </c>
      <c r="AH181" s="495">
        <f>IF(AND('11 Mic'!F181=0,NOT('11 Mic'!H181="")),'11 Mic'!H181,4)</f>
        <v>4</v>
      </c>
    </row>
    <row r="182" spans="1:34" ht="30">
      <c r="A182" s="117" t="s">
        <v>1009</v>
      </c>
      <c r="B182" s="61" t="s">
        <v>5163</v>
      </c>
      <c r="C182" s="37"/>
      <c r="D182" s="37"/>
      <c r="E182" s="37"/>
      <c r="F182" s="37"/>
      <c r="G182" s="201">
        <v>2</v>
      </c>
      <c r="H182" s="201"/>
      <c r="I182" s="201"/>
      <c r="J182" s="201" t="s">
        <v>5466</v>
      </c>
      <c r="K182" s="202"/>
      <c r="L182" s="203"/>
      <c r="AA182" s="495">
        <f>IF(AND('11 Mic'!C182=1,NOT('11 Mic'!I182="")),'11 Mic'!I182,0)</f>
        <v>0</v>
      </c>
      <c r="AB182" s="495">
        <f>IF(AND('11 Mic'!D182=1,NOT('11 Mic'!I182="")),'11 Mic'!I182,0)</f>
        <v>0</v>
      </c>
      <c r="AC182" s="495">
        <f>IF(AND('11 Mic'!E182=1,NOT('11 Mic'!I182="")),'11 Mic'!I182,0)</f>
        <v>0</v>
      </c>
      <c r="AD182" s="495">
        <f>IF(AND('11 Mic'!F182=1,NOT('11 Mic'!I182="")),'11 Mic'!I182,0)</f>
        <v>0</v>
      </c>
      <c r="AE182" s="495">
        <f>IF(AND('11 Mic'!C182=0,NOT('11 Mic'!H182="")),'11 Mic'!H182,4)</f>
        <v>4</v>
      </c>
      <c r="AF182" s="495">
        <f>IF(AND('11 Mic'!D182=0,NOT('11 Mic'!H182="")),'11 Mic'!H182,4)</f>
        <v>4</v>
      </c>
      <c r="AG182" s="495">
        <f>IF(AND('11 Mic'!E182=0,NOT('11 Mic'!H182="")),'11 Mic'!H182,4)</f>
        <v>4</v>
      </c>
      <c r="AH182" s="495">
        <f>IF(AND('11 Mic'!F182=0,NOT('11 Mic'!H182="")),'11 Mic'!H182,4)</f>
        <v>4</v>
      </c>
    </row>
    <row r="183" spans="1:34" ht="20">
      <c r="A183" s="117" t="s">
        <v>1954</v>
      </c>
      <c r="B183" s="218" t="s">
        <v>3645</v>
      </c>
      <c r="C183" s="37"/>
      <c r="D183" s="37"/>
      <c r="E183" s="37"/>
      <c r="F183" s="37"/>
      <c r="G183" s="201">
        <v>4</v>
      </c>
      <c r="H183" s="201"/>
      <c r="I183" s="201"/>
      <c r="J183" s="201" t="s">
        <v>5466</v>
      </c>
      <c r="K183" s="16"/>
      <c r="L183" s="84"/>
      <c r="AA183" s="495">
        <f>IF(AND('11 Mic'!C183=1,NOT('11 Mic'!I183="")),'11 Mic'!I183,0)</f>
        <v>0</v>
      </c>
      <c r="AB183" s="495">
        <f>IF(AND('11 Mic'!D183=1,NOT('11 Mic'!I183="")),'11 Mic'!I183,0)</f>
        <v>0</v>
      </c>
      <c r="AC183" s="495">
        <f>IF(AND('11 Mic'!E183=1,NOT('11 Mic'!I183="")),'11 Mic'!I183,0)</f>
        <v>0</v>
      </c>
      <c r="AD183" s="495">
        <f>IF(AND('11 Mic'!F183=1,NOT('11 Mic'!I183="")),'11 Mic'!I183,0)</f>
        <v>0</v>
      </c>
      <c r="AE183" s="495">
        <f>IF(AND('11 Mic'!C183=0,NOT('11 Mic'!H183="")),'11 Mic'!H183,4)</f>
        <v>4</v>
      </c>
      <c r="AF183" s="495">
        <f>IF(AND('11 Mic'!D183=0,NOT('11 Mic'!H183="")),'11 Mic'!H183,4)</f>
        <v>4</v>
      </c>
      <c r="AG183" s="495">
        <f>IF(AND('11 Mic'!E183=0,NOT('11 Mic'!H183="")),'11 Mic'!H183,4)</f>
        <v>4</v>
      </c>
      <c r="AH183" s="495">
        <f>IF(AND('11 Mic'!F183=0,NOT('11 Mic'!H183="")),'11 Mic'!H183,4)</f>
        <v>4</v>
      </c>
    </row>
    <row r="184" spans="1:34" ht="50">
      <c r="A184" s="117" t="s">
        <v>1955</v>
      </c>
      <c r="B184" s="61" t="s">
        <v>135</v>
      </c>
      <c r="C184" s="37"/>
      <c r="D184" s="37"/>
      <c r="E184" s="37"/>
      <c r="F184" s="37"/>
      <c r="G184" s="201">
        <v>4</v>
      </c>
      <c r="H184" s="201">
        <v>2</v>
      </c>
      <c r="I184" s="201"/>
      <c r="J184" s="201" t="s">
        <v>3371</v>
      </c>
      <c r="K184" s="16"/>
      <c r="L184" s="199"/>
      <c r="AA184" s="495">
        <f>IF(AND('11 Mic'!C184=1,NOT('11 Mic'!I184="")),'11 Mic'!I184,0)</f>
        <v>0</v>
      </c>
      <c r="AB184" s="495">
        <f>IF(AND('11 Mic'!D184=1,NOT('11 Mic'!I184="")),'11 Mic'!I184,0)</f>
        <v>0</v>
      </c>
      <c r="AC184" s="495">
        <f>IF(AND('11 Mic'!E184=1,NOT('11 Mic'!I184="")),'11 Mic'!I184,0)</f>
        <v>0</v>
      </c>
      <c r="AD184" s="495">
        <f>IF(AND('11 Mic'!F184=1,NOT('11 Mic'!I184="")),'11 Mic'!I184,0)</f>
        <v>0</v>
      </c>
      <c r="AE184" s="495">
        <f>IF(AND('11 Mic'!C184=0,NOT('11 Mic'!H184="")),'11 Mic'!H184,4)</f>
        <v>2</v>
      </c>
      <c r="AF184" s="495">
        <f>IF(AND('11 Mic'!D184=0,NOT('11 Mic'!H184="")),'11 Mic'!H184,4)</f>
        <v>2</v>
      </c>
      <c r="AG184" s="495">
        <f>IF(AND('11 Mic'!E184=0,NOT('11 Mic'!H184="")),'11 Mic'!H184,4)</f>
        <v>2</v>
      </c>
      <c r="AH184" s="495">
        <f>IF(AND('11 Mic'!F184=0,NOT('11 Mic'!H184="")),'11 Mic'!H184,4)</f>
        <v>2</v>
      </c>
    </row>
    <row r="185" spans="1:34" ht="30">
      <c r="A185" s="117" t="s">
        <v>1956</v>
      </c>
      <c r="B185" s="61" t="s">
        <v>3682</v>
      </c>
      <c r="C185" s="37"/>
      <c r="D185" s="37"/>
      <c r="E185" s="37"/>
      <c r="F185" s="37"/>
      <c r="G185" s="201">
        <v>4</v>
      </c>
      <c r="H185" s="201">
        <v>3</v>
      </c>
      <c r="I185" s="201"/>
      <c r="J185" s="201" t="s">
        <v>3371</v>
      </c>
      <c r="K185" s="16"/>
      <c r="L185" s="199"/>
      <c r="AA185" s="495">
        <f>IF(AND('11 Mic'!C185=1,NOT('11 Mic'!I185="")),'11 Mic'!I185,0)</f>
        <v>0</v>
      </c>
      <c r="AB185" s="495">
        <f>IF(AND('11 Mic'!D185=1,NOT('11 Mic'!I185="")),'11 Mic'!I185,0)</f>
        <v>0</v>
      </c>
      <c r="AC185" s="495">
        <f>IF(AND('11 Mic'!E185=1,NOT('11 Mic'!I185="")),'11 Mic'!I185,0)</f>
        <v>0</v>
      </c>
      <c r="AD185" s="495">
        <f>IF(AND('11 Mic'!F185=1,NOT('11 Mic'!I185="")),'11 Mic'!I185,0)</f>
        <v>0</v>
      </c>
      <c r="AE185" s="495">
        <f>IF(AND('11 Mic'!C185=0,NOT('11 Mic'!H185="")),'11 Mic'!H185,4)</f>
        <v>3</v>
      </c>
      <c r="AF185" s="495">
        <f>IF(AND('11 Mic'!D185=0,NOT('11 Mic'!H185="")),'11 Mic'!H185,4)</f>
        <v>3</v>
      </c>
      <c r="AG185" s="495">
        <f>IF(AND('11 Mic'!E185=0,NOT('11 Mic'!H185="")),'11 Mic'!H185,4)</f>
        <v>3</v>
      </c>
      <c r="AH185" s="495">
        <f>IF(AND('11 Mic'!F185=0,NOT('11 Mic'!H185="")),'11 Mic'!H185,4)</f>
        <v>3</v>
      </c>
    </row>
    <row r="186" spans="1:34" ht="13">
      <c r="A186" s="117" t="s">
        <v>1957</v>
      </c>
      <c r="B186" s="62" t="s">
        <v>4713</v>
      </c>
      <c r="C186" s="37"/>
      <c r="D186" s="37"/>
      <c r="E186" s="37"/>
      <c r="F186" s="37"/>
      <c r="G186" s="201">
        <v>4</v>
      </c>
      <c r="H186" s="201">
        <v>3</v>
      </c>
      <c r="I186" s="204"/>
      <c r="J186" s="201" t="s">
        <v>2858</v>
      </c>
      <c r="K186" s="202"/>
      <c r="L186" s="203"/>
      <c r="AA186" s="495">
        <f>IF(AND('11 Mic'!C186=1,NOT('11 Mic'!I186="")),'11 Mic'!I186,0)</f>
        <v>0</v>
      </c>
      <c r="AB186" s="495">
        <f>IF(AND('11 Mic'!D186=1,NOT('11 Mic'!I186="")),'11 Mic'!I186,0)</f>
        <v>0</v>
      </c>
      <c r="AC186" s="495">
        <f>IF(AND('11 Mic'!E186=1,NOT('11 Mic'!I186="")),'11 Mic'!I186,0)</f>
        <v>0</v>
      </c>
      <c r="AD186" s="495">
        <f>IF(AND('11 Mic'!F186=1,NOT('11 Mic'!I186="")),'11 Mic'!I186,0)</f>
        <v>0</v>
      </c>
      <c r="AE186" s="495">
        <f>IF(AND('11 Mic'!C186=0,NOT('11 Mic'!H186="")),'11 Mic'!H186,4)</f>
        <v>3</v>
      </c>
      <c r="AF186" s="495">
        <f>IF(AND('11 Mic'!D186=0,NOT('11 Mic'!H186="")),'11 Mic'!H186,4)</f>
        <v>3</v>
      </c>
      <c r="AG186" s="495">
        <f>IF(AND('11 Mic'!E186=0,NOT('11 Mic'!H186="")),'11 Mic'!H186,4)</f>
        <v>3</v>
      </c>
      <c r="AH186" s="495">
        <f>IF(AND('11 Mic'!F186=0,NOT('11 Mic'!H186="")),'11 Mic'!H186,4)</f>
        <v>3</v>
      </c>
    </row>
    <row r="187" spans="1:34">
      <c r="A187" s="116" t="s">
        <v>1958</v>
      </c>
      <c r="B187" s="111" t="s">
        <v>1959</v>
      </c>
      <c r="C187" s="37"/>
      <c r="D187" s="35"/>
      <c r="E187" s="35"/>
      <c r="F187" s="35"/>
      <c r="G187" s="201"/>
      <c r="H187" s="201"/>
      <c r="I187" s="201"/>
      <c r="J187" s="201"/>
      <c r="K187" s="16"/>
      <c r="L187" s="199"/>
      <c r="AB187" s="495">
        <f>IF(AND('11 Mic'!D187=1,NOT('11 Mic'!I187="")),'11 Mic'!I187,0)</f>
        <v>0</v>
      </c>
    </row>
    <row r="188" spans="1:34" ht="20">
      <c r="A188" s="117" t="s">
        <v>1960</v>
      </c>
      <c r="B188" s="16" t="s">
        <v>1139</v>
      </c>
      <c r="C188" s="37"/>
      <c r="D188" s="35"/>
      <c r="E188" s="35"/>
      <c r="F188" s="35"/>
      <c r="G188" s="201">
        <v>2</v>
      </c>
      <c r="H188" s="201"/>
      <c r="I188" s="201"/>
      <c r="J188" s="201" t="s">
        <v>5466</v>
      </c>
      <c r="K188" s="202" t="s">
        <v>2782</v>
      </c>
      <c r="L188" s="197"/>
      <c r="AA188" s="495">
        <f>IF(AND('11 Mic'!C188=1,NOT('11 Mic'!I188="")),'11 Mic'!I188,0)</f>
        <v>0</v>
      </c>
      <c r="AB188" s="495">
        <f>IF(AND('11 Mic'!D188=1,NOT('11 Mic'!I188="")),'11 Mic'!I188,0)</f>
        <v>0</v>
      </c>
      <c r="AC188" s="495">
        <f>IF(AND('11 Mic'!E188=1,NOT('11 Mic'!I188="")),'11 Mic'!I188,0)</f>
        <v>0</v>
      </c>
      <c r="AD188" s="495">
        <f>IF(AND('11 Mic'!F188=1,NOT('11 Mic'!I188="")),'11 Mic'!I188,0)</f>
        <v>0</v>
      </c>
      <c r="AE188" s="495">
        <f>IF(AND('11 Mic'!C188=0,NOT('11 Mic'!H188="")),'11 Mic'!H188,4)</f>
        <v>4</v>
      </c>
      <c r="AF188" s="495">
        <f>IF(AND('11 Mic'!D188=0,NOT('11 Mic'!H188="")),'11 Mic'!H188,4)</f>
        <v>4</v>
      </c>
      <c r="AG188" s="495">
        <f>IF(AND('11 Mic'!E188=0,NOT('11 Mic'!H188="")),'11 Mic'!H188,4)</f>
        <v>4</v>
      </c>
      <c r="AH188" s="495">
        <f>IF(AND('11 Mic'!F188=0,NOT('11 Mic'!H188="")),'11 Mic'!H188,4)</f>
        <v>4</v>
      </c>
    </row>
    <row r="189" spans="1:34">
      <c r="A189" s="117" t="s">
        <v>1140</v>
      </c>
      <c r="B189" s="20" t="s">
        <v>18</v>
      </c>
      <c r="C189" s="37"/>
      <c r="D189" s="35"/>
      <c r="E189" s="35"/>
      <c r="F189" s="35"/>
      <c r="G189" s="201">
        <v>4</v>
      </c>
      <c r="H189" s="201"/>
      <c r="I189" s="201"/>
      <c r="J189" s="201" t="s">
        <v>5466</v>
      </c>
      <c r="K189" s="202" t="s">
        <v>2782</v>
      </c>
      <c r="L189" s="197"/>
      <c r="AA189" s="495">
        <f>IF(AND('11 Mic'!C189=1,NOT('11 Mic'!I189="")),'11 Mic'!I189,0)</f>
        <v>0</v>
      </c>
      <c r="AB189" s="495">
        <f>IF(AND('11 Mic'!D189=1,NOT('11 Mic'!I189="")),'11 Mic'!I189,0)</f>
        <v>0</v>
      </c>
      <c r="AC189" s="495">
        <f>IF(AND('11 Mic'!E189=1,NOT('11 Mic'!I189="")),'11 Mic'!I189,0)</f>
        <v>0</v>
      </c>
      <c r="AD189" s="495">
        <f>IF(AND('11 Mic'!F189=1,NOT('11 Mic'!I189="")),'11 Mic'!I189,0)</f>
        <v>0</v>
      </c>
      <c r="AE189" s="495">
        <f>IF(AND('11 Mic'!C189=0,NOT('11 Mic'!H189="")),'11 Mic'!H189,4)</f>
        <v>4</v>
      </c>
      <c r="AF189" s="495">
        <f>IF(AND('11 Mic'!D189=0,NOT('11 Mic'!H189="")),'11 Mic'!H189,4)</f>
        <v>4</v>
      </c>
      <c r="AG189" s="495">
        <f>IF(AND('11 Mic'!E189=0,NOT('11 Mic'!H189="")),'11 Mic'!H189,4)</f>
        <v>4</v>
      </c>
      <c r="AH189" s="495">
        <f>IF(AND('11 Mic'!F189=0,NOT('11 Mic'!H189="")),'11 Mic'!H189,4)</f>
        <v>4</v>
      </c>
    </row>
    <row r="190" spans="1:34">
      <c r="A190" s="117" t="s">
        <v>1141</v>
      </c>
      <c r="B190" s="20" t="s">
        <v>21</v>
      </c>
      <c r="C190" s="37"/>
      <c r="D190" s="35"/>
      <c r="E190" s="35"/>
      <c r="F190" s="35"/>
      <c r="G190" s="201">
        <v>4</v>
      </c>
      <c r="H190" s="201">
        <v>2</v>
      </c>
      <c r="I190" s="201"/>
      <c r="J190" s="201" t="s">
        <v>2356</v>
      </c>
      <c r="K190" s="202" t="s">
        <v>2782</v>
      </c>
      <c r="L190" s="199"/>
      <c r="AA190" s="495">
        <f>IF(AND('11 Mic'!C190=1,NOT('11 Mic'!I190="")),'11 Mic'!I190,0)</f>
        <v>0</v>
      </c>
      <c r="AB190" s="495">
        <f>IF(AND('11 Mic'!D190=1,NOT('11 Mic'!I190="")),'11 Mic'!I190,0)</f>
        <v>0</v>
      </c>
      <c r="AC190" s="495">
        <f>IF(AND('11 Mic'!E190=1,NOT('11 Mic'!I190="")),'11 Mic'!I190,0)</f>
        <v>0</v>
      </c>
      <c r="AD190" s="495">
        <f>IF(AND('11 Mic'!F190=1,NOT('11 Mic'!I190="")),'11 Mic'!I190,0)</f>
        <v>0</v>
      </c>
      <c r="AE190" s="495">
        <f>IF(AND('11 Mic'!C190=0,NOT('11 Mic'!H190="")),'11 Mic'!H190,4)</f>
        <v>2</v>
      </c>
      <c r="AF190" s="495">
        <f>IF(AND('11 Mic'!D190=0,NOT('11 Mic'!H190="")),'11 Mic'!H190,4)</f>
        <v>2</v>
      </c>
      <c r="AG190" s="495">
        <f>IF(AND('11 Mic'!E190=0,NOT('11 Mic'!H190="")),'11 Mic'!H190,4)</f>
        <v>2</v>
      </c>
      <c r="AH190" s="495">
        <f>IF(AND('11 Mic'!F190=0,NOT('11 Mic'!H190="")),'11 Mic'!H190,4)</f>
        <v>2</v>
      </c>
    </row>
    <row r="191" spans="1:34">
      <c r="A191" s="117" t="s">
        <v>1142</v>
      </c>
      <c r="B191" s="20" t="s">
        <v>23</v>
      </c>
      <c r="C191" s="37"/>
      <c r="D191" s="35"/>
      <c r="E191" s="35"/>
      <c r="F191" s="35"/>
      <c r="G191" s="201">
        <v>4</v>
      </c>
      <c r="H191" s="201"/>
      <c r="I191" s="201">
        <v>3</v>
      </c>
      <c r="J191" s="201" t="s">
        <v>2356</v>
      </c>
      <c r="K191" s="202" t="s">
        <v>2782</v>
      </c>
      <c r="L191" s="197"/>
      <c r="AA191" s="495">
        <f>IF(AND('11 Mic'!C191=1,NOT('11 Mic'!I191="")),'11 Mic'!I191,0)</f>
        <v>0</v>
      </c>
      <c r="AB191" s="495">
        <f>IF(AND('11 Mic'!D191=1,NOT('11 Mic'!I191="")),'11 Mic'!I191,0)</f>
        <v>0</v>
      </c>
      <c r="AC191" s="495">
        <f>IF(AND('11 Mic'!E191=1,NOT('11 Mic'!I191="")),'11 Mic'!I191,0)</f>
        <v>0</v>
      </c>
      <c r="AD191" s="495">
        <f>IF(AND('11 Mic'!F191=1,NOT('11 Mic'!I191="")),'11 Mic'!I191,0)</f>
        <v>0</v>
      </c>
      <c r="AE191" s="495">
        <f>IF(AND('11 Mic'!C191=0,NOT('11 Mic'!H191="")),'11 Mic'!H191,4)</f>
        <v>4</v>
      </c>
      <c r="AF191" s="495">
        <f>IF(AND('11 Mic'!D191=0,NOT('11 Mic'!H191="")),'11 Mic'!H191,4)</f>
        <v>4</v>
      </c>
      <c r="AG191" s="495">
        <f>IF(AND('11 Mic'!E191=0,NOT('11 Mic'!H191="")),'11 Mic'!H191,4)</f>
        <v>4</v>
      </c>
      <c r="AH191" s="495">
        <f>IF(AND('11 Mic'!F191=0,NOT('11 Mic'!H191="")),'11 Mic'!H191,4)</f>
        <v>4</v>
      </c>
    </row>
    <row r="192" spans="1:34" ht="20">
      <c r="A192" s="117" t="s">
        <v>1143</v>
      </c>
      <c r="B192" s="20" t="s">
        <v>4556</v>
      </c>
      <c r="C192" s="37"/>
      <c r="D192" s="35"/>
      <c r="E192" s="35"/>
      <c r="F192" s="35"/>
      <c r="G192" s="201">
        <v>4</v>
      </c>
      <c r="H192" s="201">
        <v>2</v>
      </c>
      <c r="I192" s="201"/>
      <c r="J192" s="201" t="s">
        <v>2356</v>
      </c>
      <c r="K192" s="202" t="s">
        <v>2782</v>
      </c>
      <c r="L192" s="199"/>
      <c r="AA192" s="495">
        <f>IF(AND('11 Mic'!C192=1,NOT('11 Mic'!I192="")),'11 Mic'!I192,0)</f>
        <v>0</v>
      </c>
      <c r="AB192" s="495">
        <f>IF(AND('11 Mic'!D192=1,NOT('11 Mic'!I192="")),'11 Mic'!I192,0)</f>
        <v>0</v>
      </c>
      <c r="AC192" s="495">
        <f>IF(AND('11 Mic'!E192=1,NOT('11 Mic'!I192="")),'11 Mic'!I192,0)</f>
        <v>0</v>
      </c>
      <c r="AD192" s="495">
        <f>IF(AND('11 Mic'!F192=1,NOT('11 Mic'!I192="")),'11 Mic'!I192,0)</f>
        <v>0</v>
      </c>
      <c r="AE192" s="495">
        <f>IF(AND('11 Mic'!C192=0,NOT('11 Mic'!H192="")),'11 Mic'!H192,4)</f>
        <v>2</v>
      </c>
      <c r="AF192" s="495">
        <f>IF(AND('11 Mic'!D192=0,NOT('11 Mic'!H192="")),'11 Mic'!H192,4)</f>
        <v>2</v>
      </c>
      <c r="AG192" s="495">
        <f>IF(AND('11 Mic'!E192=0,NOT('11 Mic'!H192="")),'11 Mic'!H192,4)</f>
        <v>2</v>
      </c>
      <c r="AH192" s="495">
        <f>IF(AND('11 Mic'!F192=0,NOT('11 Mic'!H192="")),'11 Mic'!H192,4)</f>
        <v>2</v>
      </c>
    </row>
    <row r="193" spans="1:34">
      <c r="A193" s="117" t="s">
        <v>1144</v>
      </c>
      <c r="B193" s="20" t="s">
        <v>4558</v>
      </c>
      <c r="C193" s="37"/>
      <c r="D193" s="35"/>
      <c r="E193" s="35"/>
      <c r="F193" s="35"/>
      <c r="G193" s="201">
        <v>4</v>
      </c>
      <c r="H193" s="201"/>
      <c r="I193" s="201"/>
      <c r="J193" s="201" t="s">
        <v>2356</v>
      </c>
      <c r="K193" s="202" t="s">
        <v>2782</v>
      </c>
      <c r="L193" s="197"/>
      <c r="AA193" s="495">
        <f>IF(AND('11 Mic'!C193=1,NOT('11 Mic'!I193="")),'11 Mic'!I193,0)</f>
        <v>0</v>
      </c>
      <c r="AB193" s="495">
        <f>IF(AND('11 Mic'!D193=1,NOT('11 Mic'!I193="")),'11 Mic'!I193,0)</f>
        <v>0</v>
      </c>
      <c r="AC193" s="495">
        <f>IF(AND('11 Mic'!E193=1,NOT('11 Mic'!I193="")),'11 Mic'!I193,0)</f>
        <v>0</v>
      </c>
      <c r="AD193" s="495">
        <f>IF(AND('11 Mic'!F193=1,NOT('11 Mic'!I193="")),'11 Mic'!I193,0)</f>
        <v>0</v>
      </c>
      <c r="AE193" s="495">
        <f>IF(AND('11 Mic'!C193=0,NOT('11 Mic'!H193="")),'11 Mic'!H193,4)</f>
        <v>4</v>
      </c>
      <c r="AF193" s="495">
        <f>IF(AND('11 Mic'!D193=0,NOT('11 Mic'!H193="")),'11 Mic'!H193,4)</f>
        <v>4</v>
      </c>
      <c r="AG193" s="495">
        <f>IF(AND('11 Mic'!E193=0,NOT('11 Mic'!H193="")),'11 Mic'!H193,4)</f>
        <v>4</v>
      </c>
      <c r="AH193" s="495">
        <f>IF(AND('11 Mic'!F193=0,NOT('11 Mic'!H193="")),'11 Mic'!H193,4)</f>
        <v>4</v>
      </c>
    </row>
    <row r="194" spans="1:34">
      <c r="A194" s="117" t="s">
        <v>1145</v>
      </c>
      <c r="B194" s="20" t="s">
        <v>426</v>
      </c>
      <c r="C194" s="37"/>
      <c r="D194" s="35"/>
      <c r="E194" s="35"/>
      <c r="F194" s="35"/>
      <c r="G194" s="201">
        <v>2</v>
      </c>
      <c r="H194" s="201"/>
      <c r="I194" s="201"/>
      <c r="J194" s="201" t="s">
        <v>5466</v>
      </c>
      <c r="K194" s="202" t="s">
        <v>2782</v>
      </c>
      <c r="L194" s="203"/>
      <c r="AA194" s="495">
        <f>IF(AND('11 Mic'!C194=1,NOT('11 Mic'!I194="")),'11 Mic'!I194,0)</f>
        <v>0</v>
      </c>
      <c r="AB194" s="495">
        <f>IF(AND('11 Mic'!D194=1,NOT('11 Mic'!I194="")),'11 Mic'!I194,0)</f>
        <v>0</v>
      </c>
      <c r="AC194" s="495">
        <f>IF(AND('11 Mic'!E194=1,NOT('11 Mic'!I194="")),'11 Mic'!I194,0)</f>
        <v>0</v>
      </c>
      <c r="AD194" s="495">
        <f>IF(AND('11 Mic'!F194=1,NOT('11 Mic'!I194="")),'11 Mic'!I194,0)</f>
        <v>0</v>
      </c>
      <c r="AE194" s="495">
        <f>IF(AND('11 Mic'!C194=0,NOT('11 Mic'!H194="")),'11 Mic'!H194,4)</f>
        <v>4</v>
      </c>
      <c r="AF194" s="495">
        <f>IF(AND('11 Mic'!D194=0,NOT('11 Mic'!H194="")),'11 Mic'!H194,4)</f>
        <v>4</v>
      </c>
      <c r="AG194" s="495">
        <f>IF(AND('11 Mic'!E194=0,NOT('11 Mic'!H194="")),'11 Mic'!H194,4)</f>
        <v>4</v>
      </c>
      <c r="AH194" s="495">
        <f>IF(AND('11 Mic'!F194=0,NOT('11 Mic'!H194="")),'11 Mic'!H194,4)</f>
        <v>4</v>
      </c>
    </row>
    <row r="195" spans="1:34">
      <c r="A195" s="117" t="s">
        <v>1146</v>
      </c>
      <c r="B195" s="20" t="s">
        <v>3647</v>
      </c>
      <c r="C195" s="37"/>
      <c r="D195" s="35"/>
      <c r="E195" s="35"/>
      <c r="F195" s="35"/>
      <c r="G195" s="201">
        <v>2</v>
      </c>
      <c r="H195" s="201"/>
      <c r="I195" s="201"/>
      <c r="J195" s="201" t="s">
        <v>5466</v>
      </c>
      <c r="K195" s="202" t="s">
        <v>2782</v>
      </c>
      <c r="L195" s="203"/>
      <c r="AA195" s="495">
        <f>IF(AND('11 Mic'!C195=1,NOT('11 Mic'!I195="")),'11 Mic'!I195,0)</f>
        <v>0</v>
      </c>
      <c r="AB195" s="495">
        <f>IF(AND('11 Mic'!D195=1,NOT('11 Mic'!I195="")),'11 Mic'!I195,0)</f>
        <v>0</v>
      </c>
      <c r="AC195" s="495">
        <f>IF(AND('11 Mic'!E195=1,NOT('11 Mic'!I195="")),'11 Mic'!I195,0)</f>
        <v>0</v>
      </c>
      <c r="AD195" s="495">
        <f>IF(AND('11 Mic'!F195=1,NOT('11 Mic'!I195="")),'11 Mic'!I195,0)</f>
        <v>0</v>
      </c>
      <c r="AE195" s="495">
        <f>IF(AND('11 Mic'!C195=0,NOT('11 Mic'!H195="")),'11 Mic'!H195,4)</f>
        <v>4</v>
      </c>
      <c r="AF195" s="495">
        <f>IF(AND('11 Mic'!D195=0,NOT('11 Mic'!H195="")),'11 Mic'!H195,4)</f>
        <v>4</v>
      </c>
      <c r="AG195" s="495">
        <f>IF(AND('11 Mic'!E195=0,NOT('11 Mic'!H195="")),'11 Mic'!H195,4)</f>
        <v>4</v>
      </c>
      <c r="AH195" s="495">
        <f>IF(AND('11 Mic'!F195=0,NOT('11 Mic'!H195="")),'11 Mic'!H195,4)</f>
        <v>4</v>
      </c>
    </row>
    <row r="196" spans="1:34">
      <c r="A196" s="117" t="s">
        <v>1147</v>
      </c>
      <c r="B196" s="20" t="s">
        <v>145</v>
      </c>
      <c r="C196" s="37"/>
      <c r="D196" s="35"/>
      <c r="E196" s="35"/>
      <c r="F196" s="35"/>
      <c r="G196" s="201">
        <v>2</v>
      </c>
      <c r="H196" s="201"/>
      <c r="I196" s="201"/>
      <c r="J196" s="201" t="s">
        <v>2858</v>
      </c>
      <c r="K196" s="202" t="s">
        <v>2782</v>
      </c>
      <c r="L196" s="203"/>
      <c r="AA196" s="495">
        <f>IF(AND('11 Mic'!C196=1,NOT('11 Mic'!I196="")),'11 Mic'!I196,0)</f>
        <v>0</v>
      </c>
      <c r="AB196" s="495">
        <f>IF(AND('11 Mic'!D196=1,NOT('11 Mic'!I196="")),'11 Mic'!I196,0)</f>
        <v>0</v>
      </c>
      <c r="AC196" s="495">
        <f>IF(AND('11 Mic'!E196=1,NOT('11 Mic'!I196="")),'11 Mic'!I196,0)</f>
        <v>0</v>
      </c>
      <c r="AD196" s="495">
        <f>IF(AND('11 Mic'!F196=1,NOT('11 Mic'!I196="")),'11 Mic'!I196,0)</f>
        <v>0</v>
      </c>
      <c r="AE196" s="495">
        <f>IF(AND('11 Mic'!C196=0,NOT('11 Mic'!H196="")),'11 Mic'!H196,4)</f>
        <v>4</v>
      </c>
      <c r="AF196" s="495">
        <f>IF(AND('11 Mic'!D196=0,NOT('11 Mic'!H196="")),'11 Mic'!H196,4)</f>
        <v>4</v>
      </c>
      <c r="AG196" s="495">
        <f>IF(AND('11 Mic'!E196=0,NOT('11 Mic'!H196="")),'11 Mic'!H196,4)</f>
        <v>4</v>
      </c>
      <c r="AH196" s="495">
        <f>IF(AND('11 Mic'!F196=0,NOT('11 Mic'!H196="")),'11 Mic'!H196,4)</f>
        <v>4</v>
      </c>
    </row>
    <row r="214" spans="3:3">
      <c r="C214" s="298"/>
    </row>
    <row r="215" spans="3:3">
      <c r="C215" s="298"/>
    </row>
    <row r="216" spans="3:3">
      <c r="C216" s="298"/>
    </row>
    <row r="217" spans="3:3">
      <c r="C217" s="298"/>
    </row>
  </sheetData>
  <sheetProtection sheet="1" objects="1" scenarios="1" formatCells="0" formatColumns="0" formatRows="0"/>
  <phoneticPr fontId="25" type="noConversion"/>
  <printOptions gridLines="1"/>
  <pageMargins left="0.39374999999999999" right="0.39374999999999999" top="0.39374999999999999" bottom="0.59097222222222223" header="0.51180555555555551" footer="0.31527777777777777"/>
  <pageSetup paperSize="9" firstPageNumber="0" orientation="landscape" horizontalDpi="300" verticalDpi="300"/>
  <headerFooter alignWithMargins="0">
    <oddFooter>&amp;L&amp;8Mise à jour : janvier 2010&amp;C&amp;8&amp;F ! &amp;A&amp;R&amp;8page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tabColor indexed="47"/>
  </sheetPr>
  <dimension ref="A1:IV209"/>
  <sheetViews>
    <sheetView topLeftCell="A4" workbookViewId="0">
      <selection activeCell="J15" sqref="J15"/>
    </sheetView>
  </sheetViews>
  <sheetFormatPr defaultColWidth="11.36328125" defaultRowHeight="12.5" outlineLevelCol="1"/>
  <cols>
    <col min="1" max="1" width="10.36328125" style="495" customWidth="1"/>
    <col min="2" max="2" width="84.6328125" style="495" customWidth="1"/>
    <col min="3" max="6" width="4.36328125" style="495" customWidth="1"/>
    <col min="7" max="10" width="4.08984375" style="499" customWidth="1" outlineLevel="1"/>
    <col min="11" max="11" width="10.6328125" style="4" customWidth="1" outlineLevel="1"/>
    <col min="12" max="12" width="19" style="495" customWidth="1"/>
    <col min="13" max="25" width="11.36328125" style="495"/>
    <col min="26" max="26" width="12.08984375" style="495" customWidth="1"/>
    <col min="27" max="34" width="12.08984375" style="495" hidden="1" customWidth="1"/>
    <col min="35" max="35" width="12.08984375" style="495" customWidth="1"/>
    <col min="36" max="16384" width="11.36328125" style="495"/>
  </cols>
  <sheetData>
    <row r="1" spans="1:256" ht="30.75" customHeight="1">
      <c r="A1" s="759" t="s">
        <v>4687</v>
      </c>
      <c r="B1" s="759"/>
      <c r="C1" s="5">
        <v>1</v>
      </c>
      <c r="D1" s="6" t="str">
        <f>"variant"&amp;IF(C1&gt;1,"s","")</f>
        <v>variant</v>
      </c>
      <c r="E1" s="5"/>
      <c r="F1" s="5"/>
      <c r="G1" s="319"/>
      <c r="H1" s="319"/>
      <c r="I1" s="319"/>
      <c r="J1" s="320"/>
      <c r="K1" s="321"/>
      <c r="L1" s="503"/>
    </row>
    <row r="2" spans="1:256">
      <c r="A2" s="18" t="s">
        <v>2327</v>
      </c>
      <c r="B2" s="233" t="s">
        <v>1128</v>
      </c>
      <c r="C2" s="25" t="s">
        <v>2329</v>
      </c>
      <c r="D2" s="25" t="s">
        <v>2330</v>
      </c>
      <c r="E2" s="25" t="s">
        <v>2331</v>
      </c>
      <c r="F2" s="25" t="s">
        <v>2332</v>
      </c>
      <c r="G2" s="18" t="s">
        <v>5441</v>
      </c>
      <c r="H2" s="18" t="s">
        <v>2334</v>
      </c>
      <c r="I2" s="18" t="s">
        <v>2335</v>
      </c>
      <c r="J2" s="18" t="s">
        <v>2336</v>
      </c>
      <c r="K2" s="18" t="s">
        <v>2337</v>
      </c>
      <c r="L2" s="81" t="s">
        <v>2338</v>
      </c>
      <c r="GS2" s="515"/>
      <c r="GT2" s="515"/>
      <c r="GU2" s="515"/>
      <c r="GV2" s="515"/>
      <c r="GW2" s="515"/>
      <c r="GX2" s="515"/>
      <c r="GY2" s="515"/>
      <c r="GZ2" s="515"/>
      <c r="HA2" s="515"/>
      <c r="HB2" s="515"/>
      <c r="HC2" s="515"/>
      <c r="HD2" s="515"/>
      <c r="HE2" s="515"/>
      <c r="HF2" s="515"/>
      <c r="HG2" s="515"/>
      <c r="HH2" s="515"/>
      <c r="HI2" s="515"/>
      <c r="HJ2" s="515"/>
      <c r="HK2" s="515"/>
      <c r="HL2" s="515"/>
      <c r="HM2" s="515"/>
      <c r="HN2" s="515"/>
      <c r="HO2" s="515"/>
      <c r="HP2" s="515"/>
      <c r="HQ2" s="515"/>
      <c r="HR2" s="515"/>
      <c r="HS2" s="515"/>
      <c r="HT2" s="515"/>
      <c r="HU2" s="515"/>
      <c r="HV2" s="515"/>
      <c r="HW2" s="515"/>
      <c r="HX2" s="515"/>
      <c r="HY2" s="515"/>
      <c r="HZ2" s="515"/>
      <c r="IA2" s="515"/>
      <c r="IB2" s="515"/>
      <c r="IC2" s="515"/>
      <c r="ID2" s="515"/>
      <c r="IE2" s="515"/>
      <c r="IF2" s="515"/>
      <c r="IG2" s="515"/>
      <c r="IH2" s="515"/>
      <c r="II2" s="515"/>
      <c r="IJ2" s="515"/>
      <c r="IK2" s="515"/>
      <c r="IL2" s="515"/>
      <c r="IM2" s="515"/>
      <c r="IN2" s="515"/>
      <c r="IO2" s="515"/>
      <c r="IP2" s="515"/>
      <c r="IQ2" s="515"/>
      <c r="IR2" s="515"/>
      <c r="IS2" s="515"/>
      <c r="IT2" s="515"/>
      <c r="IU2" s="515"/>
      <c r="IV2" s="515"/>
    </row>
    <row r="3" spans="1:256" ht="13">
      <c r="A3" s="492" t="s">
        <v>1148</v>
      </c>
      <c r="B3" s="492" t="s">
        <v>1130</v>
      </c>
      <c r="C3" s="14"/>
      <c r="D3" s="14"/>
      <c r="E3" s="14"/>
      <c r="F3" s="14"/>
      <c r="G3" s="18"/>
      <c r="H3" s="18"/>
      <c r="I3" s="18"/>
      <c r="J3" s="15"/>
      <c r="K3" s="16"/>
      <c r="L3" s="197"/>
      <c r="GS3" s="515"/>
      <c r="GT3" s="515"/>
      <c r="GU3" s="515"/>
      <c r="GV3" s="515"/>
      <c r="GW3" s="515"/>
      <c r="GX3" s="515"/>
      <c r="GY3" s="515"/>
      <c r="GZ3" s="515"/>
      <c r="HA3" s="515"/>
      <c r="HB3" s="515"/>
      <c r="HC3" s="515"/>
      <c r="HD3" s="515"/>
      <c r="HE3" s="515"/>
      <c r="HF3" s="515"/>
      <c r="HG3" s="515"/>
      <c r="HH3" s="515"/>
      <c r="HI3" s="515"/>
      <c r="HJ3" s="515"/>
      <c r="HK3" s="515"/>
      <c r="HL3" s="515"/>
      <c r="HM3" s="515"/>
      <c r="HN3" s="515"/>
      <c r="HO3" s="515"/>
      <c r="HP3" s="515"/>
      <c r="HQ3" s="515"/>
      <c r="HR3" s="515"/>
      <c r="HS3" s="515"/>
      <c r="HT3" s="515"/>
      <c r="HU3" s="515"/>
      <c r="HV3" s="515"/>
      <c r="HW3" s="515"/>
      <c r="HX3" s="515"/>
      <c r="HY3" s="515"/>
      <c r="HZ3" s="515"/>
      <c r="IA3" s="515"/>
      <c r="IB3" s="515"/>
      <c r="IC3" s="515"/>
      <c r="ID3" s="515"/>
      <c r="IE3" s="515"/>
      <c r="IF3" s="515"/>
      <c r="IG3" s="515"/>
      <c r="IH3" s="515"/>
      <c r="II3" s="515"/>
      <c r="IJ3" s="515"/>
      <c r="IK3" s="515"/>
      <c r="IL3" s="515"/>
      <c r="IM3" s="515"/>
      <c r="IN3" s="515"/>
      <c r="IO3" s="515"/>
      <c r="IP3" s="515"/>
      <c r="IQ3" s="515"/>
      <c r="IR3" s="515"/>
      <c r="IS3" s="515"/>
      <c r="IT3" s="515"/>
      <c r="IU3" s="515"/>
      <c r="IV3" s="515"/>
    </row>
    <row r="4" spans="1:256">
      <c r="A4" s="59" t="s">
        <v>1149</v>
      </c>
      <c r="B4" s="198" t="s">
        <v>3269</v>
      </c>
      <c r="C4" s="37"/>
      <c r="D4" s="35"/>
      <c r="E4" s="35"/>
      <c r="F4" s="35"/>
      <c r="G4" s="18"/>
      <c r="H4" s="18"/>
      <c r="I4" s="18"/>
      <c r="J4" s="15"/>
      <c r="K4" s="16"/>
      <c r="L4" s="199"/>
      <c r="GS4" s="515"/>
      <c r="GT4" s="515"/>
      <c r="GU4" s="515"/>
      <c r="GV4" s="515"/>
      <c r="GW4" s="515"/>
      <c r="GX4" s="515"/>
      <c r="GY4" s="515"/>
      <c r="GZ4" s="515"/>
      <c r="HA4" s="515"/>
      <c r="HB4" s="515"/>
      <c r="HC4" s="515"/>
      <c r="HD4" s="515"/>
      <c r="HE4" s="515"/>
      <c r="HF4" s="515"/>
      <c r="HG4" s="515"/>
      <c r="HH4" s="515"/>
      <c r="HI4" s="515"/>
      <c r="HJ4" s="515"/>
      <c r="HK4" s="515"/>
      <c r="HL4" s="515"/>
      <c r="HM4" s="515"/>
      <c r="HN4" s="515"/>
      <c r="HO4" s="515"/>
      <c r="HP4" s="515"/>
      <c r="HQ4" s="515"/>
      <c r="HR4" s="515"/>
      <c r="HS4" s="515"/>
      <c r="HT4" s="515"/>
      <c r="HU4" s="515"/>
      <c r="HV4" s="515"/>
      <c r="HW4" s="515"/>
      <c r="HX4" s="515"/>
      <c r="HY4" s="515"/>
      <c r="HZ4" s="515"/>
      <c r="IA4" s="515"/>
      <c r="IB4" s="515"/>
      <c r="IC4" s="515"/>
      <c r="ID4" s="515"/>
      <c r="IE4" s="515"/>
      <c r="IF4" s="515"/>
      <c r="IG4" s="515"/>
      <c r="IH4" s="515"/>
      <c r="II4" s="515"/>
      <c r="IJ4" s="515"/>
      <c r="IK4" s="515"/>
      <c r="IL4" s="515"/>
      <c r="IM4" s="515"/>
      <c r="IN4" s="515"/>
      <c r="IO4" s="515"/>
      <c r="IP4" s="515"/>
      <c r="IQ4" s="515"/>
      <c r="IR4" s="515"/>
      <c r="IS4" s="515"/>
      <c r="IT4" s="515"/>
      <c r="IU4" s="515"/>
      <c r="IV4" s="515"/>
    </row>
    <row r="5" spans="1:256" ht="30">
      <c r="A5" s="15" t="s">
        <v>2102</v>
      </c>
      <c r="B5" s="200" t="s">
        <v>393</v>
      </c>
      <c r="C5" s="37"/>
      <c r="D5" s="35"/>
      <c r="E5" s="35"/>
      <c r="F5" s="35"/>
      <c r="G5" s="201">
        <v>4</v>
      </c>
      <c r="H5" s="201"/>
      <c r="I5" s="201"/>
      <c r="J5" s="201" t="s">
        <v>2351</v>
      </c>
      <c r="K5" s="16" t="s">
        <v>3858</v>
      </c>
      <c r="L5" s="199"/>
      <c r="AA5" s="506">
        <f>IF(AND('12 Top'!C5=1,NOT('12 Top'!I5="")),'12 Top'!I5,0)</f>
        <v>0</v>
      </c>
      <c r="AB5" s="506">
        <f>IF(AND('12 Top'!D5=1,NOT('12 Top'!I5="")),'12 Top'!I5,0)</f>
        <v>0</v>
      </c>
      <c r="AC5" s="506">
        <f>IF(AND('12 Top'!E5=1,NOT('12 Top'!I5="")),'12 Top'!I5,0)</f>
        <v>0</v>
      </c>
      <c r="AD5" s="506">
        <f>IF(AND('12 Top'!F5=1,NOT('12 Top'!I5="")),'12 Top'!I5,0)</f>
        <v>0</v>
      </c>
      <c r="AE5" s="506">
        <f>IF(AND('12 Top'!C5=0,NOT('12 Top'!H5="")),'12 Top'!H5,4)</f>
        <v>4</v>
      </c>
      <c r="AF5" s="506">
        <f>IF(AND('12 Top'!D5=0,NOT('12 Top'!H5="")),'12 Top'!H5,4)</f>
        <v>4</v>
      </c>
      <c r="AG5" s="506">
        <f>IF(AND('12 Top'!E5=0,NOT('12 Top'!H5="")),'12 Top'!H5,4)</f>
        <v>4</v>
      </c>
      <c r="AH5" s="506">
        <f>IF(AND('12 Top'!F5=0,NOT('12 Top'!H5="")),'12 Top'!H5,4)</f>
        <v>4</v>
      </c>
      <c r="GS5" s="515"/>
      <c r="GT5" s="515"/>
      <c r="GU5" s="515"/>
      <c r="GV5" s="515"/>
      <c r="GW5" s="515"/>
      <c r="GX5" s="515"/>
      <c r="GY5" s="515"/>
      <c r="GZ5" s="515"/>
      <c r="HA5" s="515"/>
      <c r="HB5" s="515"/>
      <c r="HC5" s="515"/>
      <c r="HD5" s="515"/>
      <c r="HE5" s="515"/>
      <c r="HF5" s="515"/>
      <c r="HG5" s="515"/>
      <c r="HH5" s="515"/>
      <c r="HI5" s="515"/>
      <c r="HJ5" s="515"/>
      <c r="HK5" s="515"/>
      <c r="HL5" s="515"/>
      <c r="HM5" s="515"/>
      <c r="HN5" s="515"/>
      <c r="HO5" s="515"/>
      <c r="HP5" s="515"/>
      <c r="HQ5" s="515"/>
      <c r="HR5" s="515"/>
      <c r="HS5" s="515"/>
      <c r="HT5" s="515"/>
      <c r="HU5" s="515"/>
      <c r="HV5" s="515"/>
      <c r="HW5" s="515"/>
      <c r="HX5" s="515"/>
      <c r="HY5" s="515"/>
      <c r="HZ5" s="515"/>
      <c r="IA5" s="515"/>
      <c r="IB5" s="515"/>
      <c r="IC5" s="515"/>
      <c r="ID5" s="515"/>
      <c r="IE5" s="515"/>
      <c r="IF5" s="515"/>
      <c r="IG5" s="515"/>
      <c r="IH5" s="515"/>
      <c r="II5" s="515"/>
      <c r="IJ5" s="515"/>
      <c r="IK5" s="515"/>
      <c r="IL5" s="515"/>
      <c r="IM5" s="515"/>
      <c r="IN5" s="515"/>
      <c r="IO5" s="515"/>
      <c r="IP5" s="515"/>
      <c r="IQ5" s="515"/>
      <c r="IR5" s="515"/>
      <c r="IS5" s="515"/>
      <c r="IT5" s="515"/>
      <c r="IU5" s="515"/>
      <c r="IV5" s="515"/>
    </row>
    <row r="6" spans="1:256" ht="20">
      <c r="A6" s="15" t="s">
        <v>2103</v>
      </c>
      <c r="B6" s="200" t="s">
        <v>2018</v>
      </c>
      <c r="C6" s="37"/>
      <c r="D6" s="35"/>
      <c r="E6" s="35"/>
      <c r="F6" s="35"/>
      <c r="G6" s="201">
        <v>4</v>
      </c>
      <c r="H6" s="201"/>
      <c r="I6" s="201"/>
      <c r="J6" s="201" t="s">
        <v>5466</v>
      </c>
      <c r="K6" s="16"/>
      <c r="L6" s="199"/>
      <c r="AA6" s="506">
        <f>IF(AND('12 Top'!C6=1,NOT('12 Top'!I6="")),'12 Top'!I6,0)</f>
        <v>0</v>
      </c>
      <c r="AB6" s="506">
        <f>IF(AND('12 Top'!D6=1,NOT('12 Top'!I6="")),'12 Top'!I6,0)</f>
        <v>0</v>
      </c>
      <c r="AC6" s="506">
        <f>IF(AND('12 Top'!E6=1,NOT('12 Top'!I6="")),'12 Top'!I6,0)</f>
        <v>0</v>
      </c>
      <c r="AD6" s="506">
        <f>IF(AND('12 Top'!F6=1,NOT('12 Top'!I6="")),'12 Top'!I6,0)</f>
        <v>0</v>
      </c>
      <c r="AE6" s="506">
        <f>IF(AND('12 Top'!C6=0,NOT('12 Top'!H6="")),'12 Top'!H6,4)</f>
        <v>4</v>
      </c>
      <c r="AF6" s="506">
        <f>IF(AND('12 Top'!D6=0,NOT('12 Top'!H6="")),'12 Top'!H6,4)</f>
        <v>4</v>
      </c>
      <c r="AG6" s="506">
        <f>IF(AND('12 Top'!E6=0,NOT('12 Top'!H6="")),'12 Top'!H6,4)</f>
        <v>4</v>
      </c>
      <c r="AH6" s="506">
        <f>IF(AND('12 Top'!F6=0,NOT('12 Top'!H6="")),'12 Top'!H6,4)</f>
        <v>4</v>
      </c>
      <c r="GS6" s="515"/>
      <c r="GT6" s="515"/>
      <c r="GU6" s="515"/>
      <c r="GV6" s="515"/>
      <c r="GW6" s="515"/>
      <c r="GX6" s="515"/>
      <c r="GY6" s="515"/>
      <c r="GZ6" s="515"/>
      <c r="HA6" s="515"/>
      <c r="HB6" s="515"/>
      <c r="HC6" s="515"/>
      <c r="HD6" s="515"/>
      <c r="HE6" s="515"/>
      <c r="HF6" s="515"/>
      <c r="HG6" s="515"/>
      <c r="HH6" s="515"/>
      <c r="HI6" s="515"/>
      <c r="HJ6" s="515"/>
      <c r="HK6" s="515"/>
      <c r="HL6" s="515"/>
      <c r="HM6" s="515"/>
      <c r="HN6" s="515"/>
      <c r="HO6" s="515"/>
      <c r="HP6" s="515"/>
      <c r="HQ6" s="515"/>
      <c r="HR6" s="515"/>
      <c r="HS6" s="515"/>
      <c r="HT6" s="515"/>
      <c r="HU6" s="515"/>
      <c r="HV6" s="515"/>
      <c r="HW6" s="515"/>
      <c r="HX6" s="515"/>
      <c r="HY6" s="515"/>
      <c r="HZ6" s="515"/>
      <c r="IA6" s="515"/>
      <c r="IB6" s="515"/>
      <c r="IC6" s="515"/>
      <c r="ID6" s="515"/>
      <c r="IE6" s="515"/>
      <c r="IF6" s="515"/>
      <c r="IG6" s="515"/>
      <c r="IH6" s="515"/>
      <c r="II6" s="515"/>
      <c r="IJ6" s="515"/>
      <c r="IK6" s="515"/>
      <c r="IL6" s="515"/>
      <c r="IM6" s="515"/>
      <c r="IN6" s="515"/>
      <c r="IO6" s="515"/>
      <c r="IP6" s="515"/>
      <c r="IQ6" s="515"/>
      <c r="IR6" s="515"/>
      <c r="IS6" s="515"/>
      <c r="IT6" s="515"/>
      <c r="IU6" s="515"/>
      <c r="IV6" s="515"/>
    </row>
    <row r="7" spans="1:256">
      <c r="A7" s="15" t="s">
        <v>4979</v>
      </c>
      <c r="B7" s="200" t="s">
        <v>1713</v>
      </c>
      <c r="C7" s="37"/>
      <c r="D7" s="35"/>
      <c r="E7" s="35"/>
      <c r="F7" s="35"/>
      <c r="G7" s="201">
        <v>4</v>
      </c>
      <c r="H7" s="201">
        <v>3</v>
      </c>
      <c r="I7" s="201"/>
      <c r="J7" s="201" t="s">
        <v>2356</v>
      </c>
      <c r="K7" s="202"/>
      <c r="L7" s="203"/>
      <c r="AA7" s="506">
        <f>IF(AND('12 Top'!C7=1,NOT('12 Top'!I7="")),'12 Top'!I7,0)</f>
        <v>0</v>
      </c>
      <c r="AB7" s="506">
        <f>IF(AND('12 Top'!D7=1,NOT('12 Top'!I7="")),'12 Top'!I7,0)</f>
        <v>0</v>
      </c>
      <c r="AC7" s="506">
        <f>IF(AND('12 Top'!E7=1,NOT('12 Top'!I7="")),'12 Top'!I7,0)</f>
        <v>0</v>
      </c>
      <c r="AD7" s="506">
        <f>IF(AND('12 Top'!F7=1,NOT('12 Top'!I7="")),'12 Top'!I7,0)</f>
        <v>0</v>
      </c>
      <c r="AE7" s="506">
        <f>IF(AND('12 Top'!C7=0,NOT('12 Top'!H7="")),'12 Top'!H7,4)</f>
        <v>3</v>
      </c>
      <c r="AF7" s="506">
        <f>IF(AND('12 Top'!D7=0,NOT('12 Top'!H7="")),'12 Top'!H7,4)</f>
        <v>3</v>
      </c>
      <c r="AG7" s="506">
        <f>IF(AND('12 Top'!E7=0,NOT('12 Top'!H7="")),'12 Top'!H7,4)</f>
        <v>3</v>
      </c>
      <c r="AH7" s="506">
        <f>IF(AND('12 Top'!F7=0,NOT('12 Top'!H7="")),'12 Top'!H7,4)</f>
        <v>3</v>
      </c>
      <c r="GS7" s="515"/>
      <c r="GT7" s="515"/>
      <c r="GU7" s="515"/>
      <c r="GV7" s="515"/>
      <c r="GW7" s="515"/>
      <c r="GX7" s="515"/>
      <c r="GY7" s="515"/>
      <c r="GZ7" s="515"/>
      <c r="HA7" s="515"/>
      <c r="HB7" s="515"/>
      <c r="HC7" s="515"/>
      <c r="HD7" s="515"/>
      <c r="HE7" s="515"/>
      <c r="HF7" s="515"/>
      <c r="HG7" s="515"/>
      <c r="HH7" s="515"/>
      <c r="HI7" s="515"/>
      <c r="HJ7" s="515"/>
      <c r="HK7" s="515"/>
      <c r="HL7" s="515"/>
      <c r="HM7" s="515"/>
      <c r="HN7" s="515"/>
      <c r="HO7" s="515"/>
      <c r="HP7" s="515"/>
      <c r="HQ7" s="515"/>
      <c r="HR7" s="515"/>
      <c r="HS7" s="515"/>
      <c r="HT7" s="515"/>
      <c r="HU7" s="515"/>
      <c r="HV7" s="515"/>
      <c r="HW7" s="515"/>
      <c r="HX7" s="515"/>
      <c r="HY7" s="515"/>
      <c r="HZ7" s="515"/>
      <c r="IA7" s="515"/>
      <c r="IB7" s="515"/>
      <c r="IC7" s="515"/>
      <c r="ID7" s="515"/>
      <c r="IE7" s="515"/>
      <c r="IF7" s="515"/>
      <c r="IG7" s="515"/>
      <c r="IH7" s="515"/>
      <c r="II7" s="515"/>
      <c r="IJ7" s="515"/>
      <c r="IK7" s="515"/>
      <c r="IL7" s="515"/>
      <c r="IM7" s="515"/>
      <c r="IN7" s="515"/>
      <c r="IO7" s="515"/>
      <c r="IP7" s="515"/>
      <c r="IQ7" s="515"/>
      <c r="IR7" s="515"/>
      <c r="IS7" s="515"/>
      <c r="IT7" s="515"/>
      <c r="IU7" s="515"/>
      <c r="IV7" s="515"/>
    </row>
    <row r="8" spans="1:256" ht="30">
      <c r="A8" s="15" t="s">
        <v>4980</v>
      </c>
      <c r="B8" s="16" t="s">
        <v>4688</v>
      </c>
      <c r="C8" s="37"/>
      <c r="D8" s="35"/>
      <c r="E8" s="35"/>
      <c r="F8" s="35"/>
      <c r="G8" s="201">
        <v>4</v>
      </c>
      <c r="H8" s="201">
        <v>3</v>
      </c>
      <c r="I8" s="201"/>
      <c r="J8" s="201" t="s">
        <v>5466</v>
      </c>
      <c r="K8" s="202"/>
      <c r="L8" s="203"/>
      <c r="AA8" s="506">
        <f>IF(AND('12 Top'!C8=1,NOT('12 Top'!I8="")),'12 Top'!I8,0)</f>
        <v>0</v>
      </c>
      <c r="AB8" s="506">
        <f>IF(AND('12 Top'!D8=1,NOT('12 Top'!I8="")),'12 Top'!I8,0)</f>
        <v>0</v>
      </c>
      <c r="AC8" s="506">
        <f>IF(AND('12 Top'!E8=1,NOT('12 Top'!I8="")),'12 Top'!I8,0)</f>
        <v>0</v>
      </c>
      <c r="AD8" s="506">
        <f>IF(AND('12 Top'!F8=1,NOT('12 Top'!I8="")),'12 Top'!I8,0)</f>
        <v>0</v>
      </c>
      <c r="AE8" s="506">
        <f>IF(AND('12 Top'!C8=0,NOT('12 Top'!H8="")),'12 Top'!H8,4)</f>
        <v>3</v>
      </c>
      <c r="AF8" s="506">
        <f>IF(AND('12 Top'!D8=0,NOT('12 Top'!H8="")),'12 Top'!H8,4)</f>
        <v>3</v>
      </c>
      <c r="AG8" s="506">
        <f>IF(AND('12 Top'!E8=0,NOT('12 Top'!H8="")),'12 Top'!H8,4)</f>
        <v>3</v>
      </c>
      <c r="AH8" s="506">
        <f>IF(AND('12 Top'!F8=0,NOT('12 Top'!H8="")),'12 Top'!H8,4)</f>
        <v>3</v>
      </c>
      <c r="GS8" s="515"/>
      <c r="GT8" s="515"/>
      <c r="GU8" s="515"/>
      <c r="GV8" s="515"/>
      <c r="GW8" s="515"/>
      <c r="GX8" s="515"/>
      <c r="GY8" s="515"/>
      <c r="GZ8" s="515"/>
      <c r="HA8" s="515"/>
      <c r="HB8" s="515"/>
      <c r="HC8" s="515"/>
      <c r="HD8" s="515"/>
      <c r="HE8" s="515"/>
      <c r="HF8" s="515"/>
      <c r="HG8" s="515"/>
      <c r="HH8" s="515"/>
      <c r="HI8" s="515"/>
      <c r="HJ8" s="515"/>
      <c r="HK8" s="515"/>
      <c r="HL8" s="515"/>
      <c r="HM8" s="515"/>
      <c r="HN8" s="515"/>
      <c r="HO8" s="515"/>
      <c r="HP8" s="515"/>
      <c r="HQ8" s="515"/>
      <c r="HR8" s="515"/>
      <c r="HS8" s="515"/>
      <c r="HT8" s="515"/>
      <c r="HU8" s="515"/>
      <c r="HV8" s="515"/>
      <c r="HW8" s="515"/>
      <c r="HX8" s="515"/>
      <c r="HY8" s="515"/>
      <c r="HZ8" s="515"/>
      <c r="IA8" s="515"/>
      <c r="IB8" s="515"/>
      <c r="IC8" s="515"/>
      <c r="ID8" s="515"/>
      <c r="IE8" s="515"/>
      <c r="IF8" s="515"/>
      <c r="IG8" s="515"/>
      <c r="IH8" s="515"/>
      <c r="II8" s="515"/>
      <c r="IJ8" s="515"/>
      <c r="IK8" s="515"/>
      <c r="IL8" s="515"/>
      <c r="IM8" s="515"/>
      <c r="IN8" s="515"/>
      <c r="IO8" s="515"/>
      <c r="IP8" s="515"/>
      <c r="IQ8" s="515"/>
      <c r="IR8" s="515"/>
      <c r="IS8" s="515"/>
      <c r="IT8" s="515"/>
      <c r="IU8" s="515"/>
      <c r="IV8" s="515"/>
    </row>
    <row r="9" spans="1:256" ht="30">
      <c r="A9" s="15" t="s">
        <v>2019</v>
      </c>
      <c r="B9" s="524" t="s">
        <v>394</v>
      </c>
      <c r="C9" s="37"/>
      <c r="D9" s="35"/>
      <c r="E9" s="35"/>
      <c r="F9" s="35"/>
      <c r="G9" s="201">
        <v>4</v>
      </c>
      <c r="H9" s="201">
        <v>2</v>
      </c>
      <c r="I9" s="204"/>
      <c r="J9" s="33" t="s">
        <v>5466</v>
      </c>
      <c r="K9" s="202"/>
      <c r="L9" s="203"/>
      <c r="AA9" s="506">
        <f>IF(AND('12 Top'!C9=1,NOT('12 Top'!I9="")),'12 Top'!I9,0)</f>
        <v>0</v>
      </c>
      <c r="AB9" s="506">
        <f>IF(AND('12 Top'!D9=1,NOT('12 Top'!I9="")),'12 Top'!I9,0)</f>
        <v>0</v>
      </c>
      <c r="AC9" s="506">
        <f>IF(AND('12 Top'!E9=1,NOT('12 Top'!I9="")),'12 Top'!I9,0)</f>
        <v>0</v>
      </c>
      <c r="AD9" s="506">
        <f>IF(AND('12 Top'!F9=1,NOT('12 Top'!I9="")),'12 Top'!I9,0)</f>
        <v>0</v>
      </c>
      <c r="AE9" s="506">
        <f>IF(AND('12 Top'!C9=0,NOT('12 Top'!H9="")),'12 Top'!H9,4)</f>
        <v>2</v>
      </c>
      <c r="AF9" s="506">
        <f>IF(AND('12 Top'!D9=0,NOT('12 Top'!H9="")),'12 Top'!H9,4)</f>
        <v>2</v>
      </c>
      <c r="AG9" s="506">
        <f>IF(AND('12 Top'!E9=0,NOT('12 Top'!H9="")),'12 Top'!H9,4)</f>
        <v>2</v>
      </c>
      <c r="AH9" s="506">
        <f>IF(AND('12 Top'!F9=0,NOT('12 Top'!H9="")),'12 Top'!H9,4)</f>
        <v>2</v>
      </c>
      <c r="GS9" s="515"/>
      <c r="GT9" s="515"/>
      <c r="GU9" s="515"/>
      <c r="GV9" s="515"/>
      <c r="GW9" s="515"/>
      <c r="GX9" s="515"/>
      <c r="GY9" s="515"/>
      <c r="GZ9" s="515"/>
      <c r="HA9" s="515"/>
      <c r="HB9" s="515"/>
      <c r="HC9" s="515"/>
      <c r="HD9" s="515"/>
      <c r="HE9" s="515"/>
      <c r="HF9" s="515"/>
      <c r="HG9" s="515"/>
      <c r="HH9" s="515"/>
      <c r="HI9" s="515"/>
      <c r="HJ9" s="515"/>
      <c r="HK9" s="515"/>
      <c r="HL9" s="515"/>
      <c r="HM9" s="515"/>
      <c r="HN9" s="515"/>
      <c r="HO9" s="515"/>
      <c r="HP9" s="515"/>
      <c r="HQ9" s="515"/>
      <c r="HR9" s="515"/>
      <c r="HS9" s="515"/>
      <c r="HT9" s="515"/>
      <c r="HU9" s="515"/>
      <c r="HV9" s="515"/>
      <c r="HW9" s="515"/>
      <c r="HX9" s="515"/>
      <c r="HY9" s="515"/>
      <c r="HZ9" s="515"/>
      <c r="IA9" s="515"/>
      <c r="IB9" s="515"/>
      <c r="IC9" s="515"/>
      <c r="ID9" s="515"/>
      <c r="IE9" s="515"/>
      <c r="IF9" s="515"/>
      <c r="IG9" s="515"/>
      <c r="IH9" s="515"/>
      <c r="II9" s="515"/>
      <c r="IJ9" s="515"/>
      <c r="IK9" s="515"/>
      <c r="IL9" s="515"/>
      <c r="IM9" s="515"/>
      <c r="IN9" s="515"/>
      <c r="IO9" s="515"/>
      <c r="IP9" s="515"/>
      <c r="IQ9" s="515"/>
      <c r="IR9" s="515"/>
      <c r="IS9" s="515"/>
      <c r="IT9" s="515"/>
      <c r="IU9" s="515"/>
      <c r="IV9" s="515"/>
    </row>
    <row r="10" spans="1:256">
      <c r="A10" s="15" t="s">
        <v>2020</v>
      </c>
      <c r="B10" s="200" t="s">
        <v>295</v>
      </c>
      <c r="C10" s="37"/>
      <c r="D10" s="35"/>
      <c r="E10" s="35"/>
      <c r="F10" s="35"/>
      <c r="G10" s="201">
        <v>2</v>
      </c>
      <c r="H10" s="201"/>
      <c r="I10" s="201"/>
      <c r="J10" s="201" t="s">
        <v>5466</v>
      </c>
      <c r="K10" s="202"/>
      <c r="L10" s="203"/>
      <c r="AA10" s="506">
        <f>IF(AND('12 Top'!C10=1,NOT('12 Top'!I10="")),'12 Top'!I10,0)</f>
        <v>0</v>
      </c>
      <c r="AB10" s="506">
        <f>IF(AND('12 Top'!D10=1,NOT('12 Top'!I10="")),'12 Top'!I10,0)</f>
        <v>0</v>
      </c>
      <c r="AC10" s="506">
        <f>IF(AND('12 Top'!E10=1,NOT('12 Top'!I10="")),'12 Top'!I10,0)</f>
        <v>0</v>
      </c>
      <c r="AD10" s="506">
        <f>IF(AND('12 Top'!F10=1,NOT('12 Top'!I10="")),'12 Top'!I10,0)</f>
        <v>0</v>
      </c>
      <c r="AE10" s="506">
        <f>IF(AND('12 Top'!C10=0,NOT('12 Top'!H10="")),'12 Top'!H10,4)</f>
        <v>4</v>
      </c>
      <c r="AF10" s="506">
        <f>IF(AND('12 Top'!D10=0,NOT('12 Top'!H10="")),'12 Top'!H10,4)</f>
        <v>4</v>
      </c>
      <c r="AG10" s="506">
        <f>IF(AND('12 Top'!E10=0,NOT('12 Top'!H10="")),'12 Top'!H10,4)</f>
        <v>4</v>
      </c>
      <c r="AH10" s="506">
        <f>IF(AND('12 Top'!F10=0,NOT('12 Top'!H10="")),'12 Top'!H10,4)</f>
        <v>4</v>
      </c>
      <c r="GS10" s="515"/>
      <c r="GT10" s="515"/>
      <c r="GU10" s="515"/>
      <c r="GV10" s="515"/>
      <c r="GW10" s="515"/>
      <c r="GX10" s="515"/>
      <c r="GY10" s="515"/>
      <c r="GZ10" s="515"/>
      <c r="HA10" s="515"/>
      <c r="HB10" s="515"/>
      <c r="HC10" s="515"/>
      <c r="HD10" s="515"/>
      <c r="HE10" s="515"/>
      <c r="HF10" s="515"/>
      <c r="HG10" s="515"/>
      <c r="HH10" s="515"/>
      <c r="HI10" s="515"/>
      <c r="HJ10" s="515"/>
      <c r="HK10" s="515"/>
      <c r="HL10" s="515"/>
      <c r="HM10" s="515"/>
      <c r="HN10" s="515"/>
      <c r="HO10" s="515"/>
      <c r="HP10" s="515"/>
      <c r="HQ10" s="515"/>
      <c r="HR10" s="515"/>
      <c r="HS10" s="515"/>
      <c r="HT10" s="515"/>
      <c r="HU10" s="515"/>
      <c r="HV10" s="515"/>
      <c r="HW10" s="515"/>
      <c r="HX10" s="515"/>
      <c r="HY10" s="515"/>
      <c r="HZ10" s="515"/>
      <c r="IA10" s="515"/>
      <c r="IB10" s="515"/>
      <c r="IC10" s="515"/>
      <c r="ID10" s="515"/>
      <c r="IE10" s="515"/>
      <c r="IF10" s="515"/>
      <c r="IG10" s="515"/>
      <c r="IH10" s="515"/>
      <c r="II10" s="515"/>
      <c r="IJ10" s="515"/>
      <c r="IK10" s="515"/>
      <c r="IL10" s="515"/>
      <c r="IM10" s="515"/>
      <c r="IN10" s="515"/>
      <c r="IO10" s="515"/>
      <c r="IP10" s="515"/>
      <c r="IQ10" s="515"/>
      <c r="IR10" s="515"/>
      <c r="IS10" s="515"/>
      <c r="IT10" s="515"/>
      <c r="IU10" s="515"/>
      <c r="IV10" s="515"/>
    </row>
    <row r="11" spans="1:256" ht="13">
      <c r="A11" s="15" t="s">
        <v>1088</v>
      </c>
      <c r="B11" s="200" t="s">
        <v>3276</v>
      </c>
      <c r="C11" s="37"/>
      <c r="D11" s="35"/>
      <c r="E11" s="35"/>
      <c r="F11" s="35"/>
      <c r="G11" s="201">
        <v>2</v>
      </c>
      <c r="H11" s="201">
        <v>3</v>
      </c>
      <c r="I11" s="204"/>
      <c r="J11" s="206" t="s">
        <v>3371</v>
      </c>
      <c r="K11" s="202"/>
      <c r="L11" s="203"/>
      <c r="AA11" s="506">
        <f>IF(AND('12 Top'!C11=1,NOT('12 Top'!I11="")),'12 Top'!I11,0)</f>
        <v>0</v>
      </c>
      <c r="AB11" s="506">
        <f>IF(AND('12 Top'!D11=1,NOT('12 Top'!I11="")),'12 Top'!I11,0)</f>
        <v>0</v>
      </c>
      <c r="AC11" s="506">
        <f>IF(AND('12 Top'!E11=1,NOT('12 Top'!I11="")),'12 Top'!I11,0)</f>
        <v>0</v>
      </c>
      <c r="AD11" s="506">
        <f>IF(AND('12 Top'!F11=1,NOT('12 Top'!I11="")),'12 Top'!I11,0)</f>
        <v>0</v>
      </c>
      <c r="AE11" s="506">
        <f>IF(AND('12 Top'!C11=0,NOT('12 Top'!H11="")),'12 Top'!H11,4)</f>
        <v>3</v>
      </c>
      <c r="AF11" s="506">
        <f>IF(AND('12 Top'!D11=0,NOT('12 Top'!H11="")),'12 Top'!H11,4)</f>
        <v>3</v>
      </c>
      <c r="AG11" s="506">
        <f>IF(AND('12 Top'!E11=0,NOT('12 Top'!H11="")),'12 Top'!H11,4)</f>
        <v>3</v>
      </c>
      <c r="AH11" s="506">
        <f>IF(AND('12 Top'!F11=0,NOT('12 Top'!H11="")),'12 Top'!H11,4)</f>
        <v>3</v>
      </c>
      <c r="GS11" s="515"/>
      <c r="GT11" s="515"/>
      <c r="GU11" s="515"/>
      <c r="GV11" s="515"/>
      <c r="GW11" s="515"/>
      <c r="GX11" s="515"/>
      <c r="GY11" s="515"/>
      <c r="GZ11" s="515"/>
      <c r="HA11" s="515"/>
      <c r="HB11" s="515"/>
      <c r="HC11" s="515"/>
      <c r="HD11" s="515"/>
      <c r="HE11" s="515"/>
      <c r="HF11" s="515"/>
      <c r="HG11" s="515"/>
      <c r="HH11" s="515"/>
      <c r="HI11" s="515"/>
      <c r="HJ11" s="515"/>
      <c r="HK11" s="515"/>
      <c r="HL11" s="515"/>
      <c r="HM11" s="515"/>
      <c r="HN11" s="515"/>
      <c r="HO11" s="515"/>
      <c r="HP11" s="515"/>
      <c r="HQ11" s="515"/>
      <c r="HR11" s="515"/>
      <c r="HS11" s="515"/>
      <c r="HT11" s="515"/>
      <c r="HU11" s="515"/>
      <c r="HV11" s="515"/>
      <c r="HW11" s="515"/>
      <c r="HX11" s="515"/>
      <c r="HY11" s="515"/>
      <c r="HZ11" s="515"/>
      <c r="IA11" s="515"/>
      <c r="IB11" s="515"/>
      <c r="IC11" s="515"/>
      <c r="ID11" s="515"/>
      <c r="IE11" s="515"/>
      <c r="IF11" s="515"/>
      <c r="IG11" s="515"/>
      <c r="IH11" s="515"/>
      <c r="II11" s="515"/>
      <c r="IJ11" s="515"/>
      <c r="IK11" s="515"/>
      <c r="IL11" s="515"/>
      <c r="IM11" s="515"/>
      <c r="IN11" s="515"/>
      <c r="IO11" s="515"/>
      <c r="IP11" s="515"/>
      <c r="IQ11" s="515"/>
      <c r="IR11" s="515"/>
      <c r="IS11" s="515"/>
      <c r="IT11" s="515"/>
      <c r="IU11" s="515"/>
      <c r="IV11" s="515"/>
    </row>
    <row r="12" spans="1:256" ht="13">
      <c r="A12" s="15" t="s">
        <v>1089</v>
      </c>
      <c r="B12" s="200" t="s">
        <v>3278</v>
      </c>
      <c r="C12" s="37"/>
      <c r="D12" s="35"/>
      <c r="E12" s="35"/>
      <c r="F12" s="35"/>
      <c r="G12" s="201">
        <v>2</v>
      </c>
      <c r="H12" s="201">
        <v>3</v>
      </c>
      <c r="I12" s="204"/>
      <c r="J12" s="206" t="s">
        <v>3371</v>
      </c>
      <c r="K12" s="202"/>
      <c r="L12" s="203"/>
      <c r="AA12" s="506">
        <f>IF(AND('12 Top'!C12=1,NOT('12 Top'!I12="")),'12 Top'!I12,0)</f>
        <v>0</v>
      </c>
      <c r="AB12" s="506">
        <f>IF(AND('12 Top'!D12=1,NOT('12 Top'!I12="")),'12 Top'!I12,0)</f>
        <v>0</v>
      </c>
      <c r="AC12" s="506">
        <f>IF(AND('12 Top'!E12=1,NOT('12 Top'!I12="")),'12 Top'!I12,0)</f>
        <v>0</v>
      </c>
      <c r="AD12" s="506">
        <f>IF(AND('12 Top'!F12=1,NOT('12 Top'!I12="")),'12 Top'!I12,0)</f>
        <v>0</v>
      </c>
      <c r="AE12" s="506">
        <f>IF(AND('12 Top'!C12=0,NOT('12 Top'!H12="")),'12 Top'!H12,4)</f>
        <v>3</v>
      </c>
      <c r="AF12" s="506">
        <f>IF(AND('12 Top'!D12=0,NOT('12 Top'!H12="")),'12 Top'!H12,4)</f>
        <v>3</v>
      </c>
      <c r="AG12" s="506">
        <f>IF(AND('12 Top'!E12=0,NOT('12 Top'!H12="")),'12 Top'!H12,4)</f>
        <v>3</v>
      </c>
      <c r="AH12" s="506">
        <f>IF(AND('12 Top'!F12=0,NOT('12 Top'!H12="")),'12 Top'!H12,4)</f>
        <v>3</v>
      </c>
      <c r="GS12" s="515"/>
      <c r="GT12" s="515"/>
      <c r="GU12" s="515"/>
      <c r="GV12" s="515"/>
      <c r="GW12" s="515"/>
      <c r="GX12" s="515"/>
      <c r="GY12" s="515"/>
      <c r="GZ12" s="515"/>
      <c r="HA12" s="515"/>
      <c r="HB12" s="515"/>
      <c r="HC12" s="515"/>
      <c r="HD12" s="515"/>
      <c r="HE12" s="515"/>
      <c r="HF12" s="515"/>
      <c r="HG12" s="515"/>
      <c r="HH12" s="515"/>
      <c r="HI12" s="515"/>
      <c r="HJ12" s="515"/>
      <c r="HK12" s="515"/>
      <c r="HL12" s="515"/>
      <c r="HM12" s="515"/>
      <c r="HN12" s="515"/>
      <c r="HO12" s="515"/>
      <c r="HP12" s="515"/>
      <c r="HQ12" s="515"/>
      <c r="HR12" s="515"/>
      <c r="HS12" s="515"/>
      <c r="HT12" s="515"/>
      <c r="HU12" s="515"/>
      <c r="HV12" s="515"/>
      <c r="HW12" s="515"/>
      <c r="HX12" s="515"/>
      <c r="HY12" s="515"/>
      <c r="HZ12" s="515"/>
      <c r="IA12" s="515"/>
      <c r="IB12" s="515"/>
      <c r="IC12" s="515"/>
      <c r="ID12" s="515"/>
      <c r="IE12" s="515"/>
      <c r="IF12" s="515"/>
      <c r="IG12" s="515"/>
      <c r="IH12" s="515"/>
      <c r="II12" s="515"/>
      <c r="IJ12" s="515"/>
      <c r="IK12" s="515"/>
      <c r="IL12" s="515"/>
      <c r="IM12" s="515"/>
      <c r="IN12" s="515"/>
      <c r="IO12" s="515"/>
      <c r="IP12" s="515"/>
      <c r="IQ12" s="515"/>
      <c r="IR12" s="515"/>
      <c r="IS12" s="515"/>
      <c r="IT12" s="515"/>
      <c r="IU12" s="515"/>
      <c r="IV12" s="515"/>
    </row>
    <row r="13" spans="1:256" ht="20">
      <c r="A13" s="15" t="s">
        <v>1090</v>
      </c>
      <c r="B13" s="20" t="s">
        <v>1730</v>
      </c>
      <c r="C13" s="37"/>
      <c r="D13" s="35"/>
      <c r="E13" s="35"/>
      <c r="F13" s="35"/>
      <c r="G13" s="201">
        <v>2</v>
      </c>
      <c r="H13" s="201">
        <v>3</v>
      </c>
      <c r="I13" s="204"/>
      <c r="J13" s="206" t="s">
        <v>2858</v>
      </c>
      <c r="K13" s="202"/>
      <c r="L13" s="128"/>
      <c r="AA13" s="506">
        <f>IF(AND('12 Top'!C13=1,NOT('12 Top'!I13="")),'12 Top'!I13,0)</f>
        <v>0</v>
      </c>
      <c r="AB13" s="506">
        <f>IF(AND('12 Top'!D13=1,NOT('12 Top'!I13="")),'12 Top'!I13,0)</f>
        <v>0</v>
      </c>
      <c r="AC13" s="506">
        <f>IF(AND('12 Top'!E13=1,NOT('12 Top'!I13="")),'12 Top'!I13,0)</f>
        <v>0</v>
      </c>
      <c r="AD13" s="506">
        <f>IF(AND('12 Top'!F13=1,NOT('12 Top'!I13="")),'12 Top'!I13,0)</f>
        <v>0</v>
      </c>
      <c r="AE13" s="506">
        <f>IF(AND('12 Top'!C13=0,NOT('12 Top'!H13="")),'12 Top'!H13,4)</f>
        <v>3</v>
      </c>
      <c r="AF13" s="506">
        <f>IF(AND('12 Top'!D13=0,NOT('12 Top'!H13="")),'12 Top'!H13,4)</f>
        <v>3</v>
      </c>
      <c r="AG13" s="506">
        <f>IF(AND('12 Top'!E13=0,NOT('12 Top'!H13="")),'12 Top'!H13,4)</f>
        <v>3</v>
      </c>
      <c r="AH13" s="506">
        <f>IF(AND('12 Top'!F13=0,NOT('12 Top'!H13="")),'12 Top'!H13,4)</f>
        <v>3</v>
      </c>
      <c r="GS13" s="515"/>
      <c r="GT13" s="515"/>
      <c r="GU13" s="515"/>
      <c r="GV13" s="515"/>
      <c r="GW13" s="515"/>
      <c r="GX13" s="515"/>
      <c r="GY13" s="515"/>
      <c r="GZ13" s="515"/>
      <c r="HA13" s="515"/>
      <c r="HB13" s="515"/>
      <c r="HC13" s="515"/>
      <c r="HD13" s="515"/>
      <c r="HE13" s="515"/>
      <c r="HF13" s="515"/>
      <c r="HG13" s="515"/>
      <c r="HH13" s="515"/>
      <c r="HI13" s="515"/>
      <c r="HJ13" s="515"/>
      <c r="HK13" s="515"/>
      <c r="HL13" s="515"/>
      <c r="HM13" s="515"/>
      <c r="HN13" s="515"/>
      <c r="HO13" s="515"/>
      <c r="HP13" s="515"/>
      <c r="HQ13" s="515"/>
      <c r="HR13" s="515"/>
      <c r="HS13" s="515"/>
      <c r="HT13" s="515"/>
      <c r="HU13" s="515"/>
      <c r="HV13" s="515"/>
      <c r="HW13" s="515"/>
      <c r="HX13" s="515"/>
      <c r="HY13" s="515"/>
      <c r="HZ13" s="515"/>
      <c r="IA13" s="515"/>
      <c r="IB13" s="515"/>
      <c r="IC13" s="515"/>
      <c r="ID13" s="515"/>
      <c r="IE13" s="515"/>
      <c r="IF13" s="515"/>
      <c r="IG13" s="515"/>
      <c r="IH13" s="515"/>
      <c r="II13" s="515"/>
      <c r="IJ13" s="515"/>
      <c r="IK13" s="515"/>
      <c r="IL13" s="515"/>
      <c r="IM13" s="515"/>
      <c r="IN13" s="515"/>
      <c r="IO13" s="515"/>
      <c r="IP13" s="515"/>
      <c r="IQ13" s="515"/>
      <c r="IR13" s="515"/>
      <c r="IS13" s="515"/>
      <c r="IT13" s="515"/>
      <c r="IU13" s="515"/>
      <c r="IV13" s="515"/>
    </row>
    <row r="14" spans="1:256" ht="70">
      <c r="A14" s="59" t="s">
        <v>2022</v>
      </c>
      <c r="B14" s="111" t="s">
        <v>187</v>
      </c>
      <c r="C14" s="37"/>
      <c r="D14" s="35"/>
      <c r="E14" s="35"/>
      <c r="F14" s="35"/>
      <c r="G14" s="201"/>
      <c r="H14" s="201"/>
      <c r="I14" s="201"/>
      <c r="J14" s="201"/>
      <c r="K14" s="16"/>
      <c r="L14" s="199"/>
      <c r="AB14" s="506">
        <f>IF(AND('12 Top'!D14=1,NOT('12 Top'!I14="")),'12 Top'!I14,0)</f>
        <v>0</v>
      </c>
      <c r="GS14" s="515"/>
      <c r="GT14" s="515"/>
      <c r="GU14" s="515"/>
      <c r="GV14" s="515"/>
      <c r="GW14" s="515"/>
      <c r="GX14" s="515"/>
      <c r="GY14" s="515"/>
      <c r="GZ14" s="515"/>
      <c r="HA14" s="515"/>
      <c r="HB14" s="515"/>
      <c r="HC14" s="515"/>
      <c r="HD14" s="515"/>
      <c r="HE14" s="515"/>
      <c r="HF14" s="515"/>
      <c r="HG14" s="515"/>
      <c r="HH14" s="515"/>
      <c r="HI14" s="515"/>
      <c r="HJ14" s="515"/>
      <c r="HK14" s="515"/>
      <c r="HL14" s="515"/>
      <c r="HM14" s="515"/>
      <c r="HN14" s="515"/>
      <c r="HO14" s="515"/>
      <c r="HP14" s="515"/>
      <c r="HQ14" s="515"/>
      <c r="HR14" s="515"/>
      <c r="HS14" s="515"/>
      <c r="HT14" s="515"/>
      <c r="HU14" s="515"/>
      <c r="HV14" s="515"/>
      <c r="HW14" s="515"/>
      <c r="HX14" s="515"/>
      <c r="HY14" s="515"/>
      <c r="HZ14" s="515"/>
      <c r="IA14" s="515"/>
      <c r="IB14" s="515"/>
      <c r="IC14" s="515"/>
      <c r="ID14" s="515"/>
      <c r="IE14" s="515"/>
      <c r="IF14" s="515"/>
      <c r="IG14" s="515"/>
      <c r="IH14" s="515"/>
      <c r="II14" s="515"/>
      <c r="IJ14" s="515"/>
      <c r="IK14" s="515"/>
      <c r="IL14" s="515"/>
      <c r="IM14" s="515"/>
      <c r="IN14" s="515"/>
      <c r="IO14" s="515"/>
      <c r="IP14" s="515"/>
      <c r="IQ14" s="515"/>
      <c r="IR14" s="515"/>
      <c r="IS14" s="515"/>
      <c r="IT14" s="515"/>
      <c r="IU14" s="515"/>
      <c r="IV14" s="515"/>
    </row>
    <row r="15" spans="1:256" ht="40">
      <c r="A15" s="15" t="s">
        <v>2023</v>
      </c>
      <c r="B15" s="16" t="s">
        <v>4696</v>
      </c>
      <c r="C15" s="37"/>
      <c r="D15" s="35"/>
      <c r="E15" s="35"/>
      <c r="F15" s="35"/>
      <c r="G15" s="201">
        <v>4</v>
      </c>
      <c r="H15" s="201"/>
      <c r="I15" s="201"/>
      <c r="J15" s="201" t="s">
        <v>2351</v>
      </c>
      <c r="K15" s="16" t="s">
        <v>473</v>
      </c>
      <c r="L15" s="209"/>
      <c r="AA15" s="506">
        <f>IF(AND('12 Top'!C15=1,NOT('12 Top'!I15="")),'12 Top'!I15,0)</f>
        <v>0</v>
      </c>
      <c r="AB15" s="506">
        <f>IF(AND('12 Top'!D15=1,NOT('12 Top'!I15="")),'12 Top'!I15,0)</f>
        <v>0</v>
      </c>
      <c r="AC15" s="506">
        <f>IF(AND('12 Top'!E15=1,NOT('12 Top'!I15="")),'12 Top'!I15,0)</f>
        <v>0</v>
      </c>
      <c r="AD15" s="506">
        <f>IF(AND('12 Top'!F15=1,NOT('12 Top'!I15="")),'12 Top'!I15,0)</f>
        <v>0</v>
      </c>
      <c r="AE15" s="506">
        <f>IF(AND('12 Top'!C15=0,NOT('12 Top'!H15="")),'12 Top'!H15,4)</f>
        <v>4</v>
      </c>
      <c r="AF15" s="506">
        <f>IF(AND('12 Top'!D15=0,NOT('12 Top'!H15="")),'12 Top'!H15,4)</f>
        <v>4</v>
      </c>
      <c r="AG15" s="506">
        <f>IF(AND('12 Top'!E15=0,NOT('12 Top'!H15="")),'12 Top'!H15,4)</f>
        <v>4</v>
      </c>
      <c r="AH15" s="506">
        <f>IF(AND('12 Top'!F15=0,NOT('12 Top'!H15="")),'12 Top'!H15,4)</f>
        <v>4</v>
      </c>
      <c r="GS15" s="515"/>
      <c r="GT15" s="515"/>
      <c r="GU15" s="515"/>
      <c r="GV15" s="515"/>
      <c r="GW15" s="515"/>
      <c r="GX15" s="515"/>
      <c r="GY15" s="515"/>
      <c r="GZ15" s="515"/>
      <c r="HA15" s="515"/>
      <c r="HB15" s="515"/>
      <c r="HC15" s="515"/>
      <c r="HD15" s="515"/>
      <c r="HE15" s="515"/>
      <c r="HF15" s="515"/>
      <c r="HG15" s="515"/>
      <c r="HH15" s="515"/>
      <c r="HI15" s="515"/>
      <c r="HJ15" s="515"/>
      <c r="HK15" s="515"/>
      <c r="HL15" s="515"/>
      <c r="HM15" s="515"/>
      <c r="HN15" s="515"/>
      <c r="HO15" s="515"/>
      <c r="HP15" s="515"/>
      <c r="HQ15" s="515"/>
      <c r="HR15" s="515"/>
      <c r="HS15" s="515"/>
      <c r="HT15" s="515"/>
      <c r="HU15" s="515"/>
      <c r="HV15" s="515"/>
      <c r="HW15" s="515"/>
      <c r="HX15" s="515"/>
      <c r="HY15" s="515"/>
      <c r="HZ15" s="515"/>
      <c r="IA15" s="515"/>
      <c r="IB15" s="515"/>
      <c r="IC15" s="515"/>
      <c r="ID15" s="515"/>
      <c r="IE15" s="515"/>
      <c r="IF15" s="515"/>
      <c r="IG15" s="515"/>
      <c r="IH15" s="515"/>
      <c r="II15" s="515"/>
      <c r="IJ15" s="515"/>
      <c r="IK15" s="515"/>
      <c r="IL15" s="515"/>
      <c r="IM15" s="515"/>
      <c r="IN15" s="515"/>
      <c r="IO15" s="515"/>
      <c r="IP15" s="515"/>
      <c r="IQ15" s="515"/>
      <c r="IR15" s="515"/>
      <c r="IS15" s="515"/>
      <c r="IT15" s="515"/>
      <c r="IU15" s="515"/>
      <c r="IV15" s="515"/>
    </row>
    <row r="16" spans="1:256" ht="20">
      <c r="A16" s="15" t="s">
        <v>2024</v>
      </c>
      <c r="B16" s="208" t="s">
        <v>1116</v>
      </c>
      <c r="C16" s="37"/>
      <c r="D16" s="35"/>
      <c r="E16" s="35"/>
      <c r="F16" s="35"/>
      <c r="G16" s="201">
        <v>2</v>
      </c>
      <c r="H16" s="201"/>
      <c r="I16" s="201"/>
      <c r="J16" s="201" t="s">
        <v>5466</v>
      </c>
      <c r="K16" s="16" t="s">
        <v>4995</v>
      </c>
      <c r="L16" s="199"/>
      <c r="AA16" s="506">
        <f>IF(AND('12 Top'!C16=1,NOT('12 Top'!I16="")),'12 Top'!I16,0)</f>
        <v>0</v>
      </c>
      <c r="AB16" s="506">
        <f>IF(AND('12 Top'!D16=1,NOT('12 Top'!I16="")),'12 Top'!I16,0)</f>
        <v>0</v>
      </c>
      <c r="AC16" s="506">
        <f>IF(AND('12 Top'!E16=1,NOT('12 Top'!I16="")),'12 Top'!I16,0)</f>
        <v>0</v>
      </c>
      <c r="AD16" s="506">
        <f>IF(AND('12 Top'!F16=1,NOT('12 Top'!I16="")),'12 Top'!I16,0)</f>
        <v>0</v>
      </c>
      <c r="AE16" s="506">
        <f>IF(AND('12 Top'!C16=0,NOT('12 Top'!H16="")),'12 Top'!H16,4)</f>
        <v>4</v>
      </c>
      <c r="AF16" s="506">
        <f>IF(AND('12 Top'!D16=0,NOT('12 Top'!H16="")),'12 Top'!H16,4)</f>
        <v>4</v>
      </c>
      <c r="AG16" s="506">
        <f>IF(AND('12 Top'!E16=0,NOT('12 Top'!H16="")),'12 Top'!H16,4)</f>
        <v>4</v>
      </c>
      <c r="AH16" s="506">
        <f>IF(AND('12 Top'!F16=0,NOT('12 Top'!H16="")),'12 Top'!H16,4)</f>
        <v>4</v>
      </c>
      <c r="GS16" s="515"/>
      <c r="GT16" s="515"/>
      <c r="GU16" s="515"/>
      <c r="GV16" s="515"/>
      <c r="GW16" s="515"/>
      <c r="GX16" s="515"/>
      <c r="GY16" s="515"/>
      <c r="GZ16" s="515"/>
      <c r="HA16" s="515"/>
      <c r="HB16" s="515"/>
      <c r="HC16" s="515"/>
      <c r="HD16" s="515"/>
      <c r="HE16" s="515"/>
      <c r="HF16" s="515"/>
      <c r="HG16" s="515"/>
      <c r="HH16" s="515"/>
      <c r="HI16" s="515"/>
      <c r="HJ16" s="515"/>
      <c r="HK16" s="515"/>
      <c r="HL16" s="515"/>
      <c r="HM16" s="515"/>
      <c r="HN16" s="515"/>
      <c r="HO16" s="515"/>
      <c r="HP16" s="515"/>
      <c r="HQ16" s="515"/>
      <c r="HR16" s="515"/>
      <c r="HS16" s="515"/>
      <c r="HT16" s="515"/>
      <c r="HU16" s="515"/>
      <c r="HV16" s="515"/>
      <c r="HW16" s="515"/>
      <c r="HX16" s="515"/>
      <c r="HY16" s="515"/>
      <c r="HZ16" s="515"/>
      <c r="IA16" s="515"/>
      <c r="IB16" s="515"/>
      <c r="IC16" s="515"/>
      <c r="ID16" s="515"/>
      <c r="IE16" s="515"/>
      <c r="IF16" s="515"/>
      <c r="IG16" s="515"/>
      <c r="IH16" s="515"/>
      <c r="II16" s="515"/>
      <c r="IJ16" s="515"/>
      <c r="IK16" s="515"/>
      <c r="IL16" s="515"/>
      <c r="IM16" s="515"/>
      <c r="IN16" s="515"/>
      <c r="IO16" s="515"/>
      <c r="IP16" s="515"/>
      <c r="IQ16" s="515"/>
      <c r="IR16" s="515"/>
      <c r="IS16" s="515"/>
      <c r="IT16" s="515"/>
      <c r="IU16" s="515"/>
      <c r="IV16" s="515"/>
    </row>
    <row r="17" spans="1:256" ht="30">
      <c r="A17" s="15" t="s">
        <v>2025</v>
      </c>
      <c r="B17" s="16" t="s">
        <v>1110</v>
      </c>
      <c r="C17" s="37"/>
      <c r="D17" s="35"/>
      <c r="E17" s="35"/>
      <c r="F17" s="35"/>
      <c r="G17" s="201">
        <v>2</v>
      </c>
      <c r="H17" s="201"/>
      <c r="I17" s="201"/>
      <c r="J17" s="201" t="s">
        <v>5466</v>
      </c>
      <c r="K17" s="16" t="s">
        <v>3858</v>
      </c>
      <c r="L17" s="199"/>
      <c r="AA17" s="506">
        <f>IF(AND('12 Top'!C17=1,NOT('12 Top'!I17="")),'12 Top'!I17,0)</f>
        <v>0</v>
      </c>
      <c r="AB17" s="506">
        <f>IF(AND('12 Top'!D17=1,NOT('12 Top'!I17="")),'12 Top'!I17,0)</f>
        <v>0</v>
      </c>
      <c r="AC17" s="506">
        <f>IF(AND('12 Top'!E17=1,NOT('12 Top'!I17="")),'12 Top'!I17,0)</f>
        <v>0</v>
      </c>
      <c r="AD17" s="506">
        <f>IF(AND('12 Top'!F17=1,NOT('12 Top'!I17="")),'12 Top'!I17,0)</f>
        <v>0</v>
      </c>
      <c r="AE17" s="506">
        <f>IF(AND('12 Top'!C17=0,NOT('12 Top'!H17="")),'12 Top'!H17,4)</f>
        <v>4</v>
      </c>
      <c r="AF17" s="506">
        <f>IF(AND('12 Top'!D17=0,NOT('12 Top'!H17="")),'12 Top'!H17,4)</f>
        <v>4</v>
      </c>
      <c r="AG17" s="506">
        <f>IF(AND('12 Top'!E17=0,NOT('12 Top'!H17="")),'12 Top'!H17,4)</f>
        <v>4</v>
      </c>
      <c r="AH17" s="506">
        <f>IF(AND('12 Top'!F17=0,NOT('12 Top'!H17="")),'12 Top'!H17,4)</f>
        <v>4</v>
      </c>
      <c r="GS17" s="515"/>
      <c r="GT17" s="515"/>
      <c r="GU17" s="515"/>
      <c r="GV17" s="515"/>
      <c r="GW17" s="515"/>
      <c r="GX17" s="515"/>
      <c r="GY17" s="515"/>
      <c r="GZ17" s="515"/>
      <c r="HA17" s="515"/>
      <c r="HB17" s="515"/>
      <c r="HC17" s="515"/>
      <c r="HD17" s="515"/>
      <c r="HE17" s="515"/>
      <c r="HF17" s="515"/>
      <c r="HG17" s="515"/>
      <c r="HH17" s="515"/>
      <c r="HI17" s="515"/>
      <c r="HJ17" s="515"/>
      <c r="HK17" s="515"/>
      <c r="HL17" s="515"/>
      <c r="HM17" s="515"/>
      <c r="HN17" s="515"/>
      <c r="HO17" s="515"/>
      <c r="HP17" s="515"/>
      <c r="HQ17" s="515"/>
      <c r="HR17" s="515"/>
      <c r="HS17" s="515"/>
      <c r="HT17" s="515"/>
      <c r="HU17" s="515"/>
      <c r="HV17" s="515"/>
      <c r="HW17" s="515"/>
      <c r="HX17" s="515"/>
      <c r="HY17" s="515"/>
      <c r="HZ17" s="515"/>
      <c r="IA17" s="515"/>
      <c r="IB17" s="515"/>
      <c r="IC17" s="515"/>
      <c r="ID17" s="515"/>
      <c r="IE17" s="515"/>
      <c r="IF17" s="515"/>
      <c r="IG17" s="515"/>
      <c r="IH17" s="515"/>
      <c r="II17" s="515"/>
      <c r="IJ17" s="515"/>
      <c r="IK17" s="515"/>
      <c r="IL17" s="515"/>
      <c r="IM17" s="515"/>
      <c r="IN17" s="515"/>
      <c r="IO17" s="515"/>
      <c r="IP17" s="515"/>
      <c r="IQ17" s="515"/>
      <c r="IR17" s="515"/>
      <c r="IS17" s="515"/>
      <c r="IT17" s="515"/>
      <c r="IU17" s="515"/>
      <c r="IV17" s="515"/>
    </row>
    <row r="18" spans="1:256" ht="20">
      <c r="A18" s="15" t="s">
        <v>1111</v>
      </c>
      <c r="B18" s="200" t="s">
        <v>212</v>
      </c>
      <c r="C18" s="37"/>
      <c r="D18" s="35"/>
      <c r="E18" s="35"/>
      <c r="F18" s="35"/>
      <c r="G18" s="201">
        <v>4</v>
      </c>
      <c r="H18" s="201">
        <v>2</v>
      </c>
      <c r="I18" s="201"/>
      <c r="J18" s="201" t="s">
        <v>5466</v>
      </c>
      <c r="K18" s="16"/>
      <c r="L18" s="199"/>
      <c r="AA18" s="506">
        <f>IF(AND('12 Top'!C18=1,NOT('12 Top'!I18="")),'12 Top'!I18,0)</f>
        <v>0</v>
      </c>
      <c r="AB18" s="506">
        <f>IF(AND('12 Top'!D18=1,NOT('12 Top'!I18="")),'12 Top'!I18,0)</f>
        <v>0</v>
      </c>
      <c r="AC18" s="506">
        <f>IF(AND('12 Top'!E18=1,NOT('12 Top'!I18="")),'12 Top'!I18,0)</f>
        <v>0</v>
      </c>
      <c r="AD18" s="506">
        <f>IF(AND('12 Top'!F18=1,NOT('12 Top'!I18="")),'12 Top'!I18,0)</f>
        <v>0</v>
      </c>
      <c r="AE18" s="506">
        <f>IF(AND('12 Top'!C18=0,NOT('12 Top'!H18="")),'12 Top'!H18,4)</f>
        <v>2</v>
      </c>
      <c r="AF18" s="506">
        <f>IF(AND('12 Top'!D18=0,NOT('12 Top'!H18="")),'12 Top'!H18,4)</f>
        <v>2</v>
      </c>
      <c r="AG18" s="506">
        <f>IF(AND('12 Top'!E18=0,NOT('12 Top'!H18="")),'12 Top'!H18,4)</f>
        <v>2</v>
      </c>
      <c r="AH18" s="506">
        <f>IF(AND('12 Top'!F18=0,NOT('12 Top'!H18="")),'12 Top'!H18,4)</f>
        <v>2</v>
      </c>
      <c r="GS18" s="515"/>
      <c r="GT18" s="515"/>
      <c r="GU18" s="515"/>
      <c r="GV18" s="515"/>
      <c r="GW18" s="515"/>
      <c r="GX18" s="515"/>
      <c r="GY18" s="515"/>
      <c r="GZ18" s="515"/>
      <c r="HA18" s="515"/>
      <c r="HB18" s="515"/>
      <c r="HC18" s="515"/>
      <c r="HD18" s="515"/>
      <c r="HE18" s="515"/>
      <c r="HF18" s="515"/>
      <c r="HG18" s="515"/>
      <c r="HH18" s="515"/>
      <c r="HI18" s="515"/>
      <c r="HJ18" s="515"/>
      <c r="HK18" s="515"/>
      <c r="HL18" s="515"/>
      <c r="HM18" s="515"/>
      <c r="HN18" s="515"/>
      <c r="HO18" s="515"/>
      <c r="HP18" s="515"/>
      <c r="HQ18" s="515"/>
      <c r="HR18" s="515"/>
      <c r="HS18" s="515"/>
      <c r="HT18" s="515"/>
      <c r="HU18" s="515"/>
      <c r="HV18" s="515"/>
      <c r="HW18" s="515"/>
      <c r="HX18" s="515"/>
      <c r="HY18" s="515"/>
      <c r="HZ18" s="515"/>
      <c r="IA18" s="515"/>
      <c r="IB18" s="515"/>
      <c r="IC18" s="515"/>
      <c r="ID18" s="515"/>
      <c r="IE18" s="515"/>
      <c r="IF18" s="515"/>
      <c r="IG18" s="515"/>
      <c r="IH18" s="515"/>
      <c r="II18" s="515"/>
      <c r="IJ18" s="515"/>
      <c r="IK18" s="515"/>
      <c r="IL18" s="515"/>
      <c r="IM18" s="515"/>
      <c r="IN18" s="515"/>
      <c r="IO18" s="515"/>
      <c r="IP18" s="515"/>
      <c r="IQ18" s="515"/>
      <c r="IR18" s="515"/>
      <c r="IS18" s="515"/>
      <c r="IT18" s="515"/>
      <c r="IU18" s="515"/>
      <c r="IV18" s="515"/>
    </row>
    <row r="19" spans="1:256" ht="20">
      <c r="A19" s="15" t="s">
        <v>1112</v>
      </c>
      <c r="B19" s="200" t="s">
        <v>5098</v>
      </c>
      <c r="C19" s="37"/>
      <c r="D19" s="35"/>
      <c r="E19" s="35"/>
      <c r="F19" s="35"/>
      <c r="G19" s="201">
        <v>2</v>
      </c>
      <c r="H19" s="201"/>
      <c r="I19" s="201"/>
      <c r="J19" s="201" t="s">
        <v>5466</v>
      </c>
      <c r="K19" s="16" t="s">
        <v>1803</v>
      </c>
      <c r="L19" s="203"/>
      <c r="AA19" s="506">
        <f>IF(AND('12 Top'!C19=1,NOT('12 Top'!I19="")),'12 Top'!I19,0)</f>
        <v>0</v>
      </c>
      <c r="AB19" s="506">
        <f>IF(AND('12 Top'!D19=1,NOT('12 Top'!I19="")),'12 Top'!I19,0)</f>
        <v>0</v>
      </c>
      <c r="AC19" s="506">
        <f>IF(AND('12 Top'!E19=1,NOT('12 Top'!I19="")),'12 Top'!I19,0)</f>
        <v>0</v>
      </c>
      <c r="AD19" s="506">
        <f>IF(AND('12 Top'!F19=1,NOT('12 Top'!I19="")),'12 Top'!I19,0)</f>
        <v>0</v>
      </c>
      <c r="AE19" s="506">
        <f>IF(AND('12 Top'!C19=0,NOT('12 Top'!H19="")),'12 Top'!H19,4)</f>
        <v>4</v>
      </c>
      <c r="AF19" s="506">
        <f>IF(AND('12 Top'!D19=0,NOT('12 Top'!H19="")),'12 Top'!H19,4)</f>
        <v>4</v>
      </c>
      <c r="AG19" s="506">
        <f>IF(AND('12 Top'!E19=0,NOT('12 Top'!H19="")),'12 Top'!H19,4)</f>
        <v>4</v>
      </c>
      <c r="AH19" s="506">
        <f>IF(AND('12 Top'!F19=0,NOT('12 Top'!H19="")),'12 Top'!H19,4)</f>
        <v>4</v>
      </c>
      <c r="GS19" s="515"/>
      <c r="GT19" s="515"/>
      <c r="GU19" s="515"/>
      <c r="GV19" s="515"/>
      <c r="GW19" s="515"/>
      <c r="GX19" s="515"/>
      <c r="GY19" s="515"/>
      <c r="GZ19" s="515"/>
      <c r="HA19" s="515"/>
      <c r="HB19" s="515"/>
      <c r="HC19" s="515"/>
      <c r="HD19" s="515"/>
      <c r="HE19" s="515"/>
      <c r="HF19" s="515"/>
      <c r="HG19" s="515"/>
      <c r="HH19" s="515"/>
      <c r="HI19" s="515"/>
      <c r="HJ19" s="515"/>
      <c r="HK19" s="515"/>
      <c r="HL19" s="515"/>
      <c r="HM19" s="515"/>
      <c r="HN19" s="515"/>
      <c r="HO19" s="515"/>
      <c r="HP19" s="515"/>
      <c r="HQ19" s="515"/>
      <c r="HR19" s="515"/>
      <c r="HS19" s="515"/>
      <c r="HT19" s="515"/>
      <c r="HU19" s="515"/>
      <c r="HV19" s="515"/>
      <c r="HW19" s="515"/>
      <c r="HX19" s="515"/>
      <c r="HY19" s="515"/>
      <c r="HZ19" s="515"/>
      <c r="IA19" s="515"/>
      <c r="IB19" s="515"/>
      <c r="IC19" s="515"/>
      <c r="ID19" s="515"/>
      <c r="IE19" s="515"/>
      <c r="IF19" s="515"/>
      <c r="IG19" s="515"/>
      <c r="IH19" s="515"/>
      <c r="II19" s="515"/>
      <c r="IJ19" s="515"/>
      <c r="IK19" s="515"/>
      <c r="IL19" s="515"/>
      <c r="IM19" s="515"/>
      <c r="IN19" s="515"/>
      <c r="IO19" s="515"/>
      <c r="IP19" s="515"/>
      <c r="IQ19" s="515"/>
      <c r="IR19" s="515"/>
      <c r="IS19" s="515"/>
      <c r="IT19" s="515"/>
      <c r="IU19" s="515"/>
      <c r="IV19" s="515"/>
    </row>
    <row r="20" spans="1:256">
      <c r="A20" s="15" t="s">
        <v>1113</v>
      </c>
      <c r="B20" s="16" t="s">
        <v>3272</v>
      </c>
      <c r="C20" s="37"/>
      <c r="D20" s="35"/>
      <c r="E20" s="35"/>
      <c r="F20" s="35"/>
      <c r="G20" s="201">
        <v>2</v>
      </c>
      <c r="H20" s="201">
        <v>2</v>
      </c>
      <c r="I20" s="201"/>
      <c r="J20" s="201" t="s">
        <v>5466</v>
      </c>
      <c r="K20" s="16" t="s">
        <v>1803</v>
      </c>
      <c r="L20" s="203"/>
      <c r="AA20" s="506">
        <f>IF(AND('12 Top'!C20=1,NOT('12 Top'!I20="")),'12 Top'!I20,0)</f>
        <v>0</v>
      </c>
      <c r="AB20" s="506">
        <f>IF(AND('12 Top'!D20=1,NOT('12 Top'!I20="")),'12 Top'!I20,0)</f>
        <v>0</v>
      </c>
      <c r="AC20" s="506">
        <f>IF(AND('12 Top'!E20=1,NOT('12 Top'!I20="")),'12 Top'!I20,0)</f>
        <v>0</v>
      </c>
      <c r="AD20" s="506">
        <f>IF(AND('12 Top'!F20=1,NOT('12 Top'!I20="")),'12 Top'!I20,0)</f>
        <v>0</v>
      </c>
      <c r="AE20" s="506">
        <f>IF(AND('12 Top'!C20=0,NOT('12 Top'!H20="")),'12 Top'!H20,4)</f>
        <v>2</v>
      </c>
      <c r="AF20" s="506">
        <f>IF(AND('12 Top'!D20=0,NOT('12 Top'!H20="")),'12 Top'!H20,4)</f>
        <v>2</v>
      </c>
      <c r="AG20" s="506">
        <f>IF(AND('12 Top'!E20=0,NOT('12 Top'!H20="")),'12 Top'!H20,4)</f>
        <v>2</v>
      </c>
      <c r="AH20" s="506">
        <f>IF(AND('12 Top'!F20=0,NOT('12 Top'!H20="")),'12 Top'!H20,4)</f>
        <v>2</v>
      </c>
      <c r="GS20" s="515"/>
      <c r="GT20" s="515"/>
      <c r="GU20" s="515"/>
      <c r="GV20" s="515"/>
      <c r="GW20" s="515"/>
      <c r="GX20" s="515"/>
      <c r="GY20" s="515"/>
      <c r="GZ20" s="515"/>
      <c r="HA20" s="515"/>
      <c r="HB20" s="515"/>
      <c r="HC20" s="515"/>
      <c r="HD20" s="515"/>
      <c r="HE20" s="515"/>
      <c r="HF20" s="515"/>
      <c r="HG20" s="515"/>
      <c r="HH20" s="515"/>
      <c r="HI20" s="515"/>
      <c r="HJ20" s="515"/>
      <c r="HK20" s="515"/>
      <c r="HL20" s="515"/>
      <c r="HM20" s="515"/>
      <c r="HN20" s="515"/>
      <c r="HO20" s="515"/>
      <c r="HP20" s="515"/>
      <c r="HQ20" s="515"/>
      <c r="HR20" s="515"/>
      <c r="HS20" s="515"/>
      <c r="HT20" s="515"/>
      <c r="HU20" s="515"/>
      <c r="HV20" s="515"/>
      <c r="HW20" s="515"/>
      <c r="HX20" s="515"/>
      <c r="HY20" s="515"/>
      <c r="HZ20" s="515"/>
      <c r="IA20" s="515"/>
      <c r="IB20" s="515"/>
      <c r="IC20" s="515"/>
      <c r="ID20" s="515"/>
      <c r="IE20" s="515"/>
      <c r="IF20" s="515"/>
      <c r="IG20" s="515"/>
      <c r="IH20" s="515"/>
      <c r="II20" s="515"/>
      <c r="IJ20" s="515"/>
      <c r="IK20" s="515"/>
      <c r="IL20" s="515"/>
      <c r="IM20" s="515"/>
      <c r="IN20" s="515"/>
      <c r="IO20" s="515"/>
      <c r="IP20" s="515"/>
      <c r="IQ20" s="515"/>
      <c r="IR20" s="515"/>
      <c r="IS20" s="515"/>
      <c r="IT20" s="515"/>
      <c r="IU20" s="515"/>
      <c r="IV20" s="515"/>
    </row>
    <row r="21" spans="1:256" ht="20">
      <c r="A21" s="15" t="s">
        <v>1114</v>
      </c>
      <c r="B21" s="16" t="s">
        <v>4697</v>
      </c>
      <c r="C21" s="37"/>
      <c r="D21" s="35"/>
      <c r="E21" s="35"/>
      <c r="F21" s="35"/>
      <c r="G21" s="201">
        <v>1</v>
      </c>
      <c r="H21" s="201"/>
      <c r="I21" s="201"/>
      <c r="J21" s="201" t="s">
        <v>2356</v>
      </c>
      <c r="K21" s="202"/>
      <c r="L21" s="203"/>
      <c r="AA21" s="506">
        <f>IF(AND('12 Top'!C21=1,NOT('12 Top'!I21="")),'12 Top'!I21,0)</f>
        <v>0</v>
      </c>
      <c r="AB21" s="506">
        <f>IF(AND('12 Top'!D21=1,NOT('12 Top'!I21="")),'12 Top'!I21,0)</f>
        <v>0</v>
      </c>
      <c r="AC21" s="506">
        <f>IF(AND('12 Top'!E21=1,NOT('12 Top'!I21="")),'12 Top'!I21,0)</f>
        <v>0</v>
      </c>
      <c r="AD21" s="506">
        <f>IF(AND('12 Top'!F21=1,NOT('12 Top'!I21="")),'12 Top'!I21,0)</f>
        <v>0</v>
      </c>
      <c r="AE21" s="506">
        <f>IF(AND('12 Top'!C21=0,NOT('12 Top'!H21="")),'12 Top'!H21,4)</f>
        <v>4</v>
      </c>
      <c r="AF21" s="506">
        <f>IF(AND('12 Top'!D21=0,NOT('12 Top'!H21="")),'12 Top'!H21,4)</f>
        <v>4</v>
      </c>
      <c r="AG21" s="506">
        <f>IF(AND('12 Top'!E21=0,NOT('12 Top'!H21="")),'12 Top'!H21,4)</f>
        <v>4</v>
      </c>
      <c r="AH21" s="506">
        <f>IF(AND('12 Top'!F21=0,NOT('12 Top'!H21="")),'12 Top'!H21,4)</f>
        <v>4</v>
      </c>
      <c r="GS21" s="515"/>
      <c r="GT21" s="515"/>
      <c r="GU21" s="515"/>
      <c r="GV21" s="515"/>
      <c r="GW21" s="515"/>
      <c r="GX21" s="515"/>
      <c r="GY21" s="515"/>
      <c r="GZ21" s="515"/>
      <c r="HA21" s="515"/>
      <c r="HB21" s="515"/>
      <c r="HC21" s="515"/>
      <c r="HD21" s="515"/>
      <c r="HE21" s="515"/>
      <c r="HF21" s="515"/>
      <c r="HG21" s="515"/>
      <c r="HH21" s="515"/>
      <c r="HI21" s="515"/>
      <c r="HJ21" s="515"/>
      <c r="HK21" s="515"/>
      <c r="HL21" s="515"/>
      <c r="HM21" s="515"/>
      <c r="HN21" s="515"/>
      <c r="HO21" s="515"/>
      <c r="HP21" s="515"/>
      <c r="HQ21" s="515"/>
      <c r="HR21" s="515"/>
      <c r="HS21" s="515"/>
      <c r="HT21" s="515"/>
      <c r="HU21" s="515"/>
      <c r="HV21" s="515"/>
      <c r="HW21" s="515"/>
      <c r="HX21" s="515"/>
      <c r="HY21" s="515"/>
      <c r="HZ21" s="515"/>
      <c r="IA21" s="515"/>
      <c r="IB21" s="515"/>
      <c r="IC21" s="515"/>
      <c r="ID21" s="515"/>
      <c r="IE21" s="515"/>
      <c r="IF21" s="515"/>
      <c r="IG21" s="515"/>
      <c r="IH21" s="515"/>
      <c r="II21" s="515"/>
      <c r="IJ21" s="515"/>
      <c r="IK21" s="515"/>
      <c r="IL21" s="515"/>
      <c r="IM21" s="515"/>
      <c r="IN21" s="515"/>
      <c r="IO21" s="515"/>
      <c r="IP21" s="515"/>
      <c r="IQ21" s="515"/>
      <c r="IR21" s="515"/>
      <c r="IS21" s="515"/>
      <c r="IT21" s="515"/>
      <c r="IU21" s="515"/>
      <c r="IV21" s="515"/>
    </row>
    <row r="22" spans="1:256">
      <c r="A22" s="15" t="s">
        <v>1055</v>
      </c>
      <c r="B22" s="16" t="s">
        <v>3311</v>
      </c>
      <c r="C22" s="37"/>
      <c r="D22" s="35"/>
      <c r="E22" s="35"/>
      <c r="F22" s="35"/>
      <c r="G22" s="201">
        <v>4</v>
      </c>
      <c r="H22" s="201"/>
      <c r="I22" s="201"/>
      <c r="J22" s="201" t="s">
        <v>2356</v>
      </c>
      <c r="K22" s="202"/>
      <c r="L22" s="203"/>
      <c r="AA22" s="506">
        <f>IF(AND('12 Top'!C22=1,NOT('12 Top'!I22="")),'12 Top'!I22,0)</f>
        <v>0</v>
      </c>
      <c r="AB22" s="506">
        <f>IF(AND('12 Top'!D22=1,NOT('12 Top'!I22="")),'12 Top'!I22,0)</f>
        <v>0</v>
      </c>
      <c r="AC22" s="506">
        <f>IF(AND('12 Top'!E22=1,NOT('12 Top'!I22="")),'12 Top'!I22,0)</f>
        <v>0</v>
      </c>
      <c r="AD22" s="506">
        <f>IF(AND('12 Top'!F22=1,NOT('12 Top'!I22="")),'12 Top'!I22,0)</f>
        <v>0</v>
      </c>
      <c r="AE22" s="506">
        <f>IF(AND('12 Top'!C22=0,NOT('12 Top'!H22="")),'12 Top'!H22,4)</f>
        <v>4</v>
      </c>
      <c r="AF22" s="506">
        <f>IF(AND('12 Top'!D22=0,NOT('12 Top'!H22="")),'12 Top'!H22,4)</f>
        <v>4</v>
      </c>
      <c r="AG22" s="506">
        <f>IF(AND('12 Top'!E22=0,NOT('12 Top'!H22="")),'12 Top'!H22,4)</f>
        <v>4</v>
      </c>
      <c r="AH22" s="506">
        <f>IF(AND('12 Top'!F22=0,NOT('12 Top'!H22="")),'12 Top'!H22,4)</f>
        <v>4</v>
      </c>
      <c r="GS22" s="515"/>
      <c r="GT22" s="515"/>
      <c r="GU22" s="515"/>
      <c r="GV22" s="515"/>
      <c r="GW22" s="515"/>
      <c r="GX22" s="515"/>
      <c r="GY22" s="515"/>
      <c r="GZ22" s="515"/>
      <c r="HA22" s="515"/>
      <c r="HB22" s="515"/>
      <c r="HC22" s="515"/>
      <c r="HD22" s="515"/>
      <c r="HE22" s="515"/>
      <c r="HF22" s="515"/>
      <c r="HG22" s="515"/>
      <c r="HH22" s="515"/>
      <c r="HI22" s="515"/>
      <c r="HJ22" s="515"/>
      <c r="HK22" s="515"/>
      <c r="HL22" s="515"/>
      <c r="HM22" s="515"/>
      <c r="HN22" s="515"/>
      <c r="HO22" s="515"/>
      <c r="HP22" s="515"/>
      <c r="HQ22" s="515"/>
      <c r="HR22" s="515"/>
      <c r="HS22" s="515"/>
      <c r="HT22" s="515"/>
      <c r="HU22" s="515"/>
      <c r="HV22" s="515"/>
      <c r="HW22" s="515"/>
      <c r="HX22" s="515"/>
      <c r="HY22" s="515"/>
      <c r="HZ22" s="515"/>
      <c r="IA22" s="515"/>
      <c r="IB22" s="515"/>
      <c r="IC22" s="515"/>
      <c r="ID22" s="515"/>
      <c r="IE22" s="515"/>
      <c r="IF22" s="515"/>
      <c r="IG22" s="515"/>
      <c r="IH22" s="515"/>
      <c r="II22" s="515"/>
      <c r="IJ22" s="515"/>
      <c r="IK22" s="515"/>
      <c r="IL22" s="515"/>
      <c r="IM22" s="515"/>
      <c r="IN22" s="515"/>
      <c r="IO22" s="515"/>
      <c r="IP22" s="515"/>
      <c r="IQ22" s="515"/>
      <c r="IR22" s="515"/>
      <c r="IS22" s="515"/>
      <c r="IT22" s="515"/>
      <c r="IU22" s="515"/>
      <c r="IV22" s="515"/>
    </row>
    <row r="23" spans="1:256">
      <c r="A23" s="15" t="s">
        <v>1056</v>
      </c>
      <c r="B23" s="200" t="s">
        <v>3312</v>
      </c>
      <c r="C23" s="37"/>
      <c r="D23" s="35"/>
      <c r="E23" s="35"/>
      <c r="F23" s="35"/>
      <c r="G23" s="201">
        <v>4</v>
      </c>
      <c r="H23" s="201">
        <v>2</v>
      </c>
      <c r="I23" s="201"/>
      <c r="J23" s="201" t="s">
        <v>2356</v>
      </c>
      <c r="K23" s="16" t="s">
        <v>1803</v>
      </c>
      <c r="L23" s="199"/>
      <c r="AA23" s="506">
        <f>IF(AND('12 Top'!C23=1,NOT('12 Top'!I23="")),'12 Top'!I23,0)</f>
        <v>0</v>
      </c>
      <c r="AB23" s="506">
        <f>IF(AND('12 Top'!D23=1,NOT('12 Top'!I23="")),'12 Top'!I23,0)</f>
        <v>0</v>
      </c>
      <c r="AC23" s="506">
        <f>IF(AND('12 Top'!E23=1,NOT('12 Top'!I23="")),'12 Top'!I23,0)</f>
        <v>0</v>
      </c>
      <c r="AD23" s="506">
        <f>IF(AND('12 Top'!F23=1,NOT('12 Top'!I23="")),'12 Top'!I23,0)</f>
        <v>0</v>
      </c>
      <c r="AE23" s="506">
        <f>IF(AND('12 Top'!C23=0,NOT('12 Top'!H23="")),'12 Top'!H23,4)</f>
        <v>2</v>
      </c>
      <c r="AF23" s="506">
        <f>IF(AND('12 Top'!D23=0,NOT('12 Top'!H23="")),'12 Top'!H23,4)</f>
        <v>2</v>
      </c>
      <c r="AG23" s="506">
        <f>IF(AND('12 Top'!E23=0,NOT('12 Top'!H23="")),'12 Top'!H23,4)</f>
        <v>2</v>
      </c>
      <c r="AH23" s="506">
        <f>IF(AND('12 Top'!F23=0,NOT('12 Top'!H23="")),'12 Top'!H23,4)</f>
        <v>2</v>
      </c>
      <c r="GS23" s="515"/>
      <c r="GT23" s="515"/>
      <c r="GU23" s="515"/>
      <c r="GV23" s="515"/>
      <c r="GW23" s="515"/>
      <c r="GX23" s="515"/>
      <c r="GY23" s="515"/>
      <c r="GZ23" s="515"/>
      <c r="HA23" s="515"/>
      <c r="HB23" s="515"/>
      <c r="HC23" s="515"/>
      <c r="HD23" s="515"/>
      <c r="HE23" s="515"/>
      <c r="HF23" s="515"/>
      <c r="HG23" s="515"/>
      <c r="HH23" s="515"/>
      <c r="HI23" s="515"/>
      <c r="HJ23" s="515"/>
      <c r="HK23" s="515"/>
      <c r="HL23" s="515"/>
      <c r="HM23" s="515"/>
      <c r="HN23" s="515"/>
      <c r="HO23" s="515"/>
      <c r="HP23" s="515"/>
      <c r="HQ23" s="515"/>
      <c r="HR23" s="515"/>
      <c r="HS23" s="515"/>
      <c r="HT23" s="515"/>
      <c r="HU23" s="515"/>
      <c r="HV23" s="515"/>
      <c r="HW23" s="515"/>
      <c r="HX23" s="515"/>
      <c r="HY23" s="515"/>
      <c r="HZ23" s="515"/>
      <c r="IA23" s="515"/>
      <c r="IB23" s="515"/>
      <c r="IC23" s="515"/>
      <c r="ID23" s="515"/>
      <c r="IE23" s="515"/>
      <c r="IF23" s="515"/>
      <c r="IG23" s="515"/>
      <c r="IH23" s="515"/>
      <c r="II23" s="515"/>
      <c r="IJ23" s="515"/>
      <c r="IK23" s="515"/>
      <c r="IL23" s="515"/>
      <c r="IM23" s="515"/>
      <c r="IN23" s="515"/>
      <c r="IO23" s="515"/>
      <c r="IP23" s="515"/>
      <c r="IQ23" s="515"/>
      <c r="IR23" s="515"/>
      <c r="IS23" s="515"/>
      <c r="IT23" s="515"/>
      <c r="IU23" s="515"/>
      <c r="IV23" s="515"/>
    </row>
    <row r="24" spans="1:256" ht="30">
      <c r="A24" s="15" t="s">
        <v>1057</v>
      </c>
      <c r="B24" s="200" t="s">
        <v>5100</v>
      </c>
      <c r="C24" s="37"/>
      <c r="D24" s="35"/>
      <c r="E24" s="35"/>
      <c r="F24" s="35"/>
      <c r="G24" s="201">
        <v>4</v>
      </c>
      <c r="H24" s="201"/>
      <c r="I24" s="201"/>
      <c r="J24" s="201" t="s">
        <v>2356</v>
      </c>
      <c r="K24" s="16" t="s">
        <v>1058</v>
      </c>
      <c r="L24" s="203"/>
      <c r="AA24" s="506">
        <f>IF(AND('12 Top'!C24=1,NOT('12 Top'!I24="")),'12 Top'!I24,0)</f>
        <v>0</v>
      </c>
      <c r="AB24" s="506">
        <f>IF(AND('12 Top'!D24=1,NOT('12 Top'!I24="")),'12 Top'!I24,0)</f>
        <v>0</v>
      </c>
      <c r="AC24" s="506">
        <f>IF(AND('12 Top'!E24=1,NOT('12 Top'!I24="")),'12 Top'!I24,0)</f>
        <v>0</v>
      </c>
      <c r="AD24" s="506">
        <f>IF(AND('12 Top'!F24=1,NOT('12 Top'!I24="")),'12 Top'!I24,0)</f>
        <v>0</v>
      </c>
      <c r="AE24" s="506">
        <f>IF(AND('12 Top'!C24=0,NOT('12 Top'!H24="")),'12 Top'!H24,4)</f>
        <v>4</v>
      </c>
      <c r="AF24" s="506">
        <f>IF(AND('12 Top'!D24=0,NOT('12 Top'!H24="")),'12 Top'!H24,4)</f>
        <v>4</v>
      </c>
      <c r="AG24" s="506">
        <f>IF(AND('12 Top'!E24=0,NOT('12 Top'!H24="")),'12 Top'!H24,4)</f>
        <v>4</v>
      </c>
      <c r="AH24" s="506">
        <f>IF(AND('12 Top'!F24=0,NOT('12 Top'!H24="")),'12 Top'!H24,4)</f>
        <v>4</v>
      </c>
      <c r="GS24" s="515"/>
      <c r="GT24" s="515"/>
      <c r="GU24" s="515"/>
      <c r="GV24" s="515"/>
      <c r="GW24" s="515"/>
      <c r="GX24" s="515"/>
      <c r="GY24" s="515"/>
      <c r="GZ24" s="515"/>
      <c r="HA24" s="515"/>
      <c r="HB24" s="515"/>
      <c r="HC24" s="515"/>
      <c r="HD24" s="515"/>
      <c r="HE24" s="515"/>
      <c r="HF24" s="515"/>
      <c r="HG24" s="515"/>
      <c r="HH24" s="515"/>
      <c r="HI24" s="515"/>
      <c r="HJ24" s="515"/>
      <c r="HK24" s="515"/>
      <c r="HL24" s="515"/>
      <c r="HM24" s="515"/>
      <c r="HN24" s="515"/>
      <c r="HO24" s="515"/>
      <c r="HP24" s="515"/>
      <c r="HQ24" s="515"/>
      <c r="HR24" s="515"/>
      <c r="HS24" s="515"/>
      <c r="HT24" s="515"/>
      <c r="HU24" s="515"/>
      <c r="HV24" s="515"/>
      <c r="HW24" s="515"/>
      <c r="HX24" s="515"/>
      <c r="HY24" s="515"/>
      <c r="HZ24" s="515"/>
      <c r="IA24" s="515"/>
      <c r="IB24" s="515"/>
      <c r="IC24" s="515"/>
      <c r="ID24" s="515"/>
      <c r="IE24" s="515"/>
      <c r="IF24" s="515"/>
      <c r="IG24" s="515"/>
      <c r="IH24" s="515"/>
      <c r="II24" s="515"/>
      <c r="IJ24" s="515"/>
      <c r="IK24" s="515"/>
      <c r="IL24" s="515"/>
      <c r="IM24" s="515"/>
      <c r="IN24" s="515"/>
      <c r="IO24" s="515"/>
      <c r="IP24" s="515"/>
      <c r="IQ24" s="515"/>
      <c r="IR24" s="515"/>
      <c r="IS24" s="515"/>
      <c r="IT24" s="515"/>
      <c r="IU24" s="515"/>
      <c r="IV24" s="515"/>
    </row>
    <row r="25" spans="1:256">
      <c r="A25" s="15" t="s">
        <v>1059</v>
      </c>
      <c r="B25" s="16" t="s">
        <v>298</v>
      </c>
      <c r="C25" s="37"/>
      <c r="D25" s="35"/>
      <c r="E25" s="35"/>
      <c r="F25" s="35"/>
      <c r="G25" s="201">
        <v>4</v>
      </c>
      <c r="H25" s="201"/>
      <c r="I25" s="201"/>
      <c r="J25" s="201" t="s">
        <v>2356</v>
      </c>
      <c r="K25" s="16" t="s">
        <v>1058</v>
      </c>
      <c r="L25" s="203"/>
      <c r="AA25" s="506">
        <f>IF(AND('12 Top'!C25=1,NOT('12 Top'!I25="")),'12 Top'!I25,0)</f>
        <v>0</v>
      </c>
      <c r="AB25" s="506">
        <f>IF(AND('12 Top'!D25=1,NOT('12 Top'!I25="")),'12 Top'!I25,0)</f>
        <v>0</v>
      </c>
      <c r="AC25" s="506">
        <f>IF(AND('12 Top'!E25=1,NOT('12 Top'!I25="")),'12 Top'!I25,0)</f>
        <v>0</v>
      </c>
      <c r="AD25" s="506">
        <f>IF(AND('12 Top'!F25=1,NOT('12 Top'!I25="")),'12 Top'!I25,0)</f>
        <v>0</v>
      </c>
      <c r="AE25" s="506">
        <f>IF(AND('12 Top'!C25=0,NOT('12 Top'!H25="")),'12 Top'!H25,4)</f>
        <v>4</v>
      </c>
      <c r="AF25" s="506">
        <f>IF(AND('12 Top'!D25=0,NOT('12 Top'!H25="")),'12 Top'!H25,4)</f>
        <v>4</v>
      </c>
      <c r="AG25" s="506">
        <f>IF(AND('12 Top'!E25=0,NOT('12 Top'!H25="")),'12 Top'!H25,4)</f>
        <v>4</v>
      </c>
      <c r="AH25" s="506">
        <f>IF(AND('12 Top'!F25=0,NOT('12 Top'!H25="")),'12 Top'!H25,4)</f>
        <v>4</v>
      </c>
      <c r="GS25" s="515"/>
      <c r="GT25" s="515"/>
      <c r="GU25" s="515"/>
      <c r="GV25" s="515"/>
      <c r="GW25" s="515"/>
      <c r="GX25" s="515"/>
      <c r="GY25" s="515"/>
      <c r="GZ25" s="515"/>
      <c r="HA25" s="515"/>
      <c r="HB25" s="515"/>
      <c r="HC25" s="515"/>
      <c r="HD25" s="515"/>
      <c r="HE25" s="515"/>
      <c r="HF25" s="515"/>
      <c r="HG25" s="515"/>
      <c r="HH25" s="515"/>
      <c r="HI25" s="515"/>
      <c r="HJ25" s="515"/>
      <c r="HK25" s="515"/>
      <c r="HL25" s="515"/>
      <c r="HM25" s="515"/>
      <c r="HN25" s="515"/>
      <c r="HO25" s="515"/>
      <c r="HP25" s="515"/>
      <c r="HQ25" s="515"/>
      <c r="HR25" s="515"/>
      <c r="HS25" s="515"/>
      <c r="HT25" s="515"/>
      <c r="HU25" s="515"/>
      <c r="HV25" s="515"/>
      <c r="HW25" s="515"/>
      <c r="HX25" s="515"/>
      <c r="HY25" s="515"/>
      <c r="HZ25" s="515"/>
      <c r="IA25" s="515"/>
      <c r="IB25" s="515"/>
      <c r="IC25" s="515"/>
      <c r="ID25" s="515"/>
      <c r="IE25" s="515"/>
      <c r="IF25" s="515"/>
      <c r="IG25" s="515"/>
      <c r="IH25" s="515"/>
      <c r="II25" s="515"/>
      <c r="IJ25" s="515"/>
      <c r="IK25" s="515"/>
      <c r="IL25" s="515"/>
      <c r="IM25" s="515"/>
      <c r="IN25" s="515"/>
      <c r="IO25" s="515"/>
      <c r="IP25" s="515"/>
      <c r="IQ25" s="515"/>
      <c r="IR25" s="515"/>
      <c r="IS25" s="515"/>
      <c r="IT25" s="515"/>
      <c r="IU25" s="515"/>
      <c r="IV25" s="515"/>
    </row>
    <row r="26" spans="1:256">
      <c r="A26" s="15" t="s">
        <v>1060</v>
      </c>
      <c r="B26" s="208" t="s">
        <v>5072</v>
      </c>
      <c r="C26" s="37"/>
      <c r="D26" s="35"/>
      <c r="E26" s="35"/>
      <c r="F26" s="35"/>
      <c r="G26" s="201">
        <v>2</v>
      </c>
      <c r="H26" s="201"/>
      <c r="I26" s="201"/>
      <c r="J26" s="201" t="s">
        <v>5466</v>
      </c>
      <c r="K26" s="16" t="s">
        <v>1803</v>
      </c>
      <c r="L26" s="199"/>
      <c r="AA26" s="506">
        <f>IF(AND('12 Top'!C26=1,NOT('12 Top'!I26="")),'12 Top'!I26,0)</f>
        <v>0</v>
      </c>
      <c r="AB26" s="506">
        <f>IF(AND('12 Top'!D26=1,NOT('12 Top'!I26="")),'12 Top'!I26,0)</f>
        <v>0</v>
      </c>
      <c r="AC26" s="506">
        <f>IF(AND('12 Top'!E26=1,NOT('12 Top'!I26="")),'12 Top'!I26,0)</f>
        <v>0</v>
      </c>
      <c r="AD26" s="506">
        <f>IF(AND('12 Top'!F26=1,NOT('12 Top'!I26="")),'12 Top'!I26,0)</f>
        <v>0</v>
      </c>
      <c r="AE26" s="506">
        <f>IF(AND('12 Top'!C26=0,NOT('12 Top'!H26="")),'12 Top'!H26,4)</f>
        <v>4</v>
      </c>
      <c r="AF26" s="506">
        <f>IF(AND('12 Top'!D26=0,NOT('12 Top'!H26="")),'12 Top'!H26,4)</f>
        <v>4</v>
      </c>
      <c r="AG26" s="506">
        <f>IF(AND('12 Top'!E26=0,NOT('12 Top'!H26="")),'12 Top'!H26,4)</f>
        <v>4</v>
      </c>
      <c r="AH26" s="506">
        <f>IF(AND('12 Top'!F26=0,NOT('12 Top'!H26="")),'12 Top'!H26,4)</f>
        <v>4</v>
      </c>
      <c r="GS26" s="515"/>
      <c r="GT26" s="515"/>
      <c r="GU26" s="515"/>
      <c r="GV26" s="515"/>
      <c r="GW26" s="515"/>
      <c r="GX26" s="515"/>
      <c r="GY26" s="515"/>
      <c r="GZ26" s="515"/>
      <c r="HA26" s="515"/>
      <c r="HB26" s="515"/>
      <c r="HC26" s="515"/>
      <c r="HD26" s="515"/>
      <c r="HE26" s="515"/>
      <c r="HF26" s="515"/>
      <c r="HG26" s="515"/>
      <c r="HH26" s="515"/>
      <c r="HI26" s="515"/>
      <c r="HJ26" s="515"/>
      <c r="HK26" s="515"/>
      <c r="HL26" s="515"/>
      <c r="HM26" s="515"/>
      <c r="HN26" s="515"/>
      <c r="HO26" s="515"/>
      <c r="HP26" s="515"/>
      <c r="HQ26" s="515"/>
      <c r="HR26" s="515"/>
      <c r="HS26" s="515"/>
      <c r="HT26" s="515"/>
      <c r="HU26" s="515"/>
      <c r="HV26" s="515"/>
      <c r="HW26" s="515"/>
      <c r="HX26" s="515"/>
      <c r="HY26" s="515"/>
      <c r="HZ26" s="515"/>
      <c r="IA26" s="515"/>
      <c r="IB26" s="515"/>
      <c r="IC26" s="515"/>
      <c r="ID26" s="515"/>
      <c r="IE26" s="515"/>
      <c r="IF26" s="515"/>
      <c r="IG26" s="515"/>
      <c r="IH26" s="515"/>
      <c r="II26" s="515"/>
      <c r="IJ26" s="515"/>
      <c r="IK26" s="515"/>
      <c r="IL26" s="515"/>
      <c r="IM26" s="515"/>
      <c r="IN26" s="515"/>
      <c r="IO26" s="515"/>
      <c r="IP26" s="515"/>
      <c r="IQ26" s="515"/>
      <c r="IR26" s="515"/>
      <c r="IS26" s="515"/>
      <c r="IT26" s="515"/>
      <c r="IU26" s="515"/>
      <c r="IV26" s="515"/>
    </row>
    <row r="27" spans="1:256" ht="20">
      <c r="A27" s="15" t="s">
        <v>1010</v>
      </c>
      <c r="B27" s="200" t="s">
        <v>168</v>
      </c>
      <c r="C27" s="37"/>
      <c r="D27" s="35"/>
      <c r="E27" s="35"/>
      <c r="F27" s="35"/>
      <c r="G27" s="201">
        <v>4</v>
      </c>
      <c r="H27" s="201"/>
      <c r="I27" s="201"/>
      <c r="J27" s="201" t="s">
        <v>3371</v>
      </c>
      <c r="K27" s="16"/>
      <c r="L27" s="199"/>
      <c r="AA27" s="506">
        <f>IF(AND('12 Top'!C27=1,NOT('12 Top'!I27="")),'12 Top'!I27,0)</f>
        <v>0</v>
      </c>
      <c r="AB27" s="506">
        <f>IF(AND('12 Top'!D27=1,NOT('12 Top'!I27="")),'12 Top'!I27,0)</f>
        <v>0</v>
      </c>
      <c r="AC27" s="506">
        <f>IF(AND('12 Top'!E27=1,NOT('12 Top'!I27="")),'12 Top'!I27,0)</f>
        <v>0</v>
      </c>
      <c r="AD27" s="506">
        <f>IF(AND('12 Top'!F27=1,NOT('12 Top'!I27="")),'12 Top'!I27,0)</f>
        <v>0</v>
      </c>
      <c r="AE27" s="506">
        <f>IF(AND('12 Top'!C27=0,NOT('12 Top'!H27="")),'12 Top'!H27,4)</f>
        <v>4</v>
      </c>
      <c r="AF27" s="506">
        <f>IF(AND('12 Top'!D27=0,NOT('12 Top'!H27="")),'12 Top'!H27,4)</f>
        <v>4</v>
      </c>
      <c r="AG27" s="506">
        <f>IF(AND('12 Top'!E27=0,NOT('12 Top'!H27="")),'12 Top'!H27,4)</f>
        <v>4</v>
      </c>
      <c r="AH27" s="506">
        <f>IF(AND('12 Top'!F27=0,NOT('12 Top'!H27="")),'12 Top'!H27,4)</f>
        <v>4</v>
      </c>
      <c r="GS27" s="515"/>
      <c r="GT27" s="515"/>
      <c r="GU27" s="515"/>
      <c r="GV27" s="515"/>
      <c r="GW27" s="515"/>
      <c r="GX27" s="515"/>
      <c r="GY27" s="515"/>
      <c r="GZ27" s="515"/>
      <c r="HA27" s="515"/>
      <c r="HB27" s="515"/>
      <c r="HC27" s="515"/>
      <c r="HD27" s="515"/>
      <c r="HE27" s="515"/>
      <c r="HF27" s="515"/>
      <c r="HG27" s="515"/>
      <c r="HH27" s="515"/>
      <c r="HI27" s="515"/>
      <c r="HJ27" s="515"/>
      <c r="HK27" s="515"/>
      <c r="HL27" s="515"/>
      <c r="HM27" s="515"/>
      <c r="HN27" s="515"/>
      <c r="HO27" s="515"/>
      <c r="HP27" s="515"/>
      <c r="HQ27" s="515"/>
      <c r="HR27" s="515"/>
      <c r="HS27" s="515"/>
      <c r="HT27" s="515"/>
      <c r="HU27" s="515"/>
      <c r="HV27" s="515"/>
      <c r="HW27" s="515"/>
      <c r="HX27" s="515"/>
      <c r="HY27" s="515"/>
      <c r="HZ27" s="515"/>
      <c r="IA27" s="515"/>
      <c r="IB27" s="515"/>
      <c r="IC27" s="515"/>
      <c r="ID27" s="515"/>
      <c r="IE27" s="515"/>
      <c r="IF27" s="515"/>
      <c r="IG27" s="515"/>
      <c r="IH27" s="515"/>
      <c r="II27" s="515"/>
      <c r="IJ27" s="515"/>
      <c r="IK27" s="515"/>
      <c r="IL27" s="515"/>
      <c r="IM27" s="515"/>
      <c r="IN27" s="515"/>
      <c r="IO27" s="515"/>
      <c r="IP27" s="515"/>
      <c r="IQ27" s="515"/>
      <c r="IR27" s="515"/>
      <c r="IS27" s="515"/>
      <c r="IT27" s="515"/>
      <c r="IU27" s="515"/>
      <c r="IV27" s="515"/>
    </row>
    <row r="28" spans="1:256">
      <c r="A28" s="15" t="s">
        <v>1011</v>
      </c>
      <c r="B28" s="200" t="s">
        <v>5073</v>
      </c>
      <c r="C28" s="84"/>
      <c r="D28" s="84"/>
      <c r="E28" s="84"/>
      <c r="F28" s="84"/>
      <c r="G28" s="201">
        <v>2</v>
      </c>
      <c r="H28" s="201">
        <v>2</v>
      </c>
      <c r="I28" s="201"/>
      <c r="J28" s="201" t="s">
        <v>2356</v>
      </c>
      <c r="K28" s="202" t="s">
        <v>1012</v>
      </c>
      <c r="L28" s="203"/>
      <c r="AA28" s="506">
        <f>IF(AND('12 Top'!C28=1,NOT('12 Top'!I28="")),'12 Top'!I28,0)</f>
        <v>0</v>
      </c>
      <c r="AB28" s="506">
        <f>IF(AND('12 Top'!D28=1,NOT('12 Top'!I28="")),'12 Top'!I28,0)</f>
        <v>0</v>
      </c>
      <c r="AC28" s="506">
        <f>IF(AND('12 Top'!E28=1,NOT('12 Top'!I28="")),'12 Top'!I28,0)</f>
        <v>0</v>
      </c>
      <c r="AD28" s="506">
        <f>IF(AND('12 Top'!F28=1,NOT('12 Top'!I28="")),'12 Top'!I28,0)</f>
        <v>0</v>
      </c>
      <c r="AE28" s="506">
        <f>IF(AND('12 Top'!C28=0,NOT('12 Top'!H28="")),'12 Top'!H28,4)</f>
        <v>2</v>
      </c>
      <c r="AF28" s="506">
        <f>IF(AND('12 Top'!D28=0,NOT('12 Top'!H28="")),'12 Top'!H28,4)</f>
        <v>2</v>
      </c>
      <c r="AG28" s="506">
        <f>IF(AND('12 Top'!E28=0,NOT('12 Top'!H28="")),'12 Top'!H28,4)</f>
        <v>2</v>
      </c>
      <c r="AH28" s="506">
        <f>IF(AND('12 Top'!F28=0,NOT('12 Top'!H28="")),'12 Top'!H28,4)</f>
        <v>2</v>
      </c>
      <c r="GS28" s="515"/>
      <c r="GT28" s="515"/>
      <c r="GU28" s="515"/>
      <c r="GV28" s="515"/>
      <c r="GW28" s="515"/>
      <c r="GX28" s="515"/>
      <c r="GY28" s="515"/>
      <c r="GZ28" s="515"/>
      <c r="HA28" s="515"/>
      <c r="HB28" s="515"/>
      <c r="HC28" s="515"/>
      <c r="HD28" s="515"/>
      <c r="HE28" s="515"/>
      <c r="HF28" s="515"/>
      <c r="HG28" s="515"/>
      <c r="HH28" s="515"/>
      <c r="HI28" s="515"/>
      <c r="HJ28" s="515"/>
      <c r="HK28" s="515"/>
      <c r="HL28" s="515"/>
      <c r="HM28" s="515"/>
      <c r="HN28" s="515"/>
      <c r="HO28" s="515"/>
      <c r="HP28" s="515"/>
      <c r="HQ28" s="515"/>
      <c r="HR28" s="515"/>
      <c r="HS28" s="515"/>
      <c r="HT28" s="515"/>
      <c r="HU28" s="515"/>
      <c r="HV28" s="515"/>
      <c r="HW28" s="515"/>
      <c r="HX28" s="515"/>
      <c r="HY28" s="515"/>
      <c r="HZ28" s="515"/>
      <c r="IA28" s="515"/>
      <c r="IB28" s="515"/>
      <c r="IC28" s="515"/>
      <c r="ID28" s="515"/>
      <c r="IE28" s="515"/>
      <c r="IF28" s="515"/>
      <c r="IG28" s="515"/>
      <c r="IH28" s="515"/>
      <c r="II28" s="515"/>
      <c r="IJ28" s="515"/>
      <c r="IK28" s="515"/>
      <c r="IL28" s="515"/>
      <c r="IM28" s="515"/>
      <c r="IN28" s="515"/>
      <c r="IO28" s="515"/>
      <c r="IP28" s="515"/>
      <c r="IQ28" s="515"/>
      <c r="IR28" s="515"/>
      <c r="IS28" s="515"/>
      <c r="IT28" s="515"/>
      <c r="IU28" s="515"/>
      <c r="IV28" s="515"/>
    </row>
    <row r="29" spans="1:256" ht="20">
      <c r="A29" s="15" t="s">
        <v>1013</v>
      </c>
      <c r="B29" s="16" t="s">
        <v>440</v>
      </c>
      <c r="C29" s="37"/>
      <c r="D29" s="37"/>
      <c r="E29" s="84"/>
      <c r="F29" s="84"/>
      <c r="G29" s="201">
        <v>2</v>
      </c>
      <c r="H29" s="201">
        <v>2</v>
      </c>
      <c r="I29" s="201"/>
      <c r="J29" s="201" t="s">
        <v>2356</v>
      </c>
      <c r="K29" s="202" t="s">
        <v>1012</v>
      </c>
      <c r="L29" s="203"/>
      <c r="AA29" s="506">
        <f>IF(AND('12 Top'!C29=1,NOT('12 Top'!I29="")),'12 Top'!I29,0)</f>
        <v>0</v>
      </c>
      <c r="AB29" s="506">
        <f>IF(AND('12 Top'!D29=1,NOT('12 Top'!I29="")),'12 Top'!I29,0)</f>
        <v>0</v>
      </c>
      <c r="AC29" s="506">
        <f>IF(AND('12 Top'!E29=1,NOT('12 Top'!I29="")),'12 Top'!I29,0)</f>
        <v>0</v>
      </c>
      <c r="AD29" s="506">
        <f>IF(AND('12 Top'!F29=1,NOT('12 Top'!I29="")),'12 Top'!I29,0)</f>
        <v>0</v>
      </c>
      <c r="AE29" s="506">
        <f>IF(AND('12 Top'!C29=0,NOT('12 Top'!H29="")),'12 Top'!H29,4)</f>
        <v>2</v>
      </c>
      <c r="AF29" s="506">
        <f>IF(AND('12 Top'!D29=0,NOT('12 Top'!H29="")),'12 Top'!H29,4)</f>
        <v>2</v>
      </c>
      <c r="AG29" s="506">
        <f>IF(AND('12 Top'!E29=0,NOT('12 Top'!H29="")),'12 Top'!H29,4)</f>
        <v>2</v>
      </c>
      <c r="AH29" s="506">
        <f>IF(AND('12 Top'!F29=0,NOT('12 Top'!H29="")),'12 Top'!H29,4)</f>
        <v>2</v>
      </c>
      <c r="GS29" s="515"/>
      <c r="GT29" s="515"/>
      <c r="GU29" s="515"/>
      <c r="GV29" s="515"/>
      <c r="GW29" s="515"/>
      <c r="GX29" s="515"/>
      <c r="GY29" s="515"/>
      <c r="GZ29" s="515"/>
      <c r="HA29" s="515"/>
      <c r="HB29" s="515"/>
      <c r="HC29" s="515"/>
      <c r="HD29" s="515"/>
      <c r="HE29" s="515"/>
      <c r="HF29" s="515"/>
      <c r="HG29" s="515"/>
      <c r="HH29" s="515"/>
      <c r="HI29" s="515"/>
      <c r="HJ29" s="515"/>
      <c r="HK29" s="515"/>
      <c r="HL29" s="515"/>
      <c r="HM29" s="515"/>
      <c r="HN29" s="515"/>
      <c r="HO29" s="515"/>
      <c r="HP29" s="515"/>
      <c r="HQ29" s="515"/>
      <c r="HR29" s="515"/>
      <c r="HS29" s="515"/>
      <c r="HT29" s="515"/>
      <c r="HU29" s="515"/>
      <c r="HV29" s="515"/>
      <c r="HW29" s="515"/>
      <c r="HX29" s="515"/>
      <c r="HY29" s="515"/>
      <c r="HZ29" s="515"/>
      <c r="IA29" s="515"/>
      <c r="IB29" s="515"/>
      <c r="IC29" s="515"/>
      <c r="ID29" s="515"/>
      <c r="IE29" s="515"/>
      <c r="IF29" s="515"/>
      <c r="IG29" s="515"/>
      <c r="IH29" s="515"/>
      <c r="II29" s="515"/>
      <c r="IJ29" s="515"/>
      <c r="IK29" s="515"/>
      <c r="IL29" s="515"/>
      <c r="IM29" s="515"/>
      <c r="IN29" s="515"/>
      <c r="IO29" s="515"/>
      <c r="IP29" s="515"/>
      <c r="IQ29" s="515"/>
      <c r="IR29" s="515"/>
      <c r="IS29" s="515"/>
      <c r="IT29" s="515"/>
      <c r="IU29" s="515"/>
      <c r="IV29" s="515"/>
    </row>
    <row r="30" spans="1:256">
      <c r="A30" s="15" t="s">
        <v>1014</v>
      </c>
      <c r="B30" s="200" t="s">
        <v>810</v>
      </c>
      <c r="C30" s="37"/>
      <c r="D30" s="37"/>
      <c r="E30" s="84"/>
      <c r="F30" s="84"/>
      <c r="G30" s="201">
        <v>2</v>
      </c>
      <c r="H30" s="201">
        <v>3</v>
      </c>
      <c r="I30" s="15"/>
      <c r="J30" s="15" t="s">
        <v>2858</v>
      </c>
      <c r="K30" s="16"/>
      <c r="L30" s="199"/>
      <c r="AA30" s="506">
        <f>IF(AND('12 Top'!C30=1,NOT('12 Top'!I30="")),'12 Top'!I30,0)</f>
        <v>0</v>
      </c>
      <c r="AB30" s="506">
        <f>IF(AND('12 Top'!D30=1,NOT('12 Top'!I30="")),'12 Top'!I30,0)</f>
        <v>0</v>
      </c>
      <c r="AC30" s="506">
        <f>IF(AND('12 Top'!E30=1,NOT('12 Top'!I30="")),'12 Top'!I30,0)</f>
        <v>0</v>
      </c>
      <c r="AD30" s="506">
        <f>IF(AND('12 Top'!F30=1,NOT('12 Top'!I30="")),'12 Top'!I30,0)</f>
        <v>0</v>
      </c>
      <c r="AE30" s="506">
        <f>IF(AND('12 Top'!C30=0,NOT('12 Top'!H30="")),'12 Top'!H30,4)</f>
        <v>3</v>
      </c>
      <c r="AF30" s="506">
        <f>IF(AND('12 Top'!D30=0,NOT('12 Top'!H30="")),'12 Top'!H30,4)</f>
        <v>3</v>
      </c>
      <c r="AG30" s="506">
        <f>IF(AND('12 Top'!E30=0,NOT('12 Top'!H30="")),'12 Top'!H30,4)</f>
        <v>3</v>
      </c>
      <c r="AH30" s="506">
        <f>IF(AND('12 Top'!F30=0,NOT('12 Top'!H30="")),'12 Top'!H30,4)</f>
        <v>3</v>
      </c>
      <c r="GS30" s="515"/>
      <c r="GT30" s="515"/>
      <c r="GU30" s="515"/>
      <c r="GV30" s="515"/>
      <c r="GW30" s="515"/>
      <c r="GX30" s="515"/>
      <c r="GY30" s="515"/>
      <c r="GZ30" s="515"/>
      <c r="HA30" s="515"/>
      <c r="HB30" s="515"/>
      <c r="HC30" s="515"/>
      <c r="HD30" s="515"/>
      <c r="HE30" s="515"/>
      <c r="HF30" s="515"/>
      <c r="HG30" s="515"/>
      <c r="HH30" s="515"/>
      <c r="HI30" s="515"/>
      <c r="HJ30" s="515"/>
      <c r="HK30" s="515"/>
      <c r="HL30" s="515"/>
      <c r="HM30" s="515"/>
      <c r="HN30" s="515"/>
      <c r="HO30" s="515"/>
      <c r="HP30" s="515"/>
      <c r="HQ30" s="515"/>
      <c r="HR30" s="515"/>
      <c r="HS30" s="515"/>
      <c r="HT30" s="515"/>
      <c r="HU30" s="515"/>
      <c r="HV30" s="515"/>
      <c r="HW30" s="515"/>
      <c r="HX30" s="515"/>
      <c r="HY30" s="515"/>
      <c r="HZ30" s="515"/>
      <c r="IA30" s="515"/>
      <c r="IB30" s="515"/>
      <c r="IC30" s="515"/>
      <c r="ID30" s="515"/>
      <c r="IE30" s="515"/>
      <c r="IF30" s="515"/>
      <c r="IG30" s="515"/>
      <c r="IH30" s="515"/>
      <c r="II30" s="515"/>
      <c r="IJ30" s="515"/>
      <c r="IK30" s="515"/>
      <c r="IL30" s="515"/>
      <c r="IM30" s="515"/>
      <c r="IN30" s="515"/>
      <c r="IO30" s="515"/>
      <c r="IP30" s="515"/>
      <c r="IQ30" s="515"/>
      <c r="IR30" s="515"/>
      <c r="IS30" s="515"/>
      <c r="IT30" s="515"/>
      <c r="IU30" s="515"/>
      <c r="IV30" s="515"/>
    </row>
    <row r="31" spans="1:256" s="323" customFormat="1" ht="13">
      <c r="A31" s="59" t="s">
        <v>1015</v>
      </c>
      <c r="B31" s="29" t="s">
        <v>1766</v>
      </c>
      <c r="C31" s="37"/>
      <c r="D31" s="37"/>
      <c r="E31" s="84"/>
      <c r="F31" s="84"/>
      <c r="G31" s="201"/>
      <c r="H31" s="201"/>
      <c r="I31" s="201"/>
      <c r="J31" s="201"/>
      <c r="K31" s="202"/>
      <c r="L31" s="199"/>
      <c r="M31" s="505"/>
      <c r="N31" s="322"/>
      <c r="O31" s="322"/>
      <c r="P31" s="322"/>
      <c r="Q31" s="322"/>
      <c r="R31" s="322"/>
      <c r="S31" s="322"/>
      <c r="T31" s="322"/>
      <c r="U31" s="322"/>
      <c r="V31" s="322"/>
      <c r="W31" s="322"/>
      <c r="X31" s="322"/>
      <c r="Y31" s="322"/>
      <c r="Z31" s="322"/>
      <c r="AB31" s="506">
        <f>IF(AND('12 Top'!D31=1,NOT('12 Top'!I31="")),'12 Top'!I31,0)</f>
        <v>0</v>
      </c>
      <c r="GS31" s="309"/>
      <c r="GT31" s="309"/>
      <c r="GU31" s="309"/>
      <c r="GV31" s="309"/>
      <c r="GW31" s="309"/>
      <c r="GX31" s="309"/>
      <c r="GY31" s="309"/>
      <c r="GZ31" s="309"/>
      <c r="HA31" s="309"/>
      <c r="HB31" s="309"/>
      <c r="HC31" s="309"/>
      <c r="HD31" s="309"/>
      <c r="HE31" s="309"/>
      <c r="HF31" s="309"/>
      <c r="HG31" s="309"/>
      <c r="HH31" s="309"/>
      <c r="HI31" s="309"/>
      <c r="HJ31" s="309"/>
      <c r="HK31" s="309"/>
      <c r="HL31" s="309"/>
      <c r="HM31" s="309"/>
      <c r="HN31" s="309"/>
      <c r="HO31" s="309"/>
      <c r="HP31" s="309"/>
      <c r="HQ31" s="309"/>
      <c r="HR31" s="309"/>
      <c r="HS31" s="309"/>
      <c r="HT31" s="309"/>
      <c r="HU31" s="309"/>
      <c r="HV31" s="309"/>
      <c r="HW31" s="309"/>
      <c r="HX31" s="309"/>
      <c r="HY31" s="309"/>
      <c r="HZ31" s="309"/>
      <c r="IA31" s="309"/>
      <c r="IB31" s="309"/>
      <c r="IC31" s="309"/>
      <c r="ID31" s="309"/>
      <c r="IE31" s="309"/>
      <c r="IF31" s="309"/>
      <c r="IG31" s="309"/>
      <c r="IH31" s="309"/>
      <c r="II31" s="309"/>
      <c r="IJ31" s="309"/>
      <c r="IK31" s="309"/>
      <c r="IL31" s="309"/>
      <c r="IM31" s="309"/>
      <c r="IN31" s="309"/>
      <c r="IO31" s="309"/>
      <c r="IP31" s="309"/>
      <c r="IQ31" s="309"/>
      <c r="IR31" s="309"/>
      <c r="IS31" s="309"/>
      <c r="IT31" s="309"/>
      <c r="IU31" s="309"/>
      <c r="IV31" s="309"/>
    </row>
    <row r="32" spans="1:256" s="323" customFormat="1" ht="13">
      <c r="A32" s="15" t="s">
        <v>1016</v>
      </c>
      <c r="B32" s="208" t="s">
        <v>1768</v>
      </c>
      <c r="C32" s="37"/>
      <c r="D32" s="84"/>
      <c r="E32" s="84"/>
      <c r="F32" s="84"/>
      <c r="G32" s="201">
        <v>1</v>
      </c>
      <c r="H32" s="201"/>
      <c r="I32" s="201"/>
      <c r="J32" s="201" t="s">
        <v>5466</v>
      </c>
      <c r="K32" s="202" t="s">
        <v>1720</v>
      </c>
      <c r="L32" s="199"/>
      <c r="M32" s="505"/>
      <c r="N32" s="322"/>
      <c r="O32" s="322"/>
      <c r="P32" s="322"/>
      <c r="Q32" s="322"/>
      <c r="R32" s="322"/>
      <c r="S32" s="322"/>
      <c r="T32" s="322"/>
      <c r="U32" s="322"/>
      <c r="V32" s="322"/>
      <c r="W32" s="322"/>
      <c r="X32" s="322"/>
      <c r="Y32" s="322"/>
      <c r="Z32" s="322"/>
      <c r="AA32" s="323">
        <f>IF(AND('12 Top'!C32=1,NOT('12 Top'!I32="")),'12 Top'!I32,0)</f>
        <v>0</v>
      </c>
      <c r="AB32" s="506">
        <f>IF(AND('12 Top'!D32=1,NOT('12 Top'!I32="")),'12 Top'!I32,0)</f>
        <v>0</v>
      </c>
      <c r="AC32" s="323">
        <f>IF(AND('12 Top'!E32=1,NOT('12 Top'!I32="")),'12 Top'!I32,0)</f>
        <v>0</v>
      </c>
      <c r="AD32" s="323">
        <f>IF(AND('12 Top'!F32=1,NOT('12 Top'!I32="")),'12 Top'!I32,0)</f>
        <v>0</v>
      </c>
      <c r="AE32" s="323">
        <f>IF(AND('12 Top'!C32=0,NOT('12 Top'!H32="")),'12 Top'!H32,4)</f>
        <v>4</v>
      </c>
      <c r="AF32" s="323">
        <f>IF(AND('12 Top'!D32=0,NOT('12 Top'!H32="")),'12 Top'!H32,4)</f>
        <v>4</v>
      </c>
      <c r="AG32" s="323">
        <f>IF(AND('12 Top'!E32=0,NOT('12 Top'!H32="")),'12 Top'!H32,4)</f>
        <v>4</v>
      </c>
      <c r="AH32" s="323">
        <f>IF(AND('12 Top'!F32=0,NOT('12 Top'!H32="")),'12 Top'!H32,4)</f>
        <v>4</v>
      </c>
      <c r="GS32" s="309"/>
      <c r="GT32" s="309"/>
      <c r="GU32" s="309"/>
      <c r="GV32" s="309"/>
      <c r="GW32" s="309"/>
      <c r="GX32" s="309"/>
      <c r="GY32" s="309"/>
      <c r="GZ32" s="309"/>
      <c r="HA32" s="309"/>
      <c r="HB32" s="309"/>
      <c r="HC32" s="309"/>
      <c r="HD32" s="309"/>
      <c r="HE32" s="309"/>
      <c r="HF32" s="309"/>
      <c r="HG32" s="309"/>
      <c r="HH32" s="309"/>
      <c r="HI32" s="309"/>
      <c r="HJ32" s="309"/>
      <c r="HK32" s="309"/>
      <c r="HL32" s="309"/>
      <c r="HM32" s="309"/>
      <c r="HN32" s="309"/>
      <c r="HO32" s="309"/>
      <c r="HP32" s="309"/>
      <c r="HQ32" s="309"/>
      <c r="HR32" s="309"/>
      <c r="HS32" s="309"/>
      <c r="HT32" s="309"/>
      <c r="HU32" s="309"/>
      <c r="HV32" s="309"/>
      <c r="HW32" s="309"/>
      <c r="HX32" s="309"/>
      <c r="HY32" s="309"/>
      <c r="HZ32" s="309"/>
      <c r="IA32" s="309"/>
      <c r="IB32" s="309"/>
      <c r="IC32" s="309"/>
      <c r="ID32" s="309"/>
      <c r="IE32" s="309"/>
      <c r="IF32" s="309"/>
      <c r="IG32" s="309"/>
      <c r="IH32" s="309"/>
      <c r="II32" s="309"/>
      <c r="IJ32" s="309"/>
      <c r="IK32" s="309"/>
      <c r="IL32" s="309"/>
      <c r="IM32" s="309"/>
      <c r="IN32" s="309"/>
      <c r="IO32" s="309"/>
      <c r="IP32" s="309"/>
      <c r="IQ32" s="309"/>
      <c r="IR32" s="309"/>
      <c r="IS32" s="309"/>
      <c r="IT32" s="309"/>
      <c r="IU32" s="309"/>
      <c r="IV32" s="309"/>
    </row>
    <row r="33" spans="1:256" s="323" customFormat="1" ht="20">
      <c r="A33" s="15" t="s">
        <v>1017</v>
      </c>
      <c r="B33" s="16" t="s">
        <v>1018</v>
      </c>
      <c r="C33" s="37"/>
      <c r="D33" s="84"/>
      <c r="E33" s="84"/>
      <c r="F33" s="84"/>
      <c r="G33" s="201">
        <v>4</v>
      </c>
      <c r="H33" s="201">
        <v>2</v>
      </c>
      <c r="I33" s="201"/>
      <c r="J33" s="201" t="s">
        <v>5466</v>
      </c>
      <c r="K33" s="202"/>
      <c r="L33" s="199"/>
      <c r="M33" s="505"/>
      <c r="N33" s="322"/>
      <c r="O33" s="322"/>
      <c r="P33" s="322"/>
      <c r="Q33" s="322"/>
      <c r="R33" s="322"/>
      <c r="S33" s="322"/>
      <c r="T33" s="322"/>
      <c r="U33" s="322"/>
      <c r="V33" s="322"/>
      <c r="W33" s="322"/>
      <c r="X33" s="322"/>
      <c r="Y33" s="322"/>
      <c r="Z33" s="322"/>
      <c r="AA33" s="323">
        <f>IF(AND('12 Top'!C33=1,NOT('12 Top'!I33="")),'12 Top'!I33,0)</f>
        <v>0</v>
      </c>
      <c r="AB33" s="506">
        <f>IF(AND('12 Top'!D33=1,NOT('12 Top'!I33="")),'12 Top'!I33,0)</f>
        <v>0</v>
      </c>
      <c r="AC33" s="323">
        <f>IF(AND('12 Top'!E33=1,NOT('12 Top'!I33="")),'12 Top'!I33,0)</f>
        <v>0</v>
      </c>
      <c r="AD33" s="323">
        <f>IF(AND('12 Top'!F33=1,NOT('12 Top'!I33="")),'12 Top'!I33,0)</f>
        <v>0</v>
      </c>
      <c r="AE33" s="323">
        <f>IF(AND('12 Top'!C33=0,NOT('12 Top'!H33="")),'12 Top'!H33,4)</f>
        <v>2</v>
      </c>
      <c r="AF33" s="323">
        <f>IF(AND('12 Top'!D33=0,NOT('12 Top'!H33="")),'12 Top'!H33,4)</f>
        <v>2</v>
      </c>
      <c r="AG33" s="323">
        <f>IF(AND('12 Top'!E33=0,NOT('12 Top'!H33="")),'12 Top'!H33,4)</f>
        <v>2</v>
      </c>
      <c r="AH33" s="323">
        <f>IF(AND('12 Top'!F33=0,NOT('12 Top'!H33="")),'12 Top'!H33,4)</f>
        <v>2</v>
      </c>
      <c r="GS33" s="309"/>
      <c r="GT33" s="309"/>
      <c r="GU33" s="309"/>
      <c r="GV33" s="309"/>
      <c r="GW33" s="309"/>
      <c r="GX33" s="309"/>
      <c r="GY33" s="309"/>
      <c r="GZ33" s="309"/>
      <c r="HA33" s="309"/>
      <c r="HB33" s="309"/>
      <c r="HC33" s="309"/>
      <c r="HD33" s="309"/>
      <c r="HE33" s="309"/>
      <c r="HF33" s="309"/>
      <c r="HG33" s="309"/>
      <c r="HH33" s="309"/>
      <c r="HI33" s="309"/>
      <c r="HJ33" s="309"/>
      <c r="HK33" s="309"/>
      <c r="HL33" s="309"/>
      <c r="HM33" s="309"/>
      <c r="HN33" s="309"/>
      <c r="HO33" s="309"/>
      <c r="HP33" s="309"/>
      <c r="HQ33" s="309"/>
      <c r="HR33" s="309"/>
      <c r="HS33" s="309"/>
      <c r="HT33" s="309"/>
      <c r="HU33" s="309"/>
      <c r="HV33" s="309"/>
      <c r="HW33" s="309"/>
      <c r="HX33" s="309"/>
      <c r="HY33" s="309"/>
      <c r="HZ33" s="309"/>
      <c r="IA33" s="309"/>
      <c r="IB33" s="309"/>
      <c r="IC33" s="309"/>
      <c r="ID33" s="309"/>
      <c r="IE33" s="309"/>
      <c r="IF33" s="309"/>
      <c r="IG33" s="309"/>
      <c r="IH33" s="309"/>
      <c r="II33" s="309"/>
      <c r="IJ33" s="309"/>
      <c r="IK33" s="309"/>
      <c r="IL33" s="309"/>
      <c r="IM33" s="309"/>
      <c r="IN33" s="309"/>
      <c r="IO33" s="309"/>
      <c r="IP33" s="309"/>
      <c r="IQ33" s="309"/>
      <c r="IR33" s="309"/>
      <c r="IS33" s="309"/>
      <c r="IT33" s="309"/>
      <c r="IU33" s="309"/>
      <c r="IV33" s="309"/>
    </row>
    <row r="34" spans="1:256" s="323" customFormat="1" ht="20">
      <c r="A34" s="15" t="s">
        <v>1019</v>
      </c>
      <c r="B34" s="16" t="s">
        <v>1102</v>
      </c>
      <c r="C34" s="84"/>
      <c r="D34" s="84"/>
      <c r="E34" s="84"/>
      <c r="F34" s="84"/>
      <c r="G34" s="201">
        <v>4</v>
      </c>
      <c r="H34" s="201">
        <v>3</v>
      </c>
      <c r="I34" s="201"/>
      <c r="J34" s="201" t="s">
        <v>2356</v>
      </c>
      <c r="K34" s="202"/>
      <c r="L34" s="199"/>
      <c r="M34" s="505"/>
      <c r="N34" s="322"/>
      <c r="O34" s="322"/>
      <c r="P34" s="322"/>
      <c r="Q34" s="322"/>
      <c r="R34" s="322"/>
      <c r="S34" s="322"/>
      <c r="T34" s="322"/>
      <c r="U34" s="322"/>
      <c r="V34" s="322"/>
      <c r="W34" s="322"/>
      <c r="X34" s="322"/>
      <c r="Y34" s="322"/>
      <c r="Z34" s="322"/>
      <c r="AA34" s="323">
        <f>IF(AND('12 Top'!C34=1,NOT('12 Top'!I34="")),'12 Top'!I34,0)</f>
        <v>0</v>
      </c>
      <c r="AB34" s="506">
        <f>IF(AND('12 Top'!D34=1,NOT('12 Top'!I34="")),'12 Top'!I34,0)</f>
        <v>0</v>
      </c>
      <c r="AC34" s="323">
        <f>IF(AND('12 Top'!E34=1,NOT('12 Top'!I34="")),'12 Top'!I34,0)</f>
        <v>0</v>
      </c>
      <c r="AD34" s="323">
        <f>IF(AND('12 Top'!F34=1,NOT('12 Top'!I34="")),'12 Top'!I34,0)</f>
        <v>0</v>
      </c>
      <c r="AE34" s="323">
        <f>IF(AND('12 Top'!C34=0,NOT('12 Top'!H34="")),'12 Top'!H34,4)</f>
        <v>3</v>
      </c>
      <c r="AF34" s="323">
        <f>IF(AND('12 Top'!D34=0,NOT('12 Top'!H34="")),'12 Top'!H34,4)</f>
        <v>3</v>
      </c>
      <c r="AG34" s="323">
        <f>IF(AND('12 Top'!E34=0,NOT('12 Top'!H34="")),'12 Top'!H34,4)</f>
        <v>3</v>
      </c>
      <c r="AH34" s="323">
        <f>IF(AND('12 Top'!F34=0,NOT('12 Top'!H34="")),'12 Top'!H34,4)</f>
        <v>3</v>
      </c>
      <c r="GS34" s="309"/>
      <c r="GT34" s="309"/>
      <c r="GU34" s="309"/>
      <c r="GV34" s="309"/>
      <c r="GW34" s="309"/>
      <c r="GX34" s="309"/>
      <c r="GY34" s="309"/>
      <c r="GZ34" s="309"/>
      <c r="HA34" s="309"/>
      <c r="HB34" s="309"/>
      <c r="HC34" s="309"/>
      <c r="HD34" s="309"/>
      <c r="HE34" s="309"/>
      <c r="HF34" s="309"/>
      <c r="HG34" s="309"/>
      <c r="HH34" s="309"/>
      <c r="HI34" s="309"/>
      <c r="HJ34" s="309"/>
      <c r="HK34" s="309"/>
      <c r="HL34" s="309"/>
      <c r="HM34" s="309"/>
      <c r="HN34" s="309"/>
      <c r="HO34" s="309"/>
      <c r="HP34" s="309"/>
      <c r="HQ34" s="309"/>
      <c r="HR34" s="309"/>
      <c r="HS34" s="309"/>
      <c r="HT34" s="309"/>
      <c r="HU34" s="309"/>
      <c r="HV34" s="309"/>
      <c r="HW34" s="309"/>
      <c r="HX34" s="309"/>
      <c r="HY34" s="309"/>
      <c r="HZ34" s="309"/>
      <c r="IA34" s="309"/>
      <c r="IB34" s="309"/>
      <c r="IC34" s="309"/>
      <c r="ID34" s="309"/>
      <c r="IE34" s="309"/>
      <c r="IF34" s="309"/>
      <c r="IG34" s="309"/>
      <c r="IH34" s="309"/>
      <c r="II34" s="309"/>
      <c r="IJ34" s="309"/>
      <c r="IK34" s="309"/>
      <c r="IL34" s="309"/>
      <c r="IM34" s="309"/>
      <c r="IN34" s="309"/>
      <c r="IO34" s="309"/>
      <c r="IP34" s="309"/>
      <c r="IQ34" s="309"/>
      <c r="IR34" s="309"/>
      <c r="IS34" s="309"/>
      <c r="IT34" s="309"/>
      <c r="IU34" s="309"/>
      <c r="IV34" s="309"/>
    </row>
    <row r="35" spans="1:256" s="323" customFormat="1" ht="20">
      <c r="A35" s="15" t="s">
        <v>1020</v>
      </c>
      <c r="B35" s="200" t="s">
        <v>1106</v>
      </c>
      <c r="C35" s="312"/>
      <c r="D35" s="14"/>
      <c r="E35" s="14"/>
      <c r="F35" s="14"/>
      <c r="G35" s="201">
        <v>4</v>
      </c>
      <c r="H35" s="201">
        <v>3</v>
      </c>
      <c r="I35" s="201"/>
      <c r="J35" s="201" t="s">
        <v>2356</v>
      </c>
      <c r="K35" s="202"/>
      <c r="L35" s="199"/>
      <c r="M35" s="505"/>
      <c r="N35" s="322"/>
      <c r="O35" s="322"/>
      <c r="P35" s="322"/>
      <c r="Q35" s="322"/>
      <c r="R35" s="322"/>
      <c r="S35" s="322"/>
      <c r="T35" s="322"/>
      <c r="U35" s="322"/>
      <c r="V35" s="322"/>
      <c r="W35" s="322"/>
      <c r="X35" s="322"/>
      <c r="Y35" s="322"/>
      <c r="Z35" s="322"/>
      <c r="AA35" s="323">
        <f>IF(AND('12 Top'!C35=1,NOT('12 Top'!I35="")),'12 Top'!I35,0)</f>
        <v>0</v>
      </c>
      <c r="AB35" s="506">
        <f>IF(AND('12 Top'!D35=1,NOT('12 Top'!I35="")),'12 Top'!I35,0)</f>
        <v>0</v>
      </c>
      <c r="AC35" s="323">
        <f>IF(AND('12 Top'!E35=1,NOT('12 Top'!I35="")),'12 Top'!I35,0)</f>
        <v>0</v>
      </c>
      <c r="AD35" s="323">
        <f>IF(AND('12 Top'!F35=1,NOT('12 Top'!I35="")),'12 Top'!I35,0)</f>
        <v>0</v>
      </c>
      <c r="AE35" s="323">
        <f>IF(AND('12 Top'!C35=0,NOT('12 Top'!H35="")),'12 Top'!H35,4)</f>
        <v>3</v>
      </c>
      <c r="AF35" s="323">
        <f>IF(AND('12 Top'!D35=0,NOT('12 Top'!H35="")),'12 Top'!H35,4)</f>
        <v>3</v>
      </c>
      <c r="AG35" s="323">
        <f>IF(AND('12 Top'!E35=0,NOT('12 Top'!H35="")),'12 Top'!H35,4)</f>
        <v>3</v>
      </c>
      <c r="AH35" s="323">
        <f>IF(AND('12 Top'!F35=0,NOT('12 Top'!H35="")),'12 Top'!H35,4)</f>
        <v>3</v>
      </c>
      <c r="GS35" s="309"/>
      <c r="GT35" s="309"/>
      <c r="GU35" s="309"/>
      <c r="GV35" s="309"/>
      <c r="GW35" s="309"/>
      <c r="GX35" s="309"/>
      <c r="GY35" s="309"/>
      <c r="GZ35" s="309"/>
      <c r="HA35" s="309"/>
      <c r="HB35" s="309"/>
      <c r="HC35" s="309"/>
      <c r="HD35" s="309"/>
      <c r="HE35" s="309"/>
      <c r="HF35" s="309"/>
      <c r="HG35" s="309"/>
      <c r="HH35" s="309"/>
      <c r="HI35" s="309"/>
      <c r="HJ35" s="309"/>
      <c r="HK35" s="309"/>
      <c r="HL35" s="309"/>
      <c r="HM35" s="309"/>
      <c r="HN35" s="309"/>
      <c r="HO35" s="309"/>
      <c r="HP35" s="309"/>
      <c r="HQ35" s="309"/>
      <c r="HR35" s="309"/>
      <c r="HS35" s="309"/>
      <c r="HT35" s="309"/>
      <c r="HU35" s="309"/>
      <c r="HV35" s="309"/>
      <c r="HW35" s="309"/>
      <c r="HX35" s="309"/>
      <c r="HY35" s="309"/>
      <c r="HZ35" s="309"/>
      <c r="IA35" s="309"/>
      <c r="IB35" s="309"/>
      <c r="IC35" s="309"/>
      <c r="ID35" s="309"/>
      <c r="IE35" s="309"/>
      <c r="IF35" s="309"/>
      <c r="IG35" s="309"/>
      <c r="IH35" s="309"/>
      <c r="II35" s="309"/>
      <c r="IJ35" s="309"/>
      <c r="IK35" s="309"/>
      <c r="IL35" s="309"/>
      <c r="IM35" s="309"/>
      <c r="IN35" s="309"/>
      <c r="IO35" s="309"/>
      <c r="IP35" s="309"/>
      <c r="IQ35" s="309"/>
      <c r="IR35" s="309"/>
      <c r="IS35" s="309"/>
      <c r="IT35" s="309"/>
      <c r="IU35" s="309"/>
      <c r="IV35" s="309"/>
    </row>
    <row r="36" spans="1:256" s="323" customFormat="1" ht="13">
      <c r="A36" s="15" t="s">
        <v>1021</v>
      </c>
      <c r="B36" s="125" t="s">
        <v>3883</v>
      </c>
      <c r="C36" s="37"/>
      <c r="D36" s="14"/>
      <c r="E36" s="14"/>
      <c r="F36" s="14"/>
      <c r="G36" s="201">
        <v>4</v>
      </c>
      <c r="H36" s="201"/>
      <c r="I36" s="201"/>
      <c r="J36" s="201" t="s">
        <v>2356</v>
      </c>
      <c r="K36" s="202"/>
      <c r="L36" s="203"/>
      <c r="M36" s="505"/>
      <c r="N36" s="322"/>
      <c r="O36" s="322"/>
      <c r="P36" s="322"/>
      <c r="Q36" s="322"/>
      <c r="R36" s="322"/>
      <c r="S36" s="322"/>
      <c r="T36" s="322"/>
      <c r="U36" s="322"/>
      <c r="V36" s="322"/>
      <c r="W36" s="322"/>
      <c r="X36" s="322"/>
      <c r="Y36" s="322"/>
      <c r="Z36" s="322"/>
      <c r="AA36" s="323">
        <f>IF(AND('12 Top'!C36=1,NOT('12 Top'!I36="")),'12 Top'!I36,0)</f>
        <v>0</v>
      </c>
      <c r="AB36" s="506">
        <f>IF(AND('12 Top'!D36=1,NOT('12 Top'!I36="")),'12 Top'!I36,0)</f>
        <v>0</v>
      </c>
      <c r="AC36" s="323">
        <f>IF(AND('12 Top'!E36=1,NOT('12 Top'!I36="")),'12 Top'!I36,0)</f>
        <v>0</v>
      </c>
      <c r="AD36" s="323">
        <f>IF(AND('12 Top'!F36=1,NOT('12 Top'!I36="")),'12 Top'!I36,0)</f>
        <v>0</v>
      </c>
      <c r="AE36" s="323">
        <f>IF(AND('12 Top'!C36=0,NOT('12 Top'!H36="")),'12 Top'!H36,4)</f>
        <v>4</v>
      </c>
      <c r="AF36" s="323">
        <f>IF(AND('12 Top'!D36=0,NOT('12 Top'!H36="")),'12 Top'!H36,4)</f>
        <v>4</v>
      </c>
      <c r="AG36" s="323">
        <f>IF(AND('12 Top'!E36=0,NOT('12 Top'!H36="")),'12 Top'!H36,4)</f>
        <v>4</v>
      </c>
      <c r="AH36" s="323">
        <f>IF(AND('12 Top'!F36=0,NOT('12 Top'!H36="")),'12 Top'!H36,4)</f>
        <v>4</v>
      </c>
      <c r="GS36" s="309"/>
      <c r="GT36" s="309"/>
      <c r="GU36" s="309"/>
      <c r="GV36" s="309"/>
      <c r="GW36" s="309"/>
      <c r="GX36" s="309"/>
      <c r="GY36" s="309"/>
      <c r="GZ36" s="309"/>
      <c r="HA36" s="309"/>
      <c r="HB36" s="309"/>
      <c r="HC36" s="309"/>
      <c r="HD36" s="309"/>
      <c r="HE36" s="309"/>
      <c r="HF36" s="309"/>
      <c r="HG36" s="309"/>
      <c r="HH36" s="309"/>
      <c r="HI36" s="309"/>
      <c r="HJ36" s="309"/>
      <c r="HK36" s="309"/>
      <c r="HL36" s="309"/>
      <c r="HM36" s="309"/>
      <c r="HN36" s="309"/>
      <c r="HO36" s="309"/>
      <c r="HP36" s="309"/>
      <c r="HQ36" s="309"/>
      <c r="HR36" s="309"/>
      <c r="HS36" s="309"/>
      <c r="HT36" s="309"/>
      <c r="HU36" s="309"/>
      <c r="HV36" s="309"/>
      <c r="HW36" s="309"/>
      <c r="HX36" s="309"/>
      <c r="HY36" s="309"/>
      <c r="HZ36" s="309"/>
      <c r="IA36" s="309"/>
      <c r="IB36" s="309"/>
      <c r="IC36" s="309"/>
      <c r="ID36" s="309"/>
      <c r="IE36" s="309"/>
      <c r="IF36" s="309"/>
      <c r="IG36" s="309"/>
      <c r="IH36" s="309"/>
      <c r="II36" s="309"/>
      <c r="IJ36" s="309"/>
      <c r="IK36" s="309"/>
      <c r="IL36" s="309"/>
      <c r="IM36" s="309"/>
      <c r="IN36" s="309"/>
      <c r="IO36" s="309"/>
      <c r="IP36" s="309"/>
      <c r="IQ36" s="309"/>
      <c r="IR36" s="309"/>
      <c r="IS36" s="309"/>
      <c r="IT36" s="309"/>
      <c r="IU36" s="309"/>
      <c r="IV36" s="309"/>
    </row>
    <row r="37" spans="1:256" s="323" customFormat="1" ht="13">
      <c r="A37" s="15" t="s">
        <v>1022</v>
      </c>
      <c r="B37" s="200" t="s">
        <v>5074</v>
      </c>
      <c r="C37" s="37"/>
      <c r="D37" s="14"/>
      <c r="E37" s="14"/>
      <c r="F37" s="14"/>
      <c r="G37" s="201">
        <v>2</v>
      </c>
      <c r="H37" s="201">
        <v>3</v>
      </c>
      <c r="I37" s="201"/>
      <c r="J37" s="201" t="s">
        <v>2858</v>
      </c>
      <c r="K37" s="202"/>
      <c r="L37" s="203"/>
      <c r="M37" s="505"/>
      <c r="N37" s="322"/>
      <c r="O37" s="322"/>
      <c r="P37" s="322"/>
      <c r="Q37" s="322"/>
      <c r="R37" s="322"/>
      <c r="S37" s="322"/>
      <c r="T37" s="322"/>
      <c r="U37" s="322"/>
      <c r="V37" s="322"/>
      <c r="W37" s="322"/>
      <c r="X37" s="322"/>
      <c r="Y37" s="322"/>
      <c r="Z37" s="322"/>
      <c r="AA37" s="323">
        <f>IF(AND('12 Top'!C37=1,NOT('12 Top'!I37="")),'12 Top'!I37,0)</f>
        <v>0</v>
      </c>
      <c r="AB37" s="506">
        <f>IF(AND('12 Top'!D37=1,NOT('12 Top'!I37="")),'12 Top'!I37,0)</f>
        <v>0</v>
      </c>
      <c r="AC37" s="323">
        <f>IF(AND('12 Top'!E37=1,NOT('12 Top'!I37="")),'12 Top'!I37,0)</f>
        <v>0</v>
      </c>
      <c r="AD37" s="323">
        <f>IF(AND('12 Top'!F37=1,NOT('12 Top'!I37="")),'12 Top'!I37,0)</f>
        <v>0</v>
      </c>
      <c r="AE37" s="323">
        <f>IF(AND('12 Top'!C37=0,NOT('12 Top'!H37="")),'12 Top'!H37,4)</f>
        <v>3</v>
      </c>
      <c r="AF37" s="323">
        <f>IF(AND('12 Top'!D37=0,NOT('12 Top'!H37="")),'12 Top'!H37,4)</f>
        <v>3</v>
      </c>
      <c r="AG37" s="323">
        <f>IF(AND('12 Top'!E37=0,NOT('12 Top'!H37="")),'12 Top'!H37,4)</f>
        <v>3</v>
      </c>
      <c r="AH37" s="323">
        <f>IF(AND('12 Top'!F37=0,NOT('12 Top'!H37="")),'12 Top'!H37,4)</f>
        <v>3</v>
      </c>
      <c r="GS37" s="309"/>
      <c r="GT37" s="309"/>
      <c r="GU37" s="309"/>
      <c r="GV37" s="309"/>
      <c r="GW37" s="309"/>
      <c r="GX37" s="309"/>
      <c r="GY37" s="309"/>
      <c r="GZ37" s="309"/>
      <c r="HA37" s="309"/>
      <c r="HB37" s="309"/>
      <c r="HC37" s="309"/>
      <c r="HD37" s="309"/>
      <c r="HE37" s="309"/>
      <c r="HF37" s="309"/>
      <c r="HG37" s="309"/>
      <c r="HH37" s="309"/>
      <c r="HI37" s="309"/>
      <c r="HJ37" s="309"/>
      <c r="HK37" s="309"/>
      <c r="HL37" s="309"/>
      <c r="HM37" s="309"/>
      <c r="HN37" s="309"/>
      <c r="HO37" s="309"/>
      <c r="HP37" s="309"/>
      <c r="HQ37" s="309"/>
      <c r="HR37" s="309"/>
      <c r="HS37" s="309"/>
      <c r="HT37" s="309"/>
      <c r="HU37" s="309"/>
      <c r="HV37" s="309"/>
      <c r="HW37" s="309"/>
      <c r="HX37" s="309"/>
      <c r="HY37" s="309"/>
      <c r="HZ37" s="309"/>
      <c r="IA37" s="309"/>
      <c r="IB37" s="309"/>
      <c r="IC37" s="309"/>
      <c r="ID37" s="309"/>
      <c r="IE37" s="309"/>
      <c r="IF37" s="309"/>
      <c r="IG37" s="309"/>
      <c r="IH37" s="309"/>
      <c r="II37" s="309"/>
      <c r="IJ37" s="309"/>
      <c r="IK37" s="309"/>
      <c r="IL37" s="309"/>
      <c r="IM37" s="309"/>
      <c r="IN37" s="309"/>
      <c r="IO37" s="309"/>
      <c r="IP37" s="309"/>
      <c r="IQ37" s="309"/>
      <c r="IR37" s="309"/>
      <c r="IS37" s="309"/>
      <c r="IT37" s="309"/>
      <c r="IU37" s="309"/>
      <c r="IV37" s="309"/>
    </row>
    <row r="38" spans="1:256" s="323" customFormat="1" ht="13">
      <c r="A38" s="59" t="s">
        <v>1023</v>
      </c>
      <c r="B38" s="29" t="s">
        <v>2878</v>
      </c>
      <c r="C38" s="37"/>
      <c r="D38" s="14"/>
      <c r="E38" s="14"/>
      <c r="F38" s="14"/>
      <c r="G38" s="201"/>
      <c r="H38" s="201"/>
      <c r="I38" s="201"/>
      <c r="J38" s="201"/>
      <c r="K38" s="202"/>
      <c r="L38" s="199"/>
      <c r="M38" s="505"/>
      <c r="N38" s="322"/>
      <c r="O38" s="322"/>
      <c r="P38" s="322"/>
      <c r="Q38" s="322"/>
      <c r="R38" s="322"/>
      <c r="S38" s="322"/>
      <c r="T38" s="322"/>
      <c r="U38" s="322"/>
      <c r="V38" s="322"/>
      <c r="W38" s="322"/>
      <c r="X38" s="322"/>
      <c r="Y38" s="322"/>
      <c r="Z38" s="322"/>
      <c r="AB38" s="506">
        <f>IF(AND('12 Top'!D38=1,NOT('12 Top'!I38="")),'12 Top'!I38,0)</f>
        <v>0</v>
      </c>
      <c r="GS38" s="309"/>
      <c r="GT38" s="309"/>
      <c r="GU38" s="309"/>
      <c r="GV38" s="309"/>
      <c r="GW38" s="309"/>
      <c r="GX38" s="309"/>
      <c r="GY38" s="309"/>
      <c r="GZ38" s="309"/>
      <c r="HA38" s="309"/>
      <c r="HB38" s="309"/>
      <c r="HC38" s="309"/>
      <c r="HD38" s="309"/>
      <c r="HE38" s="309"/>
      <c r="HF38" s="309"/>
      <c r="HG38" s="309"/>
      <c r="HH38" s="309"/>
      <c r="HI38" s="309"/>
      <c r="HJ38" s="309"/>
      <c r="HK38" s="309"/>
      <c r="HL38" s="309"/>
      <c r="HM38" s="309"/>
      <c r="HN38" s="309"/>
      <c r="HO38" s="309"/>
      <c r="HP38" s="309"/>
      <c r="HQ38" s="309"/>
      <c r="HR38" s="309"/>
      <c r="HS38" s="309"/>
      <c r="HT38" s="309"/>
      <c r="HU38" s="309"/>
      <c r="HV38" s="309"/>
      <c r="HW38" s="309"/>
      <c r="HX38" s="309"/>
      <c r="HY38" s="309"/>
      <c r="HZ38" s="309"/>
      <c r="IA38" s="309"/>
      <c r="IB38" s="309"/>
      <c r="IC38" s="309"/>
      <c r="ID38" s="309"/>
      <c r="IE38" s="309"/>
      <c r="IF38" s="309"/>
      <c r="IG38" s="309"/>
      <c r="IH38" s="309"/>
      <c r="II38" s="309"/>
      <c r="IJ38" s="309"/>
      <c r="IK38" s="309"/>
      <c r="IL38" s="309"/>
      <c r="IM38" s="309"/>
      <c r="IN38" s="309"/>
      <c r="IO38" s="309"/>
      <c r="IP38" s="309"/>
      <c r="IQ38" s="309"/>
      <c r="IR38" s="309"/>
      <c r="IS38" s="309"/>
      <c r="IT38" s="309"/>
      <c r="IU38" s="309"/>
      <c r="IV38" s="309"/>
    </row>
    <row r="39" spans="1:256" s="323" customFormat="1" ht="13">
      <c r="A39" s="15" t="s">
        <v>1024</v>
      </c>
      <c r="B39" s="200" t="s">
        <v>770</v>
      </c>
      <c r="C39" s="37"/>
      <c r="D39" s="14"/>
      <c r="E39" s="14"/>
      <c r="F39" s="14"/>
      <c r="G39" s="201">
        <v>2</v>
      </c>
      <c r="H39" s="201"/>
      <c r="I39" s="201">
        <v>2</v>
      </c>
      <c r="J39" s="201" t="s">
        <v>5466</v>
      </c>
      <c r="K39" s="202" t="s">
        <v>1700</v>
      </c>
      <c r="L39" s="199"/>
      <c r="M39" s="505"/>
      <c r="N39" s="322"/>
      <c r="O39" s="322"/>
      <c r="P39" s="322"/>
      <c r="Q39" s="322"/>
      <c r="R39" s="322"/>
      <c r="S39" s="322"/>
      <c r="T39" s="322"/>
      <c r="U39" s="322"/>
      <c r="V39" s="322"/>
      <c r="W39" s="322"/>
      <c r="X39" s="322"/>
      <c r="Y39" s="322"/>
      <c r="Z39" s="322"/>
      <c r="AA39" s="323">
        <f>IF(AND('12 Top'!C39=1,NOT('12 Top'!I39="")),'12 Top'!I39,0)</f>
        <v>0</v>
      </c>
      <c r="AB39" s="506">
        <f>IF(AND('12 Top'!D39=1,NOT('12 Top'!I39="")),'12 Top'!I39,0)</f>
        <v>0</v>
      </c>
      <c r="AC39" s="323">
        <f>IF(AND('12 Top'!E39=1,NOT('12 Top'!I39="")),'12 Top'!I39,0)</f>
        <v>0</v>
      </c>
      <c r="AD39" s="323">
        <f>IF(AND('12 Top'!F39=1,NOT('12 Top'!I39="")),'12 Top'!I39,0)</f>
        <v>0</v>
      </c>
      <c r="AE39" s="323">
        <f>IF(AND('12 Top'!C39=0,NOT('12 Top'!H39="")),'12 Top'!H39,4)</f>
        <v>4</v>
      </c>
      <c r="AF39" s="323">
        <f>IF(AND('12 Top'!D39=0,NOT('12 Top'!H39="")),'12 Top'!H39,4)</f>
        <v>4</v>
      </c>
      <c r="AG39" s="323">
        <f>IF(AND('12 Top'!E39=0,NOT('12 Top'!H39="")),'12 Top'!H39,4)</f>
        <v>4</v>
      </c>
      <c r="AH39" s="323">
        <f>IF(AND('12 Top'!F39=0,NOT('12 Top'!H39="")),'12 Top'!H39,4)</f>
        <v>4</v>
      </c>
      <c r="GS39" s="309"/>
      <c r="GT39" s="309"/>
      <c r="GU39" s="309"/>
      <c r="GV39" s="309"/>
      <c r="GW39" s="309"/>
      <c r="GX39" s="309"/>
      <c r="GY39" s="309"/>
      <c r="GZ39" s="309"/>
      <c r="HA39" s="309"/>
      <c r="HB39" s="309"/>
      <c r="HC39" s="309"/>
      <c r="HD39" s="309"/>
      <c r="HE39" s="309"/>
      <c r="HF39" s="309"/>
      <c r="HG39" s="309"/>
      <c r="HH39" s="309"/>
      <c r="HI39" s="309"/>
      <c r="HJ39" s="309"/>
      <c r="HK39" s="309"/>
      <c r="HL39" s="309"/>
      <c r="HM39" s="309"/>
      <c r="HN39" s="309"/>
      <c r="HO39" s="309"/>
      <c r="HP39" s="309"/>
      <c r="HQ39" s="309"/>
      <c r="HR39" s="309"/>
      <c r="HS39" s="309"/>
      <c r="HT39" s="309"/>
      <c r="HU39" s="309"/>
      <c r="HV39" s="309"/>
      <c r="HW39" s="309"/>
      <c r="HX39" s="309"/>
      <c r="HY39" s="309"/>
      <c r="HZ39" s="309"/>
      <c r="IA39" s="309"/>
      <c r="IB39" s="309"/>
      <c r="IC39" s="309"/>
      <c r="ID39" s="309"/>
      <c r="IE39" s="309"/>
      <c r="IF39" s="309"/>
      <c r="IG39" s="309"/>
      <c r="IH39" s="309"/>
      <c r="II39" s="309"/>
      <c r="IJ39" s="309"/>
      <c r="IK39" s="309"/>
      <c r="IL39" s="309"/>
      <c r="IM39" s="309"/>
      <c r="IN39" s="309"/>
      <c r="IO39" s="309"/>
      <c r="IP39" s="309"/>
      <c r="IQ39" s="309"/>
      <c r="IR39" s="309"/>
      <c r="IS39" s="309"/>
      <c r="IT39" s="309"/>
      <c r="IU39" s="309"/>
      <c r="IV39" s="309"/>
    </row>
    <row r="40" spans="1:256" s="323" customFormat="1" ht="13">
      <c r="A40" s="15" t="s">
        <v>1025</v>
      </c>
      <c r="B40" s="200" t="s">
        <v>772</v>
      </c>
      <c r="C40" s="37"/>
      <c r="D40" s="14"/>
      <c r="E40" s="14"/>
      <c r="F40" s="14"/>
      <c r="G40" s="201">
        <v>4</v>
      </c>
      <c r="H40" s="201"/>
      <c r="I40" s="201">
        <v>2</v>
      </c>
      <c r="J40" s="201" t="s">
        <v>5466</v>
      </c>
      <c r="K40" s="202" t="s">
        <v>1700</v>
      </c>
      <c r="L40" s="199"/>
      <c r="M40" s="505"/>
      <c r="N40" s="322"/>
      <c r="O40" s="322"/>
      <c r="P40" s="322"/>
      <c r="Q40" s="322"/>
      <c r="R40" s="322"/>
      <c r="S40" s="322"/>
      <c r="T40" s="322"/>
      <c r="U40" s="322"/>
      <c r="V40" s="322"/>
      <c r="W40" s="322"/>
      <c r="X40" s="322"/>
      <c r="Y40" s="322"/>
      <c r="Z40" s="322"/>
      <c r="AA40" s="323">
        <f>IF(AND('12 Top'!C40=1,NOT('12 Top'!I40="")),'12 Top'!I40,0)</f>
        <v>0</v>
      </c>
      <c r="AB40" s="506">
        <f>IF(AND('12 Top'!D40=1,NOT('12 Top'!I40="")),'12 Top'!I40,0)</f>
        <v>0</v>
      </c>
      <c r="AC40" s="323">
        <f>IF(AND('12 Top'!E40=1,NOT('12 Top'!I40="")),'12 Top'!I40,0)</f>
        <v>0</v>
      </c>
      <c r="AD40" s="323">
        <f>IF(AND('12 Top'!F40=1,NOT('12 Top'!I40="")),'12 Top'!I40,0)</f>
        <v>0</v>
      </c>
      <c r="AE40" s="323">
        <f>IF(AND('12 Top'!C40=0,NOT('12 Top'!H40="")),'12 Top'!H40,4)</f>
        <v>4</v>
      </c>
      <c r="AF40" s="323">
        <f>IF(AND('12 Top'!D40=0,NOT('12 Top'!H40="")),'12 Top'!H40,4)</f>
        <v>4</v>
      </c>
      <c r="AG40" s="323">
        <f>IF(AND('12 Top'!E40=0,NOT('12 Top'!H40="")),'12 Top'!H40,4)</f>
        <v>4</v>
      </c>
      <c r="AH40" s="323">
        <f>IF(AND('12 Top'!F40=0,NOT('12 Top'!H40="")),'12 Top'!H40,4)</f>
        <v>4</v>
      </c>
      <c r="GS40" s="309"/>
      <c r="GT40" s="309"/>
      <c r="GU40" s="309"/>
      <c r="GV40" s="309"/>
      <c r="GW40" s="309"/>
      <c r="GX40" s="309"/>
      <c r="GY40" s="309"/>
      <c r="GZ40" s="309"/>
      <c r="HA40" s="309"/>
      <c r="HB40" s="309"/>
      <c r="HC40" s="309"/>
      <c r="HD40" s="309"/>
      <c r="HE40" s="309"/>
      <c r="HF40" s="309"/>
      <c r="HG40" s="309"/>
      <c r="HH40" s="309"/>
      <c r="HI40" s="309"/>
      <c r="HJ40" s="309"/>
      <c r="HK40" s="309"/>
      <c r="HL40" s="309"/>
      <c r="HM40" s="309"/>
      <c r="HN40" s="309"/>
      <c r="HO40" s="309"/>
      <c r="HP40" s="309"/>
      <c r="HQ40" s="309"/>
      <c r="HR40" s="309"/>
      <c r="HS40" s="309"/>
      <c r="HT40" s="309"/>
      <c r="HU40" s="309"/>
      <c r="HV40" s="309"/>
      <c r="HW40" s="309"/>
      <c r="HX40" s="309"/>
      <c r="HY40" s="309"/>
      <c r="HZ40" s="309"/>
      <c r="IA40" s="309"/>
      <c r="IB40" s="309"/>
      <c r="IC40" s="309"/>
      <c r="ID40" s="309"/>
      <c r="IE40" s="309"/>
      <c r="IF40" s="309"/>
      <c r="IG40" s="309"/>
      <c r="IH40" s="309"/>
      <c r="II40" s="309"/>
      <c r="IJ40" s="309"/>
      <c r="IK40" s="309"/>
      <c r="IL40" s="309"/>
      <c r="IM40" s="309"/>
      <c r="IN40" s="309"/>
      <c r="IO40" s="309"/>
      <c r="IP40" s="309"/>
      <c r="IQ40" s="309"/>
      <c r="IR40" s="309"/>
      <c r="IS40" s="309"/>
      <c r="IT40" s="309"/>
      <c r="IU40" s="309"/>
      <c r="IV40" s="309"/>
    </row>
    <row r="41" spans="1:256" s="323" customFormat="1" ht="20">
      <c r="A41" s="15" t="s">
        <v>1026</v>
      </c>
      <c r="B41" s="200" t="s">
        <v>215</v>
      </c>
      <c r="C41" s="37"/>
      <c r="D41" s="14"/>
      <c r="E41" s="14"/>
      <c r="F41" s="14"/>
      <c r="G41" s="201">
        <v>2</v>
      </c>
      <c r="H41" s="201"/>
      <c r="I41" s="201"/>
      <c r="J41" s="201" t="s">
        <v>2356</v>
      </c>
      <c r="K41" s="202" t="s">
        <v>1700</v>
      </c>
      <c r="L41" s="199"/>
      <c r="M41" s="505"/>
      <c r="N41" s="322"/>
      <c r="O41" s="322"/>
      <c r="P41" s="322"/>
      <c r="Q41" s="322"/>
      <c r="R41" s="322"/>
      <c r="S41" s="322"/>
      <c r="T41" s="322"/>
      <c r="U41" s="322"/>
      <c r="V41" s="322"/>
      <c r="W41" s="322"/>
      <c r="X41" s="322"/>
      <c r="Y41" s="322"/>
      <c r="Z41" s="322"/>
      <c r="AA41" s="323">
        <f>IF(AND('12 Top'!C41=1,NOT('12 Top'!I41="")),'12 Top'!I41,0)</f>
        <v>0</v>
      </c>
      <c r="AB41" s="506">
        <f>IF(AND('12 Top'!D41=1,NOT('12 Top'!I41="")),'12 Top'!I41,0)</f>
        <v>0</v>
      </c>
      <c r="AC41" s="323">
        <f>IF(AND('12 Top'!E41=1,NOT('12 Top'!I41="")),'12 Top'!I41,0)</f>
        <v>0</v>
      </c>
      <c r="AD41" s="323">
        <f>IF(AND('12 Top'!F41=1,NOT('12 Top'!I41="")),'12 Top'!I41,0)</f>
        <v>0</v>
      </c>
      <c r="AE41" s="323">
        <f>IF(AND('12 Top'!C41=0,NOT('12 Top'!H41="")),'12 Top'!H41,4)</f>
        <v>4</v>
      </c>
      <c r="AF41" s="323">
        <f>IF(AND('12 Top'!D41=0,NOT('12 Top'!H41="")),'12 Top'!H41,4)</f>
        <v>4</v>
      </c>
      <c r="AG41" s="323">
        <f>IF(AND('12 Top'!E41=0,NOT('12 Top'!H41="")),'12 Top'!H41,4)</f>
        <v>4</v>
      </c>
      <c r="AH41" s="323">
        <f>IF(AND('12 Top'!F41=0,NOT('12 Top'!H41="")),'12 Top'!H41,4)</f>
        <v>4</v>
      </c>
      <c r="GS41" s="309"/>
      <c r="GT41" s="309"/>
      <c r="GU41" s="309"/>
      <c r="GV41" s="309"/>
      <c r="GW41" s="309"/>
      <c r="GX41" s="309"/>
      <c r="GY41" s="309"/>
      <c r="GZ41" s="309"/>
      <c r="HA41" s="309"/>
      <c r="HB41" s="309"/>
      <c r="HC41" s="309"/>
      <c r="HD41" s="309"/>
      <c r="HE41" s="309"/>
      <c r="HF41" s="309"/>
      <c r="HG41" s="309"/>
      <c r="HH41" s="309"/>
      <c r="HI41" s="309"/>
      <c r="HJ41" s="309"/>
      <c r="HK41" s="309"/>
      <c r="HL41" s="309"/>
      <c r="HM41" s="309"/>
      <c r="HN41" s="309"/>
      <c r="HO41" s="309"/>
      <c r="HP41" s="309"/>
      <c r="HQ41" s="309"/>
      <c r="HR41" s="309"/>
      <c r="HS41" s="309"/>
      <c r="HT41" s="309"/>
      <c r="HU41" s="309"/>
      <c r="HV41" s="309"/>
      <c r="HW41" s="309"/>
      <c r="HX41" s="309"/>
      <c r="HY41" s="309"/>
      <c r="HZ41" s="309"/>
      <c r="IA41" s="309"/>
      <c r="IB41" s="309"/>
      <c r="IC41" s="309"/>
      <c r="ID41" s="309"/>
      <c r="IE41" s="309"/>
      <c r="IF41" s="309"/>
      <c r="IG41" s="309"/>
      <c r="IH41" s="309"/>
      <c r="II41" s="309"/>
      <c r="IJ41" s="309"/>
      <c r="IK41" s="309"/>
      <c r="IL41" s="309"/>
      <c r="IM41" s="309"/>
      <c r="IN41" s="309"/>
      <c r="IO41" s="309"/>
      <c r="IP41" s="309"/>
      <c r="IQ41" s="309"/>
      <c r="IR41" s="309"/>
      <c r="IS41" s="309"/>
      <c r="IT41" s="309"/>
      <c r="IU41" s="309"/>
      <c r="IV41" s="309"/>
    </row>
    <row r="42" spans="1:256" s="323" customFormat="1" ht="20">
      <c r="A42" s="15" t="s">
        <v>1027</v>
      </c>
      <c r="B42" s="200" t="s">
        <v>1028</v>
      </c>
      <c r="C42" s="37"/>
      <c r="D42" s="14"/>
      <c r="E42" s="14"/>
      <c r="F42" s="14"/>
      <c r="G42" s="201">
        <v>4</v>
      </c>
      <c r="H42" s="201">
        <v>3</v>
      </c>
      <c r="I42" s="201"/>
      <c r="J42" s="201" t="s">
        <v>2356</v>
      </c>
      <c r="K42" s="202" t="s">
        <v>1700</v>
      </c>
      <c r="L42" s="199"/>
      <c r="M42" s="505"/>
      <c r="N42" s="322"/>
      <c r="O42" s="322"/>
      <c r="P42" s="322"/>
      <c r="Q42" s="322"/>
      <c r="R42" s="322"/>
      <c r="S42" s="322"/>
      <c r="T42" s="322"/>
      <c r="U42" s="322"/>
      <c r="V42" s="322"/>
      <c r="W42" s="322"/>
      <c r="X42" s="322"/>
      <c r="Y42" s="322"/>
      <c r="Z42" s="322"/>
      <c r="AA42" s="323">
        <f>IF(AND('12 Top'!C42=1,NOT('12 Top'!I42="")),'12 Top'!I42,0)</f>
        <v>0</v>
      </c>
      <c r="AB42" s="506">
        <f>IF(AND('12 Top'!D42=1,NOT('12 Top'!I42="")),'12 Top'!I42,0)</f>
        <v>0</v>
      </c>
      <c r="AC42" s="323">
        <f>IF(AND('12 Top'!E42=1,NOT('12 Top'!I42="")),'12 Top'!I42,0)</f>
        <v>0</v>
      </c>
      <c r="AD42" s="323">
        <f>IF(AND('12 Top'!F42=1,NOT('12 Top'!I42="")),'12 Top'!I42,0)</f>
        <v>0</v>
      </c>
      <c r="AE42" s="323">
        <f>IF(AND('12 Top'!C42=0,NOT('12 Top'!H42="")),'12 Top'!H42,4)</f>
        <v>3</v>
      </c>
      <c r="AF42" s="323">
        <f>IF(AND('12 Top'!D42=0,NOT('12 Top'!H42="")),'12 Top'!H42,4)</f>
        <v>3</v>
      </c>
      <c r="AG42" s="323">
        <f>IF(AND('12 Top'!E42=0,NOT('12 Top'!H42="")),'12 Top'!H42,4)</f>
        <v>3</v>
      </c>
      <c r="AH42" s="323">
        <f>IF(AND('12 Top'!F42=0,NOT('12 Top'!H42="")),'12 Top'!H42,4)</f>
        <v>3</v>
      </c>
      <c r="GS42" s="309"/>
      <c r="GT42" s="309"/>
      <c r="GU42" s="309"/>
      <c r="GV42" s="309"/>
      <c r="GW42" s="309"/>
      <c r="GX42" s="309"/>
      <c r="GY42" s="309"/>
      <c r="GZ42" s="309"/>
      <c r="HA42" s="309"/>
      <c r="HB42" s="309"/>
      <c r="HC42" s="309"/>
      <c r="HD42" s="309"/>
      <c r="HE42" s="309"/>
      <c r="HF42" s="309"/>
      <c r="HG42" s="309"/>
      <c r="HH42" s="309"/>
      <c r="HI42" s="309"/>
      <c r="HJ42" s="309"/>
      <c r="HK42" s="309"/>
      <c r="HL42" s="309"/>
      <c r="HM42" s="309"/>
      <c r="HN42" s="309"/>
      <c r="HO42" s="309"/>
      <c r="HP42" s="309"/>
      <c r="HQ42" s="309"/>
      <c r="HR42" s="309"/>
      <c r="HS42" s="309"/>
      <c r="HT42" s="309"/>
      <c r="HU42" s="309"/>
      <c r="HV42" s="309"/>
      <c r="HW42" s="309"/>
      <c r="HX42" s="309"/>
      <c r="HY42" s="309"/>
      <c r="HZ42" s="309"/>
      <c r="IA42" s="309"/>
      <c r="IB42" s="309"/>
      <c r="IC42" s="309"/>
      <c r="ID42" s="309"/>
      <c r="IE42" s="309"/>
      <c r="IF42" s="309"/>
      <c r="IG42" s="309"/>
      <c r="IH42" s="309"/>
      <c r="II42" s="309"/>
      <c r="IJ42" s="309"/>
      <c r="IK42" s="309"/>
      <c r="IL42" s="309"/>
      <c r="IM42" s="309"/>
      <c r="IN42" s="309"/>
      <c r="IO42" s="309"/>
      <c r="IP42" s="309"/>
      <c r="IQ42" s="309"/>
      <c r="IR42" s="309"/>
      <c r="IS42" s="309"/>
      <c r="IT42" s="309"/>
      <c r="IU42" s="309"/>
      <c r="IV42" s="309"/>
    </row>
    <row r="43" spans="1:256" s="323" customFormat="1" ht="40">
      <c r="A43" s="15" t="s">
        <v>1029</v>
      </c>
      <c r="B43" s="200" t="s">
        <v>161</v>
      </c>
      <c r="C43" s="37"/>
      <c r="D43" s="14"/>
      <c r="E43" s="14"/>
      <c r="F43" s="14"/>
      <c r="G43" s="201">
        <v>4</v>
      </c>
      <c r="H43" s="201">
        <v>3</v>
      </c>
      <c r="I43" s="201"/>
      <c r="J43" s="201" t="s">
        <v>5466</v>
      </c>
      <c r="K43" s="202"/>
      <c r="L43" s="199"/>
      <c r="M43" s="505"/>
      <c r="N43" s="322"/>
      <c r="O43" s="322"/>
      <c r="P43" s="322"/>
      <c r="Q43" s="322"/>
      <c r="R43" s="322"/>
      <c r="S43" s="322"/>
      <c r="T43" s="322"/>
      <c r="U43" s="322"/>
      <c r="V43" s="322"/>
      <c r="W43" s="322"/>
      <c r="X43" s="322"/>
      <c r="Y43" s="322"/>
      <c r="Z43" s="322"/>
      <c r="AA43" s="323">
        <f>IF(AND('12 Top'!C43=1,NOT('12 Top'!I43="")),'12 Top'!I43,0)</f>
        <v>0</v>
      </c>
      <c r="AB43" s="506">
        <f>IF(AND('12 Top'!D43=1,NOT('12 Top'!I43="")),'12 Top'!I43,0)</f>
        <v>0</v>
      </c>
      <c r="AC43" s="323">
        <f>IF(AND('12 Top'!E43=1,NOT('12 Top'!I43="")),'12 Top'!I43,0)</f>
        <v>0</v>
      </c>
      <c r="AD43" s="323">
        <f>IF(AND('12 Top'!F43=1,NOT('12 Top'!I43="")),'12 Top'!I43,0)</f>
        <v>0</v>
      </c>
      <c r="AE43" s="323">
        <f>IF(AND('12 Top'!C43=0,NOT('12 Top'!H43="")),'12 Top'!H43,4)</f>
        <v>3</v>
      </c>
      <c r="AF43" s="323">
        <f>IF(AND('12 Top'!D43=0,NOT('12 Top'!H43="")),'12 Top'!H43,4)</f>
        <v>3</v>
      </c>
      <c r="AG43" s="323">
        <f>IF(AND('12 Top'!E43=0,NOT('12 Top'!H43="")),'12 Top'!H43,4)</f>
        <v>3</v>
      </c>
      <c r="AH43" s="323">
        <f>IF(AND('12 Top'!F43=0,NOT('12 Top'!H43="")),'12 Top'!H43,4)</f>
        <v>3</v>
      </c>
      <c r="GS43" s="309"/>
      <c r="GT43" s="309"/>
      <c r="GU43" s="309"/>
      <c r="GV43" s="309"/>
      <c r="GW43" s="309"/>
      <c r="GX43" s="309"/>
      <c r="GY43" s="309"/>
      <c r="GZ43" s="309"/>
      <c r="HA43" s="309"/>
      <c r="HB43" s="309"/>
      <c r="HC43" s="309"/>
      <c r="HD43" s="309"/>
      <c r="HE43" s="309"/>
      <c r="HF43" s="309"/>
      <c r="HG43" s="309"/>
      <c r="HH43" s="309"/>
      <c r="HI43" s="309"/>
      <c r="HJ43" s="309"/>
      <c r="HK43" s="309"/>
      <c r="HL43" s="309"/>
      <c r="HM43" s="309"/>
      <c r="HN43" s="309"/>
      <c r="HO43" s="309"/>
      <c r="HP43" s="309"/>
      <c r="HQ43" s="309"/>
      <c r="HR43" s="309"/>
      <c r="HS43" s="309"/>
      <c r="HT43" s="309"/>
      <c r="HU43" s="309"/>
      <c r="HV43" s="309"/>
      <c r="HW43" s="309"/>
      <c r="HX43" s="309"/>
      <c r="HY43" s="309"/>
      <c r="HZ43" s="309"/>
      <c r="IA43" s="309"/>
      <c r="IB43" s="309"/>
      <c r="IC43" s="309"/>
      <c r="ID43" s="309"/>
      <c r="IE43" s="309"/>
      <c r="IF43" s="309"/>
      <c r="IG43" s="309"/>
      <c r="IH43" s="309"/>
      <c r="II43" s="309"/>
      <c r="IJ43" s="309"/>
      <c r="IK43" s="309"/>
      <c r="IL43" s="309"/>
      <c r="IM43" s="309"/>
      <c r="IN43" s="309"/>
      <c r="IO43" s="309"/>
      <c r="IP43" s="309"/>
      <c r="IQ43" s="309"/>
      <c r="IR43" s="309"/>
      <c r="IS43" s="309"/>
      <c r="IT43" s="309"/>
      <c r="IU43" s="309"/>
      <c r="IV43" s="309"/>
    </row>
    <row r="44" spans="1:256" s="323" customFormat="1" ht="13">
      <c r="A44" s="15" t="s">
        <v>1030</v>
      </c>
      <c r="B44" s="20" t="s">
        <v>165</v>
      </c>
      <c r="C44" s="37"/>
      <c r="D44" s="14"/>
      <c r="E44" s="14"/>
      <c r="F44" s="14"/>
      <c r="G44" s="201">
        <v>2</v>
      </c>
      <c r="H44" s="201">
        <v>3</v>
      </c>
      <c r="I44" s="201"/>
      <c r="J44" s="201" t="s">
        <v>2858</v>
      </c>
      <c r="K44" s="202"/>
      <c r="L44" s="199"/>
      <c r="M44" s="505"/>
      <c r="N44" s="322"/>
      <c r="O44" s="322"/>
      <c r="P44" s="322"/>
      <c r="Q44" s="322"/>
      <c r="R44" s="322"/>
      <c r="S44" s="322"/>
      <c r="T44" s="322"/>
      <c r="U44" s="322"/>
      <c r="V44" s="322"/>
      <c r="W44" s="322"/>
      <c r="X44" s="322"/>
      <c r="Y44" s="322"/>
      <c r="Z44" s="322"/>
      <c r="AA44" s="323">
        <f>IF(AND('12 Top'!C44=1,NOT('12 Top'!I44="")),'12 Top'!I44,0)</f>
        <v>0</v>
      </c>
      <c r="AB44" s="506">
        <f>IF(AND('12 Top'!D44=1,NOT('12 Top'!I44="")),'12 Top'!I44,0)</f>
        <v>0</v>
      </c>
      <c r="AC44" s="323">
        <f>IF(AND('12 Top'!E44=1,NOT('12 Top'!I44="")),'12 Top'!I44,0)</f>
        <v>0</v>
      </c>
      <c r="AD44" s="323">
        <f>IF(AND('12 Top'!F44=1,NOT('12 Top'!I44="")),'12 Top'!I44,0)</f>
        <v>0</v>
      </c>
      <c r="AE44" s="323">
        <f>IF(AND('12 Top'!C44=0,NOT('12 Top'!H44="")),'12 Top'!H44,4)</f>
        <v>3</v>
      </c>
      <c r="AF44" s="323">
        <f>IF(AND('12 Top'!D44=0,NOT('12 Top'!H44="")),'12 Top'!H44,4)</f>
        <v>3</v>
      </c>
      <c r="AG44" s="323">
        <f>IF(AND('12 Top'!E44=0,NOT('12 Top'!H44="")),'12 Top'!H44,4)</f>
        <v>3</v>
      </c>
      <c r="AH44" s="323">
        <f>IF(AND('12 Top'!F44=0,NOT('12 Top'!H44="")),'12 Top'!H44,4)</f>
        <v>3</v>
      </c>
      <c r="GS44" s="309"/>
      <c r="GT44" s="309"/>
      <c r="GU44" s="309"/>
      <c r="GV44" s="309"/>
      <c r="GW44" s="309"/>
      <c r="GX44" s="309"/>
      <c r="GY44" s="309"/>
      <c r="GZ44" s="309"/>
      <c r="HA44" s="309"/>
      <c r="HB44" s="309"/>
      <c r="HC44" s="309"/>
      <c r="HD44" s="309"/>
      <c r="HE44" s="309"/>
      <c r="HF44" s="309"/>
      <c r="HG44" s="309"/>
      <c r="HH44" s="309"/>
      <c r="HI44" s="309"/>
      <c r="HJ44" s="309"/>
      <c r="HK44" s="309"/>
      <c r="HL44" s="309"/>
      <c r="HM44" s="309"/>
      <c r="HN44" s="309"/>
      <c r="HO44" s="309"/>
      <c r="HP44" s="309"/>
      <c r="HQ44" s="309"/>
      <c r="HR44" s="309"/>
      <c r="HS44" s="309"/>
      <c r="HT44" s="309"/>
      <c r="HU44" s="309"/>
      <c r="HV44" s="309"/>
      <c r="HW44" s="309"/>
      <c r="HX44" s="309"/>
      <c r="HY44" s="309"/>
      <c r="HZ44" s="309"/>
      <c r="IA44" s="309"/>
      <c r="IB44" s="309"/>
      <c r="IC44" s="309"/>
      <c r="ID44" s="309"/>
      <c r="IE44" s="309"/>
      <c r="IF44" s="309"/>
      <c r="IG44" s="309"/>
      <c r="IH44" s="309"/>
      <c r="II44" s="309"/>
      <c r="IJ44" s="309"/>
      <c r="IK44" s="309"/>
      <c r="IL44" s="309"/>
      <c r="IM44" s="309"/>
      <c r="IN44" s="309"/>
      <c r="IO44" s="309"/>
      <c r="IP44" s="309"/>
      <c r="IQ44" s="309"/>
      <c r="IR44" s="309"/>
      <c r="IS44" s="309"/>
      <c r="IT44" s="309"/>
      <c r="IU44" s="309"/>
      <c r="IV44" s="309"/>
    </row>
    <row r="45" spans="1:256" s="323" customFormat="1" ht="13">
      <c r="A45" s="59" t="s">
        <v>1031</v>
      </c>
      <c r="B45" s="111" t="s">
        <v>951</v>
      </c>
      <c r="C45" s="37"/>
      <c r="D45" s="14"/>
      <c r="E45" s="14"/>
      <c r="F45" s="14"/>
      <c r="G45" s="201"/>
      <c r="H45" s="201"/>
      <c r="I45" s="201"/>
      <c r="J45" s="201"/>
      <c r="K45" s="202"/>
      <c r="L45" s="199"/>
      <c r="M45" s="505"/>
      <c r="N45" s="322"/>
      <c r="O45" s="322"/>
      <c r="P45" s="322"/>
      <c r="Q45" s="322"/>
      <c r="R45" s="322"/>
      <c r="S45" s="322"/>
      <c r="T45" s="322"/>
      <c r="U45" s="322"/>
      <c r="V45" s="322"/>
      <c r="W45" s="322"/>
      <c r="X45" s="322"/>
      <c r="Y45" s="322"/>
      <c r="Z45" s="322"/>
      <c r="AB45" s="506">
        <f>IF(AND('12 Top'!D45=1,NOT('12 Top'!I45="")),'12 Top'!I45,0)</f>
        <v>0</v>
      </c>
      <c r="GS45" s="309"/>
      <c r="GT45" s="309"/>
      <c r="GU45" s="309"/>
      <c r="GV45" s="309"/>
      <c r="GW45" s="309"/>
      <c r="GX45" s="309"/>
      <c r="GY45" s="309"/>
      <c r="GZ45" s="309"/>
      <c r="HA45" s="309"/>
      <c r="HB45" s="309"/>
      <c r="HC45" s="309"/>
      <c r="HD45" s="309"/>
      <c r="HE45" s="309"/>
      <c r="HF45" s="309"/>
      <c r="HG45" s="309"/>
      <c r="HH45" s="309"/>
      <c r="HI45" s="309"/>
      <c r="HJ45" s="309"/>
      <c r="HK45" s="309"/>
      <c r="HL45" s="309"/>
      <c r="HM45" s="309"/>
      <c r="HN45" s="309"/>
      <c r="HO45" s="309"/>
      <c r="HP45" s="309"/>
      <c r="HQ45" s="309"/>
      <c r="HR45" s="309"/>
      <c r="HS45" s="309"/>
      <c r="HT45" s="309"/>
      <c r="HU45" s="309"/>
      <c r="HV45" s="309"/>
      <c r="HW45" s="309"/>
      <c r="HX45" s="309"/>
      <c r="HY45" s="309"/>
      <c r="HZ45" s="309"/>
      <c r="IA45" s="309"/>
      <c r="IB45" s="309"/>
      <c r="IC45" s="309"/>
      <c r="ID45" s="309"/>
      <c r="IE45" s="309"/>
      <c r="IF45" s="309"/>
      <c r="IG45" s="309"/>
      <c r="IH45" s="309"/>
      <c r="II45" s="309"/>
      <c r="IJ45" s="309"/>
      <c r="IK45" s="309"/>
      <c r="IL45" s="309"/>
      <c r="IM45" s="309"/>
      <c r="IN45" s="309"/>
      <c r="IO45" s="309"/>
      <c r="IP45" s="309"/>
      <c r="IQ45" s="309"/>
      <c r="IR45" s="309"/>
      <c r="IS45" s="309"/>
      <c r="IT45" s="309"/>
      <c r="IU45" s="309"/>
      <c r="IV45" s="309"/>
    </row>
    <row r="46" spans="1:256" s="323" customFormat="1" ht="20">
      <c r="A46" s="15" t="s">
        <v>952</v>
      </c>
      <c r="B46" s="157" t="s">
        <v>761</v>
      </c>
      <c r="C46" s="37"/>
      <c r="D46" s="35"/>
      <c r="E46" s="35"/>
      <c r="F46" s="35"/>
      <c r="G46" s="201">
        <v>4</v>
      </c>
      <c r="H46" s="201"/>
      <c r="I46" s="201"/>
      <c r="J46" s="201" t="s">
        <v>5466</v>
      </c>
      <c r="K46" s="202" t="s">
        <v>4903</v>
      </c>
      <c r="L46" s="199"/>
      <c r="M46" s="505"/>
      <c r="N46" s="322"/>
      <c r="O46" s="322"/>
      <c r="P46" s="322"/>
      <c r="Q46" s="322"/>
      <c r="R46" s="322"/>
      <c r="S46" s="322"/>
      <c r="T46" s="322"/>
      <c r="U46" s="322"/>
      <c r="V46" s="322"/>
      <c r="W46" s="322"/>
      <c r="X46" s="322"/>
      <c r="Y46" s="322"/>
      <c r="Z46" s="322"/>
      <c r="AA46" s="323">
        <f>IF(AND('12 Top'!C46=1,NOT('12 Top'!I46="")),'12 Top'!I46,0)</f>
        <v>0</v>
      </c>
      <c r="AB46" s="506">
        <f>IF(AND('12 Top'!D46=1,NOT('12 Top'!I46="")),'12 Top'!I46,0)</f>
        <v>0</v>
      </c>
      <c r="AC46" s="323">
        <f>IF(AND('12 Top'!E46=1,NOT('12 Top'!I46="")),'12 Top'!I46,0)</f>
        <v>0</v>
      </c>
      <c r="AD46" s="323">
        <f>IF(AND('12 Top'!F46=1,NOT('12 Top'!I46="")),'12 Top'!I46,0)</f>
        <v>0</v>
      </c>
      <c r="AE46" s="323">
        <f>IF(AND('12 Top'!C46=0,NOT('12 Top'!H46="")),'12 Top'!H46,4)</f>
        <v>4</v>
      </c>
      <c r="AF46" s="323">
        <f>IF(AND('12 Top'!D46=0,NOT('12 Top'!H46="")),'12 Top'!H46,4)</f>
        <v>4</v>
      </c>
      <c r="AG46" s="323">
        <f>IF(AND('12 Top'!E46=0,NOT('12 Top'!H46="")),'12 Top'!H46,4)</f>
        <v>4</v>
      </c>
      <c r="AH46" s="323">
        <f>IF(AND('12 Top'!F46=0,NOT('12 Top'!H46="")),'12 Top'!H46,4)</f>
        <v>4</v>
      </c>
      <c r="GS46" s="309"/>
      <c r="GT46" s="309"/>
      <c r="GU46" s="309"/>
      <c r="GV46" s="309"/>
      <c r="GW46" s="309"/>
      <c r="GX46" s="309"/>
      <c r="GY46" s="309"/>
      <c r="GZ46" s="309"/>
      <c r="HA46" s="309"/>
      <c r="HB46" s="309"/>
      <c r="HC46" s="309"/>
      <c r="HD46" s="309"/>
      <c r="HE46" s="309"/>
      <c r="HF46" s="309"/>
      <c r="HG46" s="309"/>
      <c r="HH46" s="309"/>
      <c r="HI46" s="309"/>
      <c r="HJ46" s="309"/>
      <c r="HK46" s="309"/>
      <c r="HL46" s="309"/>
      <c r="HM46" s="309"/>
      <c r="HN46" s="309"/>
      <c r="HO46" s="309"/>
      <c r="HP46" s="309"/>
      <c r="HQ46" s="309"/>
      <c r="HR46" s="309"/>
      <c r="HS46" s="309"/>
      <c r="HT46" s="309"/>
      <c r="HU46" s="309"/>
      <c r="HV46" s="309"/>
      <c r="HW46" s="309"/>
      <c r="HX46" s="309"/>
      <c r="HY46" s="309"/>
      <c r="HZ46" s="309"/>
      <c r="IA46" s="309"/>
      <c r="IB46" s="309"/>
      <c r="IC46" s="309"/>
      <c r="ID46" s="309"/>
      <c r="IE46" s="309"/>
      <c r="IF46" s="309"/>
      <c r="IG46" s="309"/>
      <c r="IH46" s="309"/>
      <c r="II46" s="309"/>
      <c r="IJ46" s="309"/>
      <c r="IK46" s="309"/>
      <c r="IL46" s="309"/>
      <c r="IM46" s="309"/>
      <c r="IN46" s="309"/>
      <c r="IO46" s="309"/>
      <c r="IP46" s="309"/>
      <c r="IQ46" s="309"/>
      <c r="IR46" s="309"/>
      <c r="IS46" s="309"/>
      <c r="IT46" s="309"/>
      <c r="IU46" s="309"/>
      <c r="IV46" s="309"/>
    </row>
    <row r="47" spans="1:256" s="323" customFormat="1" ht="13">
      <c r="A47" s="15" t="s">
        <v>953</v>
      </c>
      <c r="B47" s="157" t="s">
        <v>4950</v>
      </c>
      <c r="C47" s="37"/>
      <c r="D47" s="35"/>
      <c r="E47" s="35"/>
      <c r="F47" s="35"/>
      <c r="G47" s="201">
        <v>4</v>
      </c>
      <c r="H47" s="201"/>
      <c r="I47" s="201"/>
      <c r="J47" s="201" t="s">
        <v>5466</v>
      </c>
      <c r="K47" s="202" t="s">
        <v>4903</v>
      </c>
      <c r="L47" s="203"/>
      <c r="M47" s="505"/>
      <c r="N47" s="322"/>
      <c r="O47" s="322"/>
      <c r="P47" s="322"/>
      <c r="Q47" s="322"/>
      <c r="R47" s="322"/>
      <c r="S47" s="322"/>
      <c r="T47" s="322"/>
      <c r="U47" s="322"/>
      <c r="V47" s="322"/>
      <c r="W47" s="322"/>
      <c r="X47" s="322"/>
      <c r="Y47" s="322"/>
      <c r="Z47" s="322"/>
      <c r="AA47" s="323">
        <f>IF(AND('12 Top'!C47=1,NOT('12 Top'!I47="")),'12 Top'!I47,0)</f>
        <v>0</v>
      </c>
      <c r="AB47" s="506">
        <f>IF(AND('12 Top'!D47=1,NOT('12 Top'!I47="")),'12 Top'!I47,0)</f>
        <v>0</v>
      </c>
      <c r="AC47" s="323">
        <f>IF(AND('12 Top'!E47=1,NOT('12 Top'!I47="")),'12 Top'!I47,0)</f>
        <v>0</v>
      </c>
      <c r="AD47" s="323">
        <f>IF(AND('12 Top'!F47=1,NOT('12 Top'!I47="")),'12 Top'!I47,0)</f>
        <v>0</v>
      </c>
      <c r="AE47" s="323">
        <f>IF(AND('12 Top'!C47=0,NOT('12 Top'!H47="")),'12 Top'!H47,4)</f>
        <v>4</v>
      </c>
      <c r="AF47" s="323">
        <f>IF(AND('12 Top'!D47=0,NOT('12 Top'!H47="")),'12 Top'!H47,4)</f>
        <v>4</v>
      </c>
      <c r="AG47" s="323">
        <f>IF(AND('12 Top'!E47=0,NOT('12 Top'!H47="")),'12 Top'!H47,4)</f>
        <v>4</v>
      </c>
      <c r="AH47" s="323">
        <f>IF(AND('12 Top'!F47=0,NOT('12 Top'!H47="")),'12 Top'!H47,4)</f>
        <v>4</v>
      </c>
      <c r="GS47" s="309"/>
      <c r="GT47" s="309"/>
      <c r="GU47" s="309"/>
      <c r="GV47" s="309"/>
      <c r="GW47" s="309"/>
      <c r="GX47" s="309"/>
      <c r="GY47" s="309"/>
      <c r="GZ47" s="309"/>
      <c r="HA47" s="309"/>
      <c r="HB47" s="309"/>
      <c r="HC47" s="309"/>
      <c r="HD47" s="309"/>
      <c r="HE47" s="309"/>
      <c r="HF47" s="309"/>
      <c r="HG47" s="309"/>
      <c r="HH47" s="309"/>
      <c r="HI47" s="309"/>
      <c r="HJ47" s="309"/>
      <c r="HK47" s="309"/>
      <c r="HL47" s="309"/>
      <c r="HM47" s="309"/>
      <c r="HN47" s="309"/>
      <c r="HO47" s="309"/>
      <c r="HP47" s="309"/>
      <c r="HQ47" s="309"/>
      <c r="HR47" s="309"/>
      <c r="HS47" s="309"/>
      <c r="HT47" s="309"/>
      <c r="HU47" s="309"/>
      <c r="HV47" s="309"/>
      <c r="HW47" s="309"/>
      <c r="HX47" s="309"/>
      <c r="HY47" s="309"/>
      <c r="HZ47" s="309"/>
      <c r="IA47" s="309"/>
      <c r="IB47" s="309"/>
      <c r="IC47" s="309"/>
      <c r="ID47" s="309"/>
      <c r="IE47" s="309"/>
      <c r="IF47" s="309"/>
      <c r="IG47" s="309"/>
      <c r="IH47" s="309"/>
      <c r="II47" s="309"/>
      <c r="IJ47" s="309"/>
      <c r="IK47" s="309"/>
      <c r="IL47" s="309"/>
      <c r="IM47" s="309"/>
      <c r="IN47" s="309"/>
      <c r="IO47" s="309"/>
      <c r="IP47" s="309"/>
      <c r="IQ47" s="309"/>
      <c r="IR47" s="309"/>
      <c r="IS47" s="309"/>
      <c r="IT47" s="309"/>
      <c r="IU47" s="309"/>
      <c r="IV47" s="309"/>
    </row>
    <row r="48" spans="1:256" s="323" customFormat="1" ht="13">
      <c r="A48" s="15" t="s">
        <v>954</v>
      </c>
      <c r="B48" s="157" t="s">
        <v>764</v>
      </c>
      <c r="C48" s="37"/>
      <c r="D48" s="35"/>
      <c r="E48" s="35"/>
      <c r="F48" s="35"/>
      <c r="G48" s="201">
        <v>4</v>
      </c>
      <c r="H48" s="201"/>
      <c r="I48" s="201"/>
      <c r="J48" s="201" t="s">
        <v>5466</v>
      </c>
      <c r="K48" s="202" t="s">
        <v>4903</v>
      </c>
      <c r="L48" s="203"/>
      <c r="M48" s="505"/>
      <c r="N48" s="322"/>
      <c r="O48" s="322"/>
      <c r="P48" s="322"/>
      <c r="Q48" s="322"/>
      <c r="R48" s="322"/>
      <c r="S48" s="322"/>
      <c r="T48" s="322"/>
      <c r="U48" s="322"/>
      <c r="V48" s="322"/>
      <c r="W48" s="322"/>
      <c r="X48" s="322"/>
      <c r="Y48" s="322"/>
      <c r="Z48" s="322"/>
      <c r="AA48" s="323">
        <f>IF(AND('12 Top'!C48=1,NOT('12 Top'!I48="")),'12 Top'!I48,0)</f>
        <v>0</v>
      </c>
      <c r="AB48" s="506">
        <f>IF(AND('12 Top'!D48=1,NOT('12 Top'!I48="")),'12 Top'!I48,0)</f>
        <v>0</v>
      </c>
      <c r="AC48" s="323">
        <f>IF(AND('12 Top'!E48=1,NOT('12 Top'!I48="")),'12 Top'!I48,0)</f>
        <v>0</v>
      </c>
      <c r="AD48" s="323">
        <f>IF(AND('12 Top'!F48=1,NOT('12 Top'!I48="")),'12 Top'!I48,0)</f>
        <v>0</v>
      </c>
      <c r="AE48" s="323">
        <f>IF(AND('12 Top'!C48=0,NOT('12 Top'!H48="")),'12 Top'!H48,4)</f>
        <v>4</v>
      </c>
      <c r="AF48" s="323">
        <f>IF(AND('12 Top'!D48=0,NOT('12 Top'!H48="")),'12 Top'!H48,4)</f>
        <v>4</v>
      </c>
      <c r="AG48" s="323">
        <f>IF(AND('12 Top'!E48=0,NOT('12 Top'!H48="")),'12 Top'!H48,4)</f>
        <v>4</v>
      </c>
      <c r="AH48" s="323">
        <f>IF(AND('12 Top'!F48=0,NOT('12 Top'!H48="")),'12 Top'!H48,4)</f>
        <v>4</v>
      </c>
      <c r="GS48" s="309"/>
      <c r="GT48" s="309"/>
      <c r="GU48" s="309"/>
      <c r="GV48" s="309"/>
      <c r="GW48" s="309"/>
      <c r="GX48" s="309"/>
      <c r="GY48" s="309"/>
      <c r="GZ48" s="309"/>
      <c r="HA48" s="309"/>
      <c r="HB48" s="309"/>
      <c r="HC48" s="309"/>
      <c r="HD48" s="309"/>
      <c r="HE48" s="309"/>
      <c r="HF48" s="309"/>
      <c r="HG48" s="309"/>
      <c r="HH48" s="309"/>
      <c r="HI48" s="309"/>
      <c r="HJ48" s="309"/>
      <c r="HK48" s="309"/>
      <c r="HL48" s="309"/>
      <c r="HM48" s="309"/>
      <c r="HN48" s="309"/>
      <c r="HO48" s="309"/>
      <c r="HP48" s="309"/>
      <c r="HQ48" s="309"/>
      <c r="HR48" s="309"/>
      <c r="HS48" s="309"/>
      <c r="HT48" s="309"/>
      <c r="HU48" s="309"/>
      <c r="HV48" s="309"/>
      <c r="HW48" s="309"/>
      <c r="HX48" s="309"/>
      <c r="HY48" s="309"/>
      <c r="HZ48" s="309"/>
      <c r="IA48" s="309"/>
      <c r="IB48" s="309"/>
      <c r="IC48" s="309"/>
      <c r="ID48" s="309"/>
      <c r="IE48" s="309"/>
      <c r="IF48" s="309"/>
      <c r="IG48" s="309"/>
      <c r="IH48" s="309"/>
      <c r="II48" s="309"/>
      <c r="IJ48" s="309"/>
      <c r="IK48" s="309"/>
      <c r="IL48" s="309"/>
      <c r="IM48" s="309"/>
      <c r="IN48" s="309"/>
      <c r="IO48" s="309"/>
      <c r="IP48" s="309"/>
      <c r="IQ48" s="309"/>
      <c r="IR48" s="309"/>
      <c r="IS48" s="309"/>
      <c r="IT48" s="309"/>
      <c r="IU48" s="309"/>
      <c r="IV48" s="309"/>
    </row>
    <row r="49" spans="1:256" s="323" customFormat="1" ht="13">
      <c r="A49" s="15" t="s">
        <v>955</v>
      </c>
      <c r="B49" s="157" t="s">
        <v>2098</v>
      </c>
      <c r="C49" s="37"/>
      <c r="D49" s="35"/>
      <c r="E49" s="35"/>
      <c r="F49" s="35"/>
      <c r="G49" s="201">
        <v>4</v>
      </c>
      <c r="H49" s="201"/>
      <c r="I49" s="201"/>
      <c r="J49" s="201" t="s">
        <v>5466</v>
      </c>
      <c r="K49" s="202" t="s">
        <v>4903</v>
      </c>
      <c r="L49" s="199"/>
      <c r="M49" s="505"/>
      <c r="N49" s="322"/>
      <c r="O49" s="322"/>
      <c r="P49" s="322"/>
      <c r="Q49" s="322"/>
      <c r="R49" s="322"/>
      <c r="S49" s="322"/>
      <c r="T49" s="322"/>
      <c r="U49" s="322"/>
      <c r="V49" s="322"/>
      <c r="W49" s="322"/>
      <c r="X49" s="322"/>
      <c r="Y49" s="322"/>
      <c r="Z49" s="322"/>
      <c r="AA49" s="323">
        <f>IF(AND('12 Top'!C49=1,NOT('12 Top'!I49="")),'12 Top'!I49,0)</f>
        <v>0</v>
      </c>
      <c r="AB49" s="506">
        <f>IF(AND('12 Top'!D49=1,NOT('12 Top'!I49="")),'12 Top'!I49,0)</f>
        <v>0</v>
      </c>
      <c r="AC49" s="323">
        <f>IF(AND('12 Top'!E49=1,NOT('12 Top'!I49="")),'12 Top'!I49,0)</f>
        <v>0</v>
      </c>
      <c r="AD49" s="323">
        <f>IF(AND('12 Top'!F49=1,NOT('12 Top'!I49="")),'12 Top'!I49,0)</f>
        <v>0</v>
      </c>
      <c r="AE49" s="323">
        <f>IF(AND('12 Top'!C49=0,NOT('12 Top'!H49="")),'12 Top'!H49,4)</f>
        <v>4</v>
      </c>
      <c r="AF49" s="323">
        <f>IF(AND('12 Top'!D49=0,NOT('12 Top'!H49="")),'12 Top'!H49,4)</f>
        <v>4</v>
      </c>
      <c r="AG49" s="323">
        <f>IF(AND('12 Top'!E49=0,NOT('12 Top'!H49="")),'12 Top'!H49,4)</f>
        <v>4</v>
      </c>
      <c r="AH49" s="323">
        <f>IF(AND('12 Top'!F49=0,NOT('12 Top'!H49="")),'12 Top'!H49,4)</f>
        <v>4</v>
      </c>
      <c r="GS49" s="309"/>
      <c r="GT49" s="309"/>
      <c r="GU49" s="309"/>
      <c r="GV49" s="309"/>
      <c r="GW49" s="309"/>
      <c r="GX49" s="309"/>
      <c r="GY49" s="309"/>
      <c r="GZ49" s="309"/>
      <c r="HA49" s="309"/>
      <c r="HB49" s="309"/>
      <c r="HC49" s="309"/>
      <c r="HD49" s="309"/>
      <c r="HE49" s="309"/>
      <c r="HF49" s="309"/>
      <c r="HG49" s="309"/>
      <c r="HH49" s="309"/>
      <c r="HI49" s="309"/>
      <c r="HJ49" s="309"/>
      <c r="HK49" s="309"/>
      <c r="HL49" s="309"/>
      <c r="HM49" s="309"/>
      <c r="HN49" s="309"/>
      <c r="HO49" s="309"/>
      <c r="HP49" s="309"/>
      <c r="HQ49" s="309"/>
      <c r="HR49" s="309"/>
      <c r="HS49" s="309"/>
      <c r="HT49" s="309"/>
      <c r="HU49" s="309"/>
      <c r="HV49" s="309"/>
      <c r="HW49" s="309"/>
      <c r="HX49" s="309"/>
      <c r="HY49" s="309"/>
      <c r="HZ49" s="309"/>
      <c r="IA49" s="309"/>
      <c r="IB49" s="309"/>
      <c r="IC49" s="309"/>
      <c r="ID49" s="309"/>
      <c r="IE49" s="309"/>
      <c r="IF49" s="309"/>
      <c r="IG49" s="309"/>
      <c r="IH49" s="309"/>
      <c r="II49" s="309"/>
      <c r="IJ49" s="309"/>
      <c r="IK49" s="309"/>
      <c r="IL49" s="309"/>
      <c r="IM49" s="309"/>
      <c r="IN49" s="309"/>
      <c r="IO49" s="309"/>
      <c r="IP49" s="309"/>
      <c r="IQ49" s="309"/>
      <c r="IR49" s="309"/>
      <c r="IS49" s="309"/>
      <c r="IT49" s="309"/>
      <c r="IU49" s="309"/>
      <c r="IV49" s="309"/>
    </row>
    <row r="50" spans="1:256" s="323" customFormat="1" ht="13">
      <c r="A50" s="15" t="s">
        <v>2099</v>
      </c>
      <c r="B50" s="157" t="s">
        <v>4956</v>
      </c>
      <c r="C50" s="37"/>
      <c r="D50" s="35"/>
      <c r="E50" s="35"/>
      <c r="F50" s="35"/>
      <c r="G50" s="201">
        <v>2</v>
      </c>
      <c r="H50" s="201"/>
      <c r="I50" s="201"/>
      <c r="J50" s="201" t="s">
        <v>3371</v>
      </c>
      <c r="K50" s="202"/>
      <c r="L50" s="199"/>
      <c r="M50" s="505"/>
      <c r="N50" s="322"/>
      <c r="O50" s="322"/>
      <c r="P50" s="322"/>
      <c r="Q50" s="322"/>
      <c r="R50" s="322"/>
      <c r="S50" s="322"/>
      <c r="T50" s="322"/>
      <c r="U50" s="322"/>
      <c r="V50" s="322"/>
      <c r="W50" s="322"/>
      <c r="X50" s="322"/>
      <c r="Y50" s="322"/>
      <c r="Z50" s="322"/>
      <c r="AA50" s="323">
        <f>IF(AND('12 Top'!C50=1,NOT('12 Top'!I50="")),'12 Top'!I50,0)</f>
        <v>0</v>
      </c>
      <c r="AB50" s="506">
        <f>IF(AND('12 Top'!D50=1,NOT('12 Top'!I50="")),'12 Top'!I50,0)</f>
        <v>0</v>
      </c>
      <c r="AC50" s="323">
        <f>IF(AND('12 Top'!E50=1,NOT('12 Top'!I50="")),'12 Top'!I50,0)</f>
        <v>0</v>
      </c>
      <c r="AD50" s="323">
        <f>IF(AND('12 Top'!F50=1,NOT('12 Top'!I50="")),'12 Top'!I50,0)</f>
        <v>0</v>
      </c>
      <c r="AE50" s="323">
        <f>IF(AND('12 Top'!C50=0,NOT('12 Top'!H50="")),'12 Top'!H50,4)</f>
        <v>4</v>
      </c>
      <c r="AF50" s="323">
        <f>IF(AND('12 Top'!D50=0,NOT('12 Top'!H50="")),'12 Top'!H50,4)</f>
        <v>4</v>
      </c>
      <c r="AG50" s="323">
        <f>IF(AND('12 Top'!E50=0,NOT('12 Top'!H50="")),'12 Top'!H50,4)</f>
        <v>4</v>
      </c>
      <c r="AH50" s="323">
        <f>IF(AND('12 Top'!F50=0,NOT('12 Top'!H50="")),'12 Top'!H50,4)</f>
        <v>4</v>
      </c>
      <c r="GS50" s="309"/>
      <c r="GT50" s="309"/>
      <c r="GU50" s="309"/>
      <c r="GV50" s="309"/>
      <c r="GW50" s="309"/>
      <c r="GX50" s="309"/>
      <c r="GY50" s="309"/>
      <c r="GZ50" s="309"/>
      <c r="HA50" s="309"/>
      <c r="HB50" s="309"/>
      <c r="HC50" s="309"/>
      <c r="HD50" s="309"/>
      <c r="HE50" s="309"/>
      <c r="HF50" s="309"/>
      <c r="HG50" s="309"/>
      <c r="HH50" s="309"/>
      <c r="HI50" s="309"/>
      <c r="HJ50" s="309"/>
      <c r="HK50" s="309"/>
      <c r="HL50" s="309"/>
      <c r="HM50" s="309"/>
      <c r="HN50" s="309"/>
      <c r="HO50" s="309"/>
      <c r="HP50" s="309"/>
      <c r="HQ50" s="309"/>
      <c r="HR50" s="309"/>
      <c r="HS50" s="309"/>
      <c r="HT50" s="309"/>
      <c r="HU50" s="309"/>
      <c r="HV50" s="309"/>
      <c r="HW50" s="309"/>
      <c r="HX50" s="309"/>
      <c r="HY50" s="309"/>
      <c r="HZ50" s="309"/>
      <c r="IA50" s="309"/>
      <c r="IB50" s="309"/>
      <c r="IC50" s="309"/>
      <c r="ID50" s="309"/>
      <c r="IE50" s="309"/>
      <c r="IF50" s="309"/>
      <c r="IG50" s="309"/>
      <c r="IH50" s="309"/>
      <c r="II50" s="309"/>
      <c r="IJ50" s="309"/>
      <c r="IK50" s="309"/>
      <c r="IL50" s="309"/>
      <c r="IM50" s="309"/>
      <c r="IN50" s="309"/>
      <c r="IO50" s="309"/>
      <c r="IP50" s="309"/>
      <c r="IQ50" s="309"/>
      <c r="IR50" s="309"/>
      <c r="IS50" s="309"/>
      <c r="IT50" s="309"/>
      <c r="IU50" s="309"/>
      <c r="IV50" s="309"/>
    </row>
    <row r="51" spans="1:256" s="323" customFormat="1" ht="13">
      <c r="A51" s="15" t="s">
        <v>2100</v>
      </c>
      <c r="B51" s="157" t="s">
        <v>1762</v>
      </c>
      <c r="C51" s="37"/>
      <c r="D51" s="35"/>
      <c r="E51" s="35"/>
      <c r="F51" s="35"/>
      <c r="G51" s="201">
        <v>2</v>
      </c>
      <c r="H51" s="201"/>
      <c r="I51" s="201"/>
      <c r="J51" s="201" t="s">
        <v>2858</v>
      </c>
      <c r="K51" s="202"/>
      <c r="L51" s="199"/>
      <c r="M51" s="505"/>
      <c r="N51" s="322"/>
      <c r="O51" s="322"/>
      <c r="P51" s="322"/>
      <c r="Q51" s="322"/>
      <c r="R51" s="322"/>
      <c r="S51" s="322"/>
      <c r="T51" s="322"/>
      <c r="U51" s="322"/>
      <c r="V51" s="322"/>
      <c r="W51" s="322"/>
      <c r="X51" s="322"/>
      <c r="Y51" s="322"/>
      <c r="Z51" s="322"/>
      <c r="AA51" s="323">
        <f>IF(AND('12 Top'!C51=1,NOT('12 Top'!I51="")),'12 Top'!I51,0)</f>
        <v>0</v>
      </c>
      <c r="AB51" s="506">
        <f>IF(AND('12 Top'!D51=1,NOT('12 Top'!I51="")),'12 Top'!I51,0)</f>
        <v>0</v>
      </c>
      <c r="AC51" s="323">
        <f>IF(AND('12 Top'!E51=1,NOT('12 Top'!I51="")),'12 Top'!I51,0)</f>
        <v>0</v>
      </c>
      <c r="AD51" s="323">
        <f>IF(AND('12 Top'!F51=1,NOT('12 Top'!I51="")),'12 Top'!I51,0)</f>
        <v>0</v>
      </c>
      <c r="AE51" s="323">
        <f>IF(AND('12 Top'!C51=0,NOT('12 Top'!H51="")),'12 Top'!H51,4)</f>
        <v>4</v>
      </c>
      <c r="AF51" s="323">
        <f>IF(AND('12 Top'!D51=0,NOT('12 Top'!H51="")),'12 Top'!H51,4)</f>
        <v>4</v>
      </c>
      <c r="AG51" s="323">
        <f>IF(AND('12 Top'!E51=0,NOT('12 Top'!H51="")),'12 Top'!H51,4)</f>
        <v>4</v>
      </c>
      <c r="AH51" s="323">
        <f>IF(AND('12 Top'!F51=0,NOT('12 Top'!H51="")),'12 Top'!H51,4)</f>
        <v>4</v>
      </c>
      <c r="GS51" s="309"/>
      <c r="GT51" s="309"/>
      <c r="GU51" s="309"/>
      <c r="GV51" s="309"/>
      <c r="GW51" s="309"/>
      <c r="GX51" s="309"/>
      <c r="GY51" s="309"/>
      <c r="GZ51" s="309"/>
      <c r="HA51" s="309"/>
      <c r="HB51" s="309"/>
      <c r="HC51" s="309"/>
      <c r="HD51" s="309"/>
      <c r="HE51" s="309"/>
      <c r="HF51" s="309"/>
      <c r="HG51" s="309"/>
      <c r="HH51" s="309"/>
      <c r="HI51" s="309"/>
      <c r="HJ51" s="309"/>
      <c r="HK51" s="309"/>
      <c r="HL51" s="309"/>
      <c r="HM51" s="309"/>
      <c r="HN51" s="309"/>
      <c r="HO51" s="309"/>
      <c r="HP51" s="309"/>
      <c r="HQ51" s="309"/>
      <c r="HR51" s="309"/>
      <c r="HS51" s="309"/>
      <c r="HT51" s="309"/>
      <c r="HU51" s="309"/>
      <c r="HV51" s="309"/>
      <c r="HW51" s="309"/>
      <c r="HX51" s="309"/>
      <c r="HY51" s="309"/>
      <c r="HZ51" s="309"/>
      <c r="IA51" s="309"/>
      <c r="IB51" s="309"/>
      <c r="IC51" s="309"/>
      <c r="ID51" s="309"/>
      <c r="IE51" s="309"/>
      <c r="IF51" s="309"/>
      <c r="IG51" s="309"/>
      <c r="IH51" s="309"/>
      <c r="II51" s="309"/>
      <c r="IJ51" s="309"/>
      <c r="IK51" s="309"/>
      <c r="IL51" s="309"/>
      <c r="IM51" s="309"/>
      <c r="IN51" s="309"/>
      <c r="IO51" s="309"/>
      <c r="IP51" s="309"/>
      <c r="IQ51" s="309"/>
      <c r="IR51" s="309"/>
      <c r="IS51" s="309"/>
      <c r="IT51" s="309"/>
      <c r="IU51" s="309"/>
      <c r="IV51" s="309"/>
    </row>
    <row r="52" spans="1:256" s="511" customFormat="1">
      <c r="A52" s="59" t="s">
        <v>2101</v>
      </c>
      <c r="B52" s="111" t="s">
        <v>1077</v>
      </c>
      <c r="C52" s="195"/>
      <c r="D52" s="195"/>
      <c r="E52" s="195"/>
      <c r="F52" s="196"/>
      <c r="G52" s="251"/>
      <c r="H52" s="251"/>
      <c r="I52" s="251"/>
      <c r="J52" s="251"/>
      <c r="K52" s="310"/>
      <c r="L52" s="14"/>
      <c r="M52" s="510"/>
      <c r="N52" s="510"/>
      <c r="O52" s="510"/>
      <c r="P52" s="510"/>
      <c r="Q52" s="510"/>
      <c r="R52" s="510"/>
      <c r="S52" s="510"/>
      <c r="T52" s="510"/>
      <c r="U52" s="510"/>
      <c r="V52" s="510"/>
      <c r="W52" s="510"/>
      <c r="X52" s="510"/>
      <c r="Y52" s="510"/>
      <c r="Z52" s="510"/>
      <c r="AB52" s="506">
        <f>IF(AND('12 Top'!D52=1,NOT('12 Top'!I52="")),'12 Top'!I52,0)</f>
        <v>0</v>
      </c>
      <c r="GS52" s="471"/>
      <c r="GT52" s="471"/>
      <c r="GU52" s="471"/>
      <c r="GV52" s="471"/>
      <c r="GW52" s="471"/>
      <c r="GX52" s="471"/>
      <c r="GY52" s="471"/>
      <c r="GZ52" s="471"/>
      <c r="HA52" s="471"/>
      <c r="HB52" s="471"/>
      <c r="HC52" s="471"/>
      <c r="HD52" s="471"/>
      <c r="HE52" s="471"/>
      <c r="HF52" s="471"/>
      <c r="HG52" s="471"/>
      <c r="HH52" s="471"/>
      <c r="HI52" s="471"/>
      <c r="HJ52" s="471"/>
      <c r="HK52" s="471"/>
      <c r="HL52" s="471"/>
      <c r="HM52" s="471"/>
      <c r="HN52" s="471"/>
      <c r="HO52" s="471"/>
      <c r="HP52" s="471"/>
      <c r="HQ52" s="471"/>
      <c r="HR52" s="471"/>
      <c r="HS52" s="471"/>
      <c r="HT52" s="471"/>
      <c r="HU52" s="471"/>
      <c r="HV52" s="471"/>
      <c r="HW52" s="471"/>
      <c r="HX52" s="471"/>
      <c r="HY52" s="471"/>
      <c r="HZ52" s="471"/>
      <c r="IA52" s="471"/>
      <c r="IB52" s="471"/>
      <c r="IC52" s="471"/>
      <c r="ID52" s="471"/>
      <c r="IE52" s="471"/>
      <c r="IF52" s="471"/>
      <c r="IG52" s="471"/>
      <c r="IH52" s="471"/>
      <c r="II52" s="471"/>
      <c r="IJ52" s="471"/>
      <c r="IK52" s="471"/>
      <c r="IL52" s="471"/>
      <c r="IM52" s="471"/>
      <c r="IN52" s="471"/>
      <c r="IO52" s="471"/>
      <c r="IP52" s="471"/>
      <c r="IQ52" s="471"/>
      <c r="IR52" s="471"/>
      <c r="IS52" s="471"/>
      <c r="IT52" s="471"/>
      <c r="IU52" s="471"/>
      <c r="IV52" s="471"/>
    </row>
    <row r="53" spans="1:256" s="511" customFormat="1" ht="20">
      <c r="A53" s="311" t="s">
        <v>1078</v>
      </c>
      <c r="B53" s="157" t="s">
        <v>859</v>
      </c>
      <c r="C53" s="195"/>
      <c r="D53" s="195"/>
      <c r="E53" s="195"/>
      <c r="F53" s="196"/>
      <c r="G53" s="251">
        <v>4</v>
      </c>
      <c r="H53" s="251"/>
      <c r="I53" s="251"/>
      <c r="J53" s="251" t="s">
        <v>2858</v>
      </c>
      <c r="K53" s="310" t="s">
        <v>1737</v>
      </c>
      <c r="L53" s="14"/>
      <c r="M53" s="510"/>
      <c r="N53" s="510"/>
      <c r="O53" s="510"/>
      <c r="P53" s="510"/>
      <c r="Q53" s="510"/>
      <c r="R53" s="510"/>
      <c r="S53" s="510"/>
      <c r="T53" s="510"/>
      <c r="U53" s="510"/>
      <c r="V53" s="510"/>
      <c r="W53" s="510"/>
      <c r="X53" s="510"/>
      <c r="Y53" s="510"/>
      <c r="Z53" s="510"/>
      <c r="AA53" s="511">
        <f>IF(AND('12 Top'!C53=1,NOT('12 Top'!I53="")),'12 Top'!I53,0)</f>
        <v>0</v>
      </c>
      <c r="AB53" s="506">
        <f>IF(AND('12 Top'!D53=1,NOT('12 Top'!I53="")),'12 Top'!I53,0)</f>
        <v>0</v>
      </c>
      <c r="AC53" s="511">
        <f>IF(AND('12 Top'!E53=1,NOT('12 Top'!I53="")),'12 Top'!I53,0)</f>
        <v>0</v>
      </c>
      <c r="AD53" s="511">
        <f>IF(AND('12 Top'!F53=1,NOT('12 Top'!I53="")),'12 Top'!I53,0)</f>
        <v>0</v>
      </c>
      <c r="AE53" s="511">
        <f>IF(AND('12 Top'!C53=0,NOT('12 Top'!H53="")),'12 Top'!H53,4)</f>
        <v>4</v>
      </c>
      <c r="AF53" s="511">
        <f>IF(AND('12 Top'!D53=0,NOT('12 Top'!H53="")),'12 Top'!H53,4)</f>
        <v>4</v>
      </c>
      <c r="AG53" s="511">
        <f>IF(AND('12 Top'!E53=0,NOT('12 Top'!H53="")),'12 Top'!H53,4)</f>
        <v>4</v>
      </c>
      <c r="AH53" s="511">
        <f>IF(AND('12 Top'!F53=0,NOT('12 Top'!H53="")),'12 Top'!H53,4)</f>
        <v>4</v>
      </c>
      <c r="GS53" s="471"/>
      <c r="GT53" s="471"/>
      <c r="GU53" s="471"/>
      <c r="GV53" s="471"/>
      <c r="GW53" s="471"/>
      <c r="GX53" s="471"/>
      <c r="GY53" s="471"/>
      <c r="GZ53" s="471"/>
      <c r="HA53" s="471"/>
      <c r="HB53" s="471"/>
      <c r="HC53" s="471"/>
      <c r="HD53" s="471"/>
      <c r="HE53" s="471"/>
      <c r="HF53" s="471"/>
      <c r="HG53" s="471"/>
      <c r="HH53" s="471"/>
      <c r="HI53" s="471"/>
      <c r="HJ53" s="471"/>
      <c r="HK53" s="471"/>
      <c r="HL53" s="471"/>
      <c r="HM53" s="471"/>
      <c r="HN53" s="471"/>
      <c r="HO53" s="471"/>
      <c r="HP53" s="471"/>
      <c r="HQ53" s="471"/>
      <c r="HR53" s="471"/>
      <c r="HS53" s="471"/>
      <c r="HT53" s="471"/>
      <c r="HU53" s="471"/>
      <c r="HV53" s="471"/>
      <c r="HW53" s="471"/>
      <c r="HX53" s="471"/>
      <c r="HY53" s="471"/>
      <c r="HZ53" s="471"/>
      <c r="IA53" s="471"/>
      <c r="IB53" s="471"/>
      <c r="IC53" s="471"/>
      <c r="ID53" s="471"/>
      <c r="IE53" s="471"/>
      <c r="IF53" s="471"/>
      <c r="IG53" s="471"/>
      <c r="IH53" s="471"/>
      <c r="II53" s="471"/>
      <c r="IJ53" s="471"/>
      <c r="IK53" s="471"/>
      <c r="IL53" s="471"/>
      <c r="IM53" s="471"/>
      <c r="IN53" s="471"/>
      <c r="IO53" s="471"/>
      <c r="IP53" s="471"/>
      <c r="IQ53" s="471"/>
      <c r="IR53" s="471"/>
      <c r="IS53" s="471"/>
      <c r="IT53" s="471"/>
      <c r="IU53" s="471"/>
      <c r="IV53" s="471"/>
    </row>
    <row r="54" spans="1:256" s="511" customFormat="1" ht="20">
      <c r="A54" s="311" t="s">
        <v>1079</v>
      </c>
      <c r="B54" s="157" t="s">
        <v>1080</v>
      </c>
      <c r="C54" s="195"/>
      <c r="D54" s="195"/>
      <c r="E54" s="195"/>
      <c r="F54" s="196"/>
      <c r="G54" s="251">
        <v>2</v>
      </c>
      <c r="H54" s="251"/>
      <c r="I54" s="251"/>
      <c r="J54" s="251" t="s">
        <v>5466</v>
      </c>
      <c r="K54" s="310" t="s">
        <v>1737</v>
      </c>
      <c r="L54" s="14"/>
      <c r="M54" s="510"/>
      <c r="N54" s="510"/>
      <c r="O54" s="510"/>
      <c r="P54" s="510"/>
      <c r="Q54" s="510"/>
      <c r="R54" s="510"/>
      <c r="S54" s="510"/>
      <c r="T54" s="510"/>
      <c r="U54" s="510"/>
      <c r="V54" s="510"/>
      <c r="W54" s="510"/>
      <c r="X54" s="510"/>
      <c r="Y54" s="510"/>
      <c r="Z54" s="510"/>
      <c r="AA54" s="511">
        <f>IF(AND('12 Top'!C54=1,NOT('12 Top'!I54="")),'12 Top'!I54,0)</f>
        <v>0</v>
      </c>
      <c r="AB54" s="506">
        <f>IF(AND('12 Top'!D54=1,NOT('12 Top'!I54="")),'12 Top'!I54,0)</f>
        <v>0</v>
      </c>
      <c r="AC54" s="511">
        <f>IF(AND('12 Top'!E54=1,NOT('12 Top'!I54="")),'12 Top'!I54,0)</f>
        <v>0</v>
      </c>
      <c r="AD54" s="511">
        <f>IF(AND('12 Top'!F54=1,NOT('12 Top'!I54="")),'12 Top'!I54,0)</f>
        <v>0</v>
      </c>
      <c r="AE54" s="511">
        <f>IF(AND('12 Top'!C54=0,NOT('12 Top'!H54="")),'12 Top'!H54,4)</f>
        <v>4</v>
      </c>
      <c r="AF54" s="511">
        <f>IF(AND('12 Top'!D54=0,NOT('12 Top'!H54="")),'12 Top'!H54,4)</f>
        <v>4</v>
      </c>
      <c r="AG54" s="511">
        <f>IF(AND('12 Top'!E54=0,NOT('12 Top'!H54="")),'12 Top'!H54,4)</f>
        <v>4</v>
      </c>
      <c r="AH54" s="511">
        <f>IF(AND('12 Top'!F54=0,NOT('12 Top'!H54="")),'12 Top'!H54,4)</f>
        <v>4</v>
      </c>
      <c r="GS54" s="471"/>
      <c r="GT54" s="471"/>
      <c r="GU54" s="471"/>
      <c r="GV54" s="471"/>
      <c r="GW54" s="471"/>
      <c r="GX54" s="471"/>
      <c r="GY54" s="471"/>
      <c r="GZ54" s="471"/>
      <c r="HA54" s="471"/>
      <c r="HB54" s="471"/>
      <c r="HC54" s="471"/>
      <c r="HD54" s="471"/>
      <c r="HE54" s="471"/>
      <c r="HF54" s="471"/>
      <c r="HG54" s="471"/>
      <c r="HH54" s="471"/>
      <c r="HI54" s="471"/>
      <c r="HJ54" s="471"/>
      <c r="HK54" s="471"/>
      <c r="HL54" s="471"/>
      <c r="HM54" s="471"/>
      <c r="HN54" s="471"/>
      <c r="HO54" s="471"/>
      <c r="HP54" s="471"/>
      <c r="HQ54" s="471"/>
      <c r="HR54" s="471"/>
      <c r="HS54" s="471"/>
      <c r="HT54" s="471"/>
      <c r="HU54" s="471"/>
      <c r="HV54" s="471"/>
      <c r="HW54" s="471"/>
      <c r="HX54" s="471"/>
      <c r="HY54" s="471"/>
      <c r="HZ54" s="471"/>
      <c r="IA54" s="471"/>
      <c r="IB54" s="471"/>
      <c r="IC54" s="471"/>
      <c r="ID54" s="471"/>
      <c r="IE54" s="471"/>
      <c r="IF54" s="471"/>
      <c r="IG54" s="471"/>
      <c r="IH54" s="471"/>
      <c r="II54" s="471"/>
      <c r="IJ54" s="471"/>
      <c r="IK54" s="471"/>
      <c r="IL54" s="471"/>
      <c r="IM54" s="471"/>
      <c r="IN54" s="471"/>
      <c r="IO54" s="471"/>
      <c r="IP54" s="471"/>
      <c r="IQ54" s="471"/>
      <c r="IR54" s="471"/>
      <c r="IS54" s="471"/>
      <c r="IT54" s="471"/>
      <c r="IU54" s="471"/>
      <c r="IV54" s="471"/>
    </row>
    <row r="55" spans="1:256" s="511" customFormat="1">
      <c r="A55" s="311" t="s">
        <v>1081</v>
      </c>
      <c r="B55" s="157" t="s">
        <v>777</v>
      </c>
      <c r="C55" s="195"/>
      <c r="D55" s="195"/>
      <c r="E55" s="195"/>
      <c r="F55" s="196"/>
      <c r="G55" s="251">
        <v>4</v>
      </c>
      <c r="H55" s="251"/>
      <c r="I55" s="251"/>
      <c r="J55" s="251" t="s">
        <v>2351</v>
      </c>
      <c r="K55" s="310" t="s">
        <v>303</v>
      </c>
      <c r="L55" s="14"/>
      <c r="M55" s="510"/>
      <c r="N55" s="510"/>
      <c r="O55" s="510"/>
      <c r="P55" s="510"/>
      <c r="Q55" s="510"/>
      <c r="R55" s="510"/>
      <c r="S55" s="510"/>
      <c r="T55" s="510"/>
      <c r="U55" s="510"/>
      <c r="V55" s="510"/>
      <c r="W55" s="510"/>
      <c r="X55" s="510"/>
      <c r="Y55" s="510"/>
      <c r="Z55" s="510"/>
      <c r="AA55" s="511">
        <f>IF(AND('12 Top'!C55=1,NOT('12 Top'!I55="")),'12 Top'!I55,0)</f>
        <v>0</v>
      </c>
      <c r="AB55" s="506">
        <f>IF(AND('12 Top'!D55=1,NOT('12 Top'!I55="")),'12 Top'!I55,0)</f>
        <v>0</v>
      </c>
      <c r="AC55" s="511">
        <f>IF(AND('12 Top'!E55=1,NOT('12 Top'!I55="")),'12 Top'!I55,0)</f>
        <v>0</v>
      </c>
      <c r="AD55" s="511">
        <f>IF(AND('12 Top'!F55=1,NOT('12 Top'!I55="")),'12 Top'!I55,0)</f>
        <v>0</v>
      </c>
      <c r="AE55" s="511">
        <f>IF(AND('12 Top'!C55=0,NOT('12 Top'!H55="")),'12 Top'!H55,4)</f>
        <v>4</v>
      </c>
      <c r="AF55" s="511">
        <f>IF(AND('12 Top'!D55=0,NOT('12 Top'!H55="")),'12 Top'!H55,4)</f>
        <v>4</v>
      </c>
      <c r="AG55" s="511">
        <f>IF(AND('12 Top'!E55=0,NOT('12 Top'!H55="")),'12 Top'!H55,4)</f>
        <v>4</v>
      </c>
      <c r="AH55" s="511">
        <f>IF(AND('12 Top'!F55=0,NOT('12 Top'!H55="")),'12 Top'!H55,4)</f>
        <v>4</v>
      </c>
      <c r="GS55" s="471"/>
      <c r="GT55" s="471"/>
      <c r="GU55" s="471"/>
      <c r="GV55" s="471"/>
      <c r="GW55" s="471"/>
      <c r="GX55" s="471"/>
      <c r="GY55" s="471"/>
      <c r="GZ55" s="471"/>
      <c r="HA55" s="471"/>
      <c r="HB55" s="471"/>
      <c r="HC55" s="471"/>
      <c r="HD55" s="471"/>
      <c r="HE55" s="471"/>
      <c r="HF55" s="471"/>
      <c r="HG55" s="471"/>
      <c r="HH55" s="471"/>
      <c r="HI55" s="471"/>
      <c r="HJ55" s="471"/>
      <c r="HK55" s="471"/>
      <c r="HL55" s="471"/>
      <c r="HM55" s="471"/>
      <c r="HN55" s="471"/>
      <c r="HO55" s="471"/>
      <c r="HP55" s="471"/>
      <c r="HQ55" s="471"/>
      <c r="HR55" s="471"/>
      <c r="HS55" s="471"/>
      <c r="HT55" s="471"/>
      <c r="HU55" s="471"/>
      <c r="HV55" s="471"/>
      <c r="HW55" s="471"/>
      <c r="HX55" s="471"/>
      <c r="HY55" s="471"/>
      <c r="HZ55" s="471"/>
      <c r="IA55" s="471"/>
      <c r="IB55" s="471"/>
      <c r="IC55" s="471"/>
      <c r="ID55" s="471"/>
      <c r="IE55" s="471"/>
      <c r="IF55" s="471"/>
      <c r="IG55" s="471"/>
      <c r="IH55" s="471"/>
      <c r="II55" s="471"/>
      <c r="IJ55" s="471"/>
      <c r="IK55" s="471"/>
      <c r="IL55" s="471"/>
      <c r="IM55" s="471"/>
      <c r="IN55" s="471"/>
      <c r="IO55" s="471"/>
      <c r="IP55" s="471"/>
      <c r="IQ55" s="471"/>
      <c r="IR55" s="471"/>
      <c r="IS55" s="471"/>
      <c r="IT55" s="471"/>
      <c r="IU55" s="471"/>
      <c r="IV55" s="471"/>
    </row>
    <row r="56" spans="1:256" s="511" customFormat="1">
      <c r="A56" s="311" t="s">
        <v>1082</v>
      </c>
      <c r="B56" s="157" t="s">
        <v>4698</v>
      </c>
      <c r="C56" s="195"/>
      <c r="D56" s="195"/>
      <c r="E56" s="195"/>
      <c r="F56" s="196"/>
      <c r="G56" s="251">
        <v>4</v>
      </c>
      <c r="H56" s="251"/>
      <c r="I56" s="251"/>
      <c r="J56" s="251" t="s">
        <v>5466</v>
      </c>
      <c r="K56" s="310" t="s">
        <v>303</v>
      </c>
      <c r="L56" s="14"/>
      <c r="M56" s="510"/>
      <c r="N56" s="510"/>
      <c r="O56" s="510"/>
      <c r="P56" s="510"/>
      <c r="Q56" s="510"/>
      <c r="R56" s="510"/>
      <c r="S56" s="510"/>
      <c r="T56" s="510"/>
      <c r="U56" s="510"/>
      <c r="V56" s="510"/>
      <c r="W56" s="510"/>
      <c r="X56" s="510"/>
      <c r="Y56" s="510"/>
      <c r="Z56" s="510"/>
      <c r="AA56" s="511">
        <f>IF(AND('12 Top'!C56=1,NOT('12 Top'!I56="")),'12 Top'!I56,0)</f>
        <v>0</v>
      </c>
      <c r="AB56" s="506">
        <f>IF(AND('12 Top'!D56=1,NOT('12 Top'!I56="")),'12 Top'!I56,0)</f>
        <v>0</v>
      </c>
      <c r="AC56" s="511">
        <f>IF(AND('12 Top'!E56=1,NOT('12 Top'!I56="")),'12 Top'!I56,0)</f>
        <v>0</v>
      </c>
      <c r="AD56" s="511">
        <f>IF(AND('12 Top'!F56=1,NOT('12 Top'!I56="")),'12 Top'!I56,0)</f>
        <v>0</v>
      </c>
      <c r="AE56" s="511">
        <f>IF(AND('12 Top'!C56=0,NOT('12 Top'!H56="")),'12 Top'!H56,4)</f>
        <v>4</v>
      </c>
      <c r="AF56" s="511">
        <f>IF(AND('12 Top'!D56=0,NOT('12 Top'!H56="")),'12 Top'!H56,4)</f>
        <v>4</v>
      </c>
      <c r="AG56" s="511">
        <f>IF(AND('12 Top'!E56=0,NOT('12 Top'!H56="")),'12 Top'!H56,4)</f>
        <v>4</v>
      </c>
      <c r="AH56" s="511">
        <f>IF(AND('12 Top'!F56=0,NOT('12 Top'!H56="")),'12 Top'!H56,4)</f>
        <v>4</v>
      </c>
      <c r="GS56" s="471"/>
      <c r="GT56" s="471"/>
      <c r="GU56" s="471"/>
      <c r="GV56" s="471"/>
      <c r="GW56" s="471"/>
      <c r="GX56" s="471"/>
      <c r="GY56" s="471"/>
      <c r="GZ56" s="471"/>
      <c r="HA56" s="471"/>
      <c r="HB56" s="471"/>
      <c r="HC56" s="471"/>
      <c r="HD56" s="471"/>
      <c r="HE56" s="471"/>
      <c r="HF56" s="471"/>
      <c r="HG56" s="471"/>
      <c r="HH56" s="471"/>
      <c r="HI56" s="471"/>
      <c r="HJ56" s="471"/>
      <c r="HK56" s="471"/>
      <c r="HL56" s="471"/>
      <c r="HM56" s="471"/>
      <c r="HN56" s="471"/>
      <c r="HO56" s="471"/>
      <c r="HP56" s="471"/>
      <c r="HQ56" s="471"/>
      <c r="HR56" s="471"/>
      <c r="HS56" s="471"/>
      <c r="HT56" s="471"/>
      <c r="HU56" s="471"/>
      <c r="HV56" s="471"/>
      <c r="HW56" s="471"/>
      <c r="HX56" s="471"/>
      <c r="HY56" s="471"/>
      <c r="HZ56" s="471"/>
      <c r="IA56" s="471"/>
      <c r="IB56" s="471"/>
      <c r="IC56" s="471"/>
      <c r="ID56" s="471"/>
      <c r="IE56" s="471"/>
      <c r="IF56" s="471"/>
      <c r="IG56" s="471"/>
      <c r="IH56" s="471"/>
      <c r="II56" s="471"/>
      <c r="IJ56" s="471"/>
      <c r="IK56" s="471"/>
      <c r="IL56" s="471"/>
      <c r="IM56" s="471"/>
      <c r="IN56" s="471"/>
      <c r="IO56" s="471"/>
      <c r="IP56" s="471"/>
      <c r="IQ56" s="471"/>
      <c r="IR56" s="471"/>
      <c r="IS56" s="471"/>
      <c r="IT56" s="471"/>
      <c r="IU56" s="471"/>
      <c r="IV56" s="471"/>
    </row>
    <row r="57" spans="1:256" s="511" customFormat="1">
      <c r="A57" s="311" t="s">
        <v>1083</v>
      </c>
      <c r="B57" s="157" t="s">
        <v>848</v>
      </c>
      <c r="C57" s="195"/>
      <c r="D57" s="195"/>
      <c r="E57" s="195"/>
      <c r="F57" s="196"/>
      <c r="G57" s="251">
        <v>2</v>
      </c>
      <c r="H57" s="251"/>
      <c r="I57" s="251"/>
      <c r="J57" s="251" t="s">
        <v>5466</v>
      </c>
      <c r="K57" s="310" t="s">
        <v>303</v>
      </c>
      <c r="L57" s="14"/>
      <c r="M57" s="510"/>
      <c r="N57" s="510"/>
      <c r="O57" s="510"/>
      <c r="P57" s="510"/>
      <c r="Q57" s="510"/>
      <c r="R57" s="510"/>
      <c r="S57" s="510"/>
      <c r="T57" s="510"/>
      <c r="U57" s="510"/>
      <c r="V57" s="510"/>
      <c r="W57" s="510"/>
      <c r="X57" s="510"/>
      <c r="Y57" s="510"/>
      <c r="Z57" s="510"/>
      <c r="AA57" s="511">
        <f>IF(AND('12 Top'!C57=1,NOT('12 Top'!I57="")),'12 Top'!I57,0)</f>
        <v>0</v>
      </c>
      <c r="AB57" s="506">
        <f>IF(AND('12 Top'!D57=1,NOT('12 Top'!I57="")),'12 Top'!I57,0)</f>
        <v>0</v>
      </c>
      <c r="AC57" s="511">
        <f>IF(AND('12 Top'!E57=1,NOT('12 Top'!I57="")),'12 Top'!I57,0)</f>
        <v>0</v>
      </c>
      <c r="AD57" s="511">
        <f>IF(AND('12 Top'!F57=1,NOT('12 Top'!I57="")),'12 Top'!I57,0)</f>
        <v>0</v>
      </c>
      <c r="AE57" s="511">
        <f>IF(AND('12 Top'!C57=0,NOT('12 Top'!H57="")),'12 Top'!H57,4)</f>
        <v>4</v>
      </c>
      <c r="AF57" s="511">
        <f>IF(AND('12 Top'!D57=0,NOT('12 Top'!H57="")),'12 Top'!H57,4)</f>
        <v>4</v>
      </c>
      <c r="AG57" s="511">
        <f>IF(AND('12 Top'!E57=0,NOT('12 Top'!H57="")),'12 Top'!H57,4)</f>
        <v>4</v>
      </c>
      <c r="AH57" s="511">
        <f>IF(AND('12 Top'!F57=0,NOT('12 Top'!H57="")),'12 Top'!H57,4)</f>
        <v>4</v>
      </c>
      <c r="GS57" s="471"/>
      <c r="GT57" s="471"/>
      <c r="GU57" s="471"/>
      <c r="GV57" s="471"/>
      <c r="GW57" s="471"/>
      <c r="GX57" s="471"/>
      <c r="GY57" s="471"/>
      <c r="GZ57" s="471"/>
      <c r="HA57" s="471"/>
      <c r="HB57" s="471"/>
      <c r="HC57" s="471"/>
      <c r="HD57" s="471"/>
      <c r="HE57" s="471"/>
      <c r="HF57" s="471"/>
      <c r="HG57" s="471"/>
      <c r="HH57" s="471"/>
      <c r="HI57" s="471"/>
      <c r="HJ57" s="471"/>
      <c r="HK57" s="471"/>
      <c r="HL57" s="471"/>
      <c r="HM57" s="471"/>
      <c r="HN57" s="471"/>
      <c r="HO57" s="471"/>
      <c r="HP57" s="471"/>
      <c r="HQ57" s="471"/>
      <c r="HR57" s="471"/>
      <c r="HS57" s="471"/>
      <c r="HT57" s="471"/>
      <c r="HU57" s="471"/>
      <c r="HV57" s="471"/>
      <c r="HW57" s="471"/>
      <c r="HX57" s="471"/>
      <c r="HY57" s="471"/>
      <c r="HZ57" s="471"/>
      <c r="IA57" s="471"/>
      <c r="IB57" s="471"/>
      <c r="IC57" s="471"/>
      <c r="ID57" s="471"/>
      <c r="IE57" s="471"/>
      <c r="IF57" s="471"/>
      <c r="IG57" s="471"/>
      <c r="IH57" s="471"/>
      <c r="II57" s="471"/>
      <c r="IJ57" s="471"/>
      <c r="IK57" s="471"/>
      <c r="IL57" s="471"/>
      <c r="IM57" s="471"/>
      <c r="IN57" s="471"/>
      <c r="IO57" s="471"/>
      <c r="IP57" s="471"/>
      <c r="IQ57" s="471"/>
      <c r="IR57" s="471"/>
      <c r="IS57" s="471"/>
      <c r="IT57" s="471"/>
      <c r="IU57" s="471"/>
      <c r="IV57" s="471"/>
    </row>
    <row r="58" spans="1:256" s="511" customFormat="1">
      <c r="A58" s="311" t="s">
        <v>1084</v>
      </c>
      <c r="B58" s="157" t="s">
        <v>5050</v>
      </c>
      <c r="C58" s="195"/>
      <c r="D58" s="195"/>
      <c r="E58" s="196"/>
      <c r="F58" s="196"/>
      <c r="G58" s="251">
        <v>2</v>
      </c>
      <c r="H58" s="251"/>
      <c r="I58" s="251"/>
      <c r="J58" s="251" t="s">
        <v>2356</v>
      </c>
      <c r="K58" s="310" t="s">
        <v>4931</v>
      </c>
      <c r="L58" s="14"/>
      <c r="M58" s="510"/>
      <c r="N58" s="510"/>
      <c r="O58" s="510"/>
      <c r="P58" s="510"/>
      <c r="Q58" s="510"/>
      <c r="R58" s="510"/>
      <c r="S58" s="510"/>
      <c r="T58" s="510"/>
      <c r="U58" s="510"/>
      <c r="V58" s="510"/>
      <c r="W58" s="510"/>
      <c r="X58" s="510"/>
      <c r="Y58" s="510"/>
      <c r="Z58" s="510"/>
      <c r="AA58" s="511">
        <f>IF(AND('12 Top'!C58=1,NOT('12 Top'!I58="")),'12 Top'!I58,0)</f>
        <v>0</v>
      </c>
      <c r="AB58" s="506">
        <f>IF(AND('12 Top'!D58=1,NOT('12 Top'!I58="")),'12 Top'!I58,0)</f>
        <v>0</v>
      </c>
      <c r="AC58" s="511">
        <f>IF(AND('12 Top'!E58=1,NOT('12 Top'!I58="")),'12 Top'!I58,0)</f>
        <v>0</v>
      </c>
      <c r="AD58" s="511">
        <f>IF(AND('12 Top'!F58=1,NOT('12 Top'!I58="")),'12 Top'!I58,0)</f>
        <v>0</v>
      </c>
      <c r="AE58" s="511">
        <f>IF(AND('12 Top'!C58=0,NOT('12 Top'!H58="")),'12 Top'!H58,4)</f>
        <v>4</v>
      </c>
      <c r="AF58" s="511">
        <f>IF(AND('12 Top'!D58=0,NOT('12 Top'!H58="")),'12 Top'!H58,4)</f>
        <v>4</v>
      </c>
      <c r="AG58" s="511">
        <f>IF(AND('12 Top'!E58=0,NOT('12 Top'!H58="")),'12 Top'!H58,4)</f>
        <v>4</v>
      </c>
      <c r="AH58" s="511">
        <f>IF(AND('12 Top'!F58=0,NOT('12 Top'!H58="")),'12 Top'!H58,4)</f>
        <v>4</v>
      </c>
      <c r="GS58" s="471"/>
      <c r="GT58" s="471"/>
      <c r="GU58" s="471"/>
      <c r="GV58" s="471"/>
      <c r="GW58" s="471"/>
      <c r="GX58" s="471"/>
      <c r="GY58" s="471"/>
      <c r="GZ58" s="471"/>
      <c r="HA58" s="471"/>
      <c r="HB58" s="471"/>
      <c r="HC58" s="471"/>
      <c r="HD58" s="471"/>
      <c r="HE58" s="471"/>
      <c r="HF58" s="471"/>
      <c r="HG58" s="471"/>
      <c r="HH58" s="471"/>
      <c r="HI58" s="471"/>
      <c r="HJ58" s="471"/>
      <c r="HK58" s="471"/>
      <c r="HL58" s="471"/>
      <c r="HM58" s="471"/>
      <c r="HN58" s="471"/>
      <c r="HO58" s="471"/>
      <c r="HP58" s="471"/>
      <c r="HQ58" s="471"/>
      <c r="HR58" s="471"/>
      <c r="HS58" s="471"/>
      <c r="HT58" s="471"/>
      <c r="HU58" s="471"/>
      <c r="HV58" s="471"/>
      <c r="HW58" s="471"/>
      <c r="HX58" s="471"/>
      <c r="HY58" s="471"/>
      <c r="HZ58" s="471"/>
      <c r="IA58" s="471"/>
      <c r="IB58" s="471"/>
      <c r="IC58" s="471"/>
      <c r="ID58" s="471"/>
      <c r="IE58" s="471"/>
      <c r="IF58" s="471"/>
      <c r="IG58" s="471"/>
      <c r="IH58" s="471"/>
      <c r="II58" s="471"/>
      <c r="IJ58" s="471"/>
      <c r="IK58" s="471"/>
      <c r="IL58" s="471"/>
      <c r="IM58" s="471"/>
      <c r="IN58" s="471"/>
      <c r="IO58" s="471"/>
      <c r="IP58" s="471"/>
      <c r="IQ58" s="471"/>
      <c r="IR58" s="471"/>
      <c r="IS58" s="471"/>
      <c r="IT58" s="471"/>
      <c r="IU58" s="471"/>
      <c r="IV58" s="471"/>
    </row>
    <row r="59" spans="1:256" ht="13">
      <c r="A59" s="492" t="s">
        <v>1085</v>
      </c>
      <c r="B59" s="158" t="s">
        <v>802</v>
      </c>
      <c r="C59" s="37"/>
      <c r="D59" s="35"/>
      <c r="E59" s="35"/>
      <c r="F59" s="35"/>
      <c r="G59" s="15"/>
      <c r="H59" s="15"/>
      <c r="I59" s="15"/>
      <c r="J59" s="15"/>
      <c r="K59" s="16"/>
      <c r="L59" s="199"/>
      <c r="AB59" s="506">
        <f>IF(AND('12 Top'!D59=1,NOT('12 Top'!I59="")),'12 Top'!I59,0)</f>
        <v>0</v>
      </c>
      <c r="GS59" s="515"/>
      <c r="GT59" s="515"/>
      <c r="GU59" s="515"/>
      <c r="GV59" s="515"/>
      <c r="GW59" s="515"/>
      <c r="GX59" s="515"/>
      <c r="GY59" s="515"/>
      <c r="GZ59" s="515"/>
      <c r="HA59" s="515"/>
      <c r="HB59" s="515"/>
      <c r="HC59" s="515"/>
      <c r="HD59" s="515"/>
      <c r="HE59" s="515"/>
      <c r="HF59" s="515"/>
      <c r="HG59" s="515"/>
      <c r="HH59" s="515"/>
      <c r="HI59" s="515"/>
      <c r="HJ59" s="515"/>
      <c r="HK59" s="515"/>
      <c r="HL59" s="515"/>
      <c r="HM59" s="515"/>
      <c r="HN59" s="515"/>
      <c r="HO59" s="515"/>
      <c r="HP59" s="515"/>
      <c r="HQ59" s="515"/>
      <c r="HR59" s="515"/>
      <c r="HS59" s="515"/>
      <c r="HT59" s="515"/>
      <c r="HU59" s="515"/>
      <c r="HV59" s="515"/>
      <c r="HW59" s="515"/>
      <c r="HX59" s="515"/>
      <c r="HY59" s="515"/>
      <c r="HZ59" s="515"/>
      <c r="IA59" s="515"/>
      <c r="IB59" s="515"/>
      <c r="IC59" s="515"/>
      <c r="ID59" s="515"/>
      <c r="IE59" s="515"/>
      <c r="IF59" s="515"/>
      <c r="IG59" s="515"/>
      <c r="IH59" s="515"/>
      <c r="II59" s="515"/>
      <c r="IJ59" s="515"/>
      <c r="IK59" s="515"/>
      <c r="IL59" s="515"/>
      <c r="IM59" s="515"/>
      <c r="IN59" s="515"/>
      <c r="IO59" s="515"/>
      <c r="IP59" s="515"/>
      <c r="IQ59" s="515"/>
      <c r="IR59" s="515"/>
      <c r="IS59" s="515"/>
      <c r="IT59" s="515"/>
      <c r="IU59" s="515"/>
      <c r="IV59" s="515"/>
    </row>
    <row r="60" spans="1:256">
      <c r="A60" s="59" t="s">
        <v>1086</v>
      </c>
      <c r="B60" s="28" t="s">
        <v>280</v>
      </c>
      <c r="C60" s="37"/>
      <c r="D60" s="35"/>
      <c r="E60" s="35"/>
      <c r="F60" s="35"/>
      <c r="G60" s="201"/>
      <c r="H60" s="201"/>
      <c r="I60" s="201"/>
      <c r="J60" s="201"/>
      <c r="K60" s="16"/>
      <c r="L60" s="199"/>
      <c r="AB60" s="506">
        <f>IF(AND('12 Top'!D60=1,NOT('12 Top'!I60="")),'12 Top'!I60,0)</f>
        <v>0</v>
      </c>
      <c r="GS60" s="515"/>
      <c r="GT60" s="515"/>
      <c r="GU60" s="515"/>
      <c r="GV60" s="515"/>
      <c r="GW60" s="515"/>
      <c r="GX60" s="515"/>
      <c r="GY60" s="515"/>
      <c r="GZ60" s="515"/>
      <c r="HA60" s="515"/>
      <c r="HB60" s="515"/>
      <c r="HC60" s="515"/>
      <c r="HD60" s="515"/>
      <c r="HE60" s="515"/>
      <c r="HF60" s="515"/>
      <c r="HG60" s="515"/>
      <c r="HH60" s="515"/>
      <c r="HI60" s="515"/>
      <c r="HJ60" s="515"/>
      <c r="HK60" s="515"/>
      <c r="HL60" s="515"/>
      <c r="HM60" s="515"/>
      <c r="HN60" s="515"/>
      <c r="HO60" s="515"/>
      <c r="HP60" s="515"/>
      <c r="HQ60" s="515"/>
      <c r="HR60" s="515"/>
      <c r="HS60" s="515"/>
      <c r="HT60" s="515"/>
      <c r="HU60" s="515"/>
      <c r="HV60" s="515"/>
      <c r="HW60" s="515"/>
      <c r="HX60" s="515"/>
      <c r="HY60" s="515"/>
      <c r="HZ60" s="515"/>
      <c r="IA60" s="515"/>
      <c r="IB60" s="515"/>
      <c r="IC60" s="515"/>
      <c r="ID60" s="515"/>
      <c r="IE60" s="515"/>
      <c r="IF60" s="515"/>
      <c r="IG60" s="515"/>
      <c r="IH60" s="515"/>
      <c r="II60" s="515"/>
      <c r="IJ60" s="515"/>
      <c r="IK60" s="515"/>
      <c r="IL60" s="515"/>
      <c r="IM60" s="515"/>
      <c r="IN60" s="515"/>
      <c r="IO60" s="515"/>
      <c r="IP60" s="515"/>
      <c r="IQ60" s="515"/>
      <c r="IR60" s="515"/>
      <c r="IS60" s="515"/>
      <c r="IT60" s="515"/>
      <c r="IU60" s="515"/>
      <c r="IV60" s="515"/>
    </row>
    <row r="61" spans="1:256" ht="30">
      <c r="A61" s="15" t="s">
        <v>1087</v>
      </c>
      <c r="B61" s="480" t="s">
        <v>4699</v>
      </c>
      <c r="C61" s="37"/>
      <c r="D61" s="35"/>
      <c r="E61" s="35"/>
      <c r="F61" s="35"/>
      <c r="G61" s="201">
        <v>2</v>
      </c>
      <c r="H61" s="201"/>
      <c r="I61" s="201"/>
      <c r="J61" s="201" t="s">
        <v>5466</v>
      </c>
      <c r="K61" s="16"/>
      <c r="L61" s="199"/>
      <c r="AA61" s="506">
        <f>IF(AND('12 Top'!C61=1,NOT('12 Top'!I61="")),'12 Top'!I61,0)</f>
        <v>0</v>
      </c>
      <c r="AB61" s="506">
        <f>IF(AND('12 Top'!D61=1,NOT('12 Top'!I61="")),'12 Top'!I61,0)</f>
        <v>0</v>
      </c>
      <c r="AC61" s="506">
        <f>IF(AND('12 Top'!E61=1,NOT('12 Top'!I61="")),'12 Top'!I61,0)</f>
        <v>0</v>
      </c>
      <c r="AD61" s="506">
        <f>IF(AND('12 Top'!F61=1,NOT('12 Top'!I61="")),'12 Top'!I61,0)</f>
        <v>0</v>
      </c>
      <c r="AE61" s="506">
        <f>IF(AND('12 Top'!C61=0,NOT('12 Top'!H61="")),'12 Top'!H61,4)</f>
        <v>4</v>
      </c>
      <c r="AF61" s="506">
        <f>IF(AND('12 Top'!D61=0,NOT('12 Top'!H61="")),'12 Top'!H61,4)</f>
        <v>4</v>
      </c>
      <c r="AG61" s="506">
        <f>IF(AND('12 Top'!E61=0,NOT('12 Top'!H61="")),'12 Top'!H61,4)</f>
        <v>4</v>
      </c>
      <c r="AH61" s="506">
        <f>IF(AND('12 Top'!F61=0,NOT('12 Top'!H61="")),'12 Top'!H61,4)</f>
        <v>4</v>
      </c>
      <c r="GS61" s="515"/>
      <c r="GT61" s="515"/>
      <c r="GU61" s="515"/>
      <c r="GV61" s="515"/>
      <c r="GW61" s="515"/>
      <c r="GX61" s="515"/>
      <c r="GY61" s="515"/>
      <c r="GZ61" s="515"/>
      <c r="HA61" s="515"/>
      <c r="HB61" s="515"/>
      <c r="HC61" s="515"/>
      <c r="HD61" s="515"/>
      <c r="HE61" s="515"/>
      <c r="HF61" s="515"/>
      <c r="HG61" s="515"/>
      <c r="HH61" s="515"/>
      <c r="HI61" s="515"/>
      <c r="HJ61" s="515"/>
      <c r="HK61" s="515"/>
      <c r="HL61" s="515"/>
      <c r="HM61" s="515"/>
      <c r="HN61" s="515"/>
      <c r="HO61" s="515"/>
      <c r="HP61" s="515"/>
      <c r="HQ61" s="515"/>
      <c r="HR61" s="515"/>
      <c r="HS61" s="515"/>
      <c r="HT61" s="515"/>
      <c r="HU61" s="515"/>
      <c r="HV61" s="515"/>
      <c r="HW61" s="515"/>
      <c r="HX61" s="515"/>
      <c r="HY61" s="515"/>
      <c r="HZ61" s="515"/>
      <c r="IA61" s="515"/>
      <c r="IB61" s="515"/>
      <c r="IC61" s="515"/>
      <c r="ID61" s="515"/>
      <c r="IE61" s="515"/>
      <c r="IF61" s="515"/>
      <c r="IG61" s="515"/>
      <c r="IH61" s="515"/>
      <c r="II61" s="515"/>
      <c r="IJ61" s="515"/>
      <c r="IK61" s="515"/>
      <c r="IL61" s="515"/>
      <c r="IM61" s="515"/>
      <c r="IN61" s="515"/>
      <c r="IO61" s="515"/>
      <c r="IP61" s="515"/>
      <c r="IQ61" s="515"/>
      <c r="IR61" s="515"/>
      <c r="IS61" s="515"/>
      <c r="IT61" s="515"/>
      <c r="IU61" s="515"/>
      <c r="IV61" s="515"/>
    </row>
    <row r="62" spans="1:256" ht="40">
      <c r="A62" s="15" t="s">
        <v>2447</v>
      </c>
      <c r="B62" s="16" t="s">
        <v>4693</v>
      </c>
      <c r="C62" s="37"/>
      <c r="D62" s="35"/>
      <c r="E62" s="35"/>
      <c r="F62" s="35"/>
      <c r="G62" s="201">
        <v>4</v>
      </c>
      <c r="H62" s="201">
        <v>2</v>
      </c>
      <c r="I62" s="201"/>
      <c r="J62" s="201" t="s">
        <v>2351</v>
      </c>
      <c r="K62" s="16"/>
      <c r="L62" s="203"/>
      <c r="AA62" s="506">
        <f>IF(AND('12 Top'!C62=1,NOT('12 Top'!I62="")),'12 Top'!I62,0)</f>
        <v>0</v>
      </c>
      <c r="AB62" s="506">
        <f>IF(AND('12 Top'!D62=1,NOT('12 Top'!I62="")),'12 Top'!I62,0)</f>
        <v>0</v>
      </c>
      <c r="AC62" s="506">
        <f>IF(AND('12 Top'!E62=1,NOT('12 Top'!I62="")),'12 Top'!I62,0)</f>
        <v>0</v>
      </c>
      <c r="AD62" s="506">
        <f>IF(AND('12 Top'!F62=1,NOT('12 Top'!I62="")),'12 Top'!I62,0)</f>
        <v>0</v>
      </c>
      <c r="AE62" s="506">
        <f>IF(AND('12 Top'!C62=0,NOT('12 Top'!H62="")),'12 Top'!H62,4)</f>
        <v>2</v>
      </c>
      <c r="AF62" s="506">
        <f>IF(AND('12 Top'!D62=0,NOT('12 Top'!H62="")),'12 Top'!H62,4)</f>
        <v>2</v>
      </c>
      <c r="AG62" s="506">
        <f>IF(AND('12 Top'!E62=0,NOT('12 Top'!H62="")),'12 Top'!H62,4)</f>
        <v>2</v>
      </c>
      <c r="AH62" s="506">
        <f>IF(AND('12 Top'!F62=0,NOT('12 Top'!H62="")),'12 Top'!H62,4)</f>
        <v>2</v>
      </c>
      <c r="GS62" s="515"/>
      <c r="GT62" s="515"/>
      <c r="GU62" s="515"/>
      <c r="GV62" s="515"/>
      <c r="GW62" s="515"/>
      <c r="GX62" s="515"/>
      <c r="GY62" s="515"/>
      <c r="GZ62" s="515"/>
      <c r="HA62" s="515"/>
      <c r="HB62" s="515"/>
      <c r="HC62" s="515"/>
      <c r="HD62" s="515"/>
      <c r="HE62" s="515"/>
      <c r="HF62" s="515"/>
      <c r="HG62" s="515"/>
      <c r="HH62" s="515"/>
      <c r="HI62" s="515"/>
      <c r="HJ62" s="515"/>
      <c r="HK62" s="515"/>
      <c r="HL62" s="515"/>
      <c r="HM62" s="515"/>
      <c r="HN62" s="515"/>
      <c r="HO62" s="515"/>
      <c r="HP62" s="515"/>
      <c r="HQ62" s="515"/>
      <c r="HR62" s="515"/>
      <c r="HS62" s="515"/>
      <c r="HT62" s="515"/>
      <c r="HU62" s="515"/>
      <c r="HV62" s="515"/>
      <c r="HW62" s="515"/>
      <c r="HX62" s="515"/>
      <c r="HY62" s="515"/>
      <c r="HZ62" s="515"/>
      <c r="IA62" s="515"/>
      <c r="IB62" s="515"/>
      <c r="IC62" s="515"/>
      <c r="ID62" s="515"/>
      <c r="IE62" s="515"/>
      <c r="IF62" s="515"/>
      <c r="IG62" s="515"/>
      <c r="IH62" s="515"/>
      <c r="II62" s="515"/>
      <c r="IJ62" s="515"/>
      <c r="IK62" s="515"/>
      <c r="IL62" s="515"/>
      <c r="IM62" s="515"/>
      <c r="IN62" s="515"/>
      <c r="IO62" s="515"/>
      <c r="IP62" s="515"/>
      <c r="IQ62" s="515"/>
      <c r="IR62" s="515"/>
      <c r="IS62" s="515"/>
      <c r="IT62" s="515"/>
      <c r="IU62" s="515"/>
      <c r="IV62" s="515"/>
    </row>
    <row r="63" spans="1:256">
      <c r="A63" s="15" t="s">
        <v>1091</v>
      </c>
      <c r="B63" s="200" t="s">
        <v>4194</v>
      </c>
      <c r="C63" s="37"/>
      <c r="D63" s="35"/>
      <c r="E63" s="35"/>
      <c r="F63" s="35"/>
      <c r="G63" s="201">
        <v>4</v>
      </c>
      <c r="H63" s="201">
        <v>2</v>
      </c>
      <c r="I63" s="201"/>
      <c r="J63" s="201" t="s">
        <v>5466</v>
      </c>
      <c r="K63" s="16" t="s">
        <v>1700</v>
      </c>
      <c r="L63" s="199"/>
      <c r="AA63" s="506">
        <f>IF(AND('12 Top'!C63=1,NOT('12 Top'!I63="")),'12 Top'!I63,0)</f>
        <v>0</v>
      </c>
      <c r="AB63" s="506">
        <f>IF(AND('12 Top'!D63=1,NOT('12 Top'!I63="")),'12 Top'!I63,0)</f>
        <v>0</v>
      </c>
      <c r="AC63" s="506">
        <f>IF(AND('12 Top'!E63=1,NOT('12 Top'!I63="")),'12 Top'!I63,0)</f>
        <v>0</v>
      </c>
      <c r="AD63" s="506">
        <f>IF(AND('12 Top'!F63=1,NOT('12 Top'!I63="")),'12 Top'!I63,0)</f>
        <v>0</v>
      </c>
      <c r="AE63" s="506">
        <f>IF(AND('12 Top'!C63=0,NOT('12 Top'!H63="")),'12 Top'!H63,4)</f>
        <v>2</v>
      </c>
      <c r="AF63" s="506">
        <f>IF(AND('12 Top'!D63=0,NOT('12 Top'!H63="")),'12 Top'!H63,4)</f>
        <v>2</v>
      </c>
      <c r="AG63" s="506">
        <f>IF(AND('12 Top'!E63=0,NOT('12 Top'!H63="")),'12 Top'!H63,4)</f>
        <v>2</v>
      </c>
      <c r="AH63" s="506">
        <f>IF(AND('12 Top'!F63=0,NOT('12 Top'!H63="")),'12 Top'!H63,4)</f>
        <v>2</v>
      </c>
      <c r="GS63" s="515"/>
      <c r="GT63" s="515"/>
      <c r="GU63" s="515"/>
      <c r="GV63" s="515"/>
      <c r="GW63" s="515"/>
      <c r="GX63" s="515"/>
      <c r="GY63" s="515"/>
      <c r="GZ63" s="515"/>
      <c r="HA63" s="515"/>
      <c r="HB63" s="515"/>
      <c r="HC63" s="515"/>
      <c r="HD63" s="515"/>
      <c r="HE63" s="515"/>
      <c r="HF63" s="515"/>
      <c r="HG63" s="515"/>
      <c r="HH63" s="515"/>
      <c r="HI63" s="515"/>
      <c r="HJ63" s="515"/>
      <c r="HK63" s="515"/>
      <c r="HL63" s="515"/>
      <c r="HM63" s="515"/>
      <c r="HN63" s="515"/>
      <c r="HO63" s="515"/>
      <c r="HP63" s="515"/>
      <c r="HQ63" s="515"/>
      <c r="HR63" s="515"/>
      <c r="HS63" s="515"/>
      <c r="HT63" s="515"/>
      <c r="HU63" s="515"/>
      <c r="HV63" s="515"/>
      <c r="HW63" s="515"/>
      <c r="HX63" s="515"/>
      <c r="HY63" s="515"/>
      <c r="HZ63" s="515"/>
      <c r="IA63" s="515"/>
      <c r="IB63" s="515"/>
      <c r="IC63" s="515"/>
      <c r="ID63" s="515"/>
      <c r="IE63" s="515"/>
      <c r="IF63" s="515"/>
      <c r="IG63" s="515"/>
      <c r="IH63" s="515"/>
      <c r="II63" s="515"/>
      <c r="IJ63" s="515"/>
      <c r="IK63" s="515"/>
      <c r="IL63" s="515"/>
      <c r="IM63" s="515"/>
      <c r="IN63" s="515"/>
      <c r="IO63" s="515"/>
      <c r="IP63" s="515"/>
      <c r="IQ63" s="515"/>
      <c r="IR63" s="515"/>
      <c r="IS63" s="515"/>
      <c r="IT63" s="515"/>
      <c r="IU63" s="515"/>
      <c r="IV63" s="515"/>
    </row>
    <row r="64" spans="1:256" ht="30">
      <c r="A64" s="15" t="s">
        <v>1092</v>
      </c>
      <c r="B64" s="200" t="s">
        <v>5087</v>
      </c>
      <c r="C64" s="37"/>
      <c r="D64" s="35"/>
      <c r="E64" s="35"/>
      <c r="F64" s="35"/>
      <c r="G64" s="201">
        <v>2</v>
      </c>
      <c r="H64" s="201">
        <v>3</v>
      </c>
      <c r="I64" s="201"/>
      <c r="J64" s="201" t="s">
        <v>5466</v>
      </c>
      <c r="K64" s="16" t="s">
        <v>4196</v>
      </c>
      <c r="L64" s="203"/>
      <c r="AA64" s="506">
        <f>IF(AND('12 Top'!C64=1,NOT('12 Top'!I64="")),'12 Top'!I64,0)</f>
        <v>0</v>
      </c>
      <c r="AB64" s="506">
        <f>IF(AND('12 Top'!D64=1,NOT('12 Top'!I64="")),'12 Top'!I64,0)</f>
        <v>0</v>
      </c>
      <c r="AC64" s="506">
        <f>IF(AND('12 Top'!E64=1,NOT('12 Top'!I64="")),'12 Top'!I64,0)</f>
        <v>0</v>
      </c>
      <c r="AD64" s="506">
        <f>IF(AND('12 Top'!F64=1,NOT('12 Top'!I64="")),'12 Top'!I64,0)</f>
        <v>0</v>
      </c>
      <c r="AE64" s="506">
        <f>IF(AND('12 Top'!C64=0,NOT('12 Top'!H64="")),'12 Top'!H64,4)</f>
        <v>3</v>
      </c>
      <c r="AF64" s="506">
        <f>IF(AND('12 Top'!D64=0,NOT('12 Top'!H64="")),'12 Top'!H64,4)</f>
        <v>3</v>
      </c>
      <c r="AG64" s="506">
        <f>IF(AND('12 Top'!E64=0,NOT('12 Top'!H64="")),'12 Top'!H64,4)</f>
        <v>3</v>
      </c>
      <c r="AH64" s="506">
        <f>IF(AND('12 Top'!F64=0,NOT('12 Top'!H64="")),'12 Top'!H64,4)</f>
        <v>3</v>
      </c>
      <c r="GS64" s="515"/>
      <c r="GT64" s="515"/>
      <c r="GU64" s="515"/>
      <c r="GV64" s="515"/>
      <c r="GW64" s="515"/>
      <c r="GX64" s="515"/>
      <c r="GY64" s="515"/>
      <c r="GZ64" s="515"/>
      <c r="HA64" s="515"/>
      <c r="HB64" s="515"/>
      <c r="HC64" s="515"/>
      <c r="HD64" s="515"/>
      <c r="HE64" s="515"/>
      <c r="HF64" s="515"/>
      <c r="HG64" s="515"/>
      <c r="HH64" s="515"/>
      <c r="HI64" s="515"/>
      <c r="HJ64" s="515"/>
      <c r="HK64" s="515"/>
      <c r="HL64" s="515"/>
      <c r="HM64" s="515"/>
      <c r="HN64" s="515"/>
      <c r="HO64" s="515"/>
      <c r="HP64" s="515"/>
      <c r="HQ64" s="515"/>
      <c r="HR64" s="515"/>
      <c r="HS64" s="515"/>
      <c r="HT64" s="515"/>
      <c r="HU64" s="515"/>
      <c r="HV64" s="515"/>
      <c r="HW64" s="515"/>
      <c r="HX64" s="515"/>
      <c r="HY64" s="515"/>
      <c r="HZ64" s="515"/>
      <c r="IA64" s="515"/>
      <c r="IB64" s="515"/>
      <c r="IC64" s="515"/>
      <c r="ID64" s="515"/>
      <c r="IE64" s="515"/>
      <c r="IF64" s="515"/>
      <c r="IG64" s="515"/>
      <c r="IH64" s="515"/>
      <c r="II64" s="515"/>
      <c r="IJ64" s="515"/>
      <c r="IK64" s="515"/>
      <c r="IL64" s="515"/>
      <c r="IM64" s="515"/>
      <c r="IN64" s="515"/>
      <c r="IO64" s="515"/>
      <c r="IP64" s="515"/>
      <c r="IQ64" s="515"/>
      <c r="IR64" s="515"/>
      <c r="IS64" s="515"/>
      <c r="IT64" s="515"/>
      <c r="IU64" s="515"/>
      <c r="IV64" s="515"/>
    </row>
    <row r="65" spans="1:256">
      <c r="A65" s="15" t="s">
        <v>1093</v>
      </c>
      <c r="B65" s="208" t="s">
        <v>5088</v>
      </c>
      <c r="C65" s="37"/>
      <c r="D65" s="35"/>
      <c r="E65" s="35"/>
      <c r="F65" s="35"/>
      <c r="G65" s="201">
        <v>4</v>
      </c>
      <c r="H65" s="201"/>
      <c r="I65" s="201"/>
      <c r="J65" s="201" t="s">
        <v>2356</v>
      </c>
      <c r="K65" s="16" t="s">
        <v>318</v>
      </c>
      <c r="L65" s="199"/>
      <c r="AA65" s="506">
        <f>IF(AND('12 Top'!C65=1,NOT('12 Top'!I65="")),'12 Top'!I65,0)</f>
        <v>0</v>
      </c>
      <c r="AB65" s="506">
        <f>IF(AND('12 Top'!D65=1,NOT('12 Top'!I65="")),'12 Top'!I65,0)</f>
        <v>0</v>
      </c>
      <c r="AC65" s="506">
        <f>IF(AND('12 Top'!E65=1,NOT('12 Top'!I65="")),'12 Top'!I65,0)</f>
        <v>0</v>
      </c>
      <c r="AD65" s="506">
        <f>IF(AND('12 Top'!F65=1,NOT('12 Top'!I65="")),'12 Top'!I65,0)</f>
        <v>0</v>
      </c>
      <c r="AE65" s="506">
        <f>IF(AND('12 Top'!C65=0,NOT('12 Top'!H65="")),'12 Top'!H65,4)</f>
        <v>4</v>
      </c>
      <c r="AF65" s="506">
        <f>IF(AND('12 Top'!D65=0,NOT('12 Top'!H65="")),'12 Top'!H65,4)</f>
        <v>4</v>
      </c>
      <c r="AG65" s="506">
        <f>IF(AND('12 Top'!E65=0,NOT('12 Top'!H65="")),'12 Top'!H65,4)</f>
        <v>4</v>
      </c>
      <c r="AH65" s="506">
        <f>IF(AND('12 Top'!F65=0,NOT('12 Top'!H65="")),'12 Top'!H65,4)</f>
        <v>4</v>
      </c>
      <c r="GS65" s="515"/>
      <c r="GT65" s="515"/>
      <c r="GU65" s="515"/>
      <c r="GV65" s="515"/>
      <c r="GW65" s="515"/>
      <c r="GX65" s="515"/>
      <c r="GY65" s="515"/>
      <c r="GZ65" s="515"/>
      <c r="HA65" s="515"/>
      <c r="HB65" s="515"/>
      <c r="HC65" s="515"/>
      <c r="HD65" s="515"/>
      <c r="HE65" s="515"/>
      <c r="HF65" s="515"/>
      <c r="HG65" s="515"/>
      <c r="HH65" s="515"/>
      <c r="HI65" s="515"/>
      <c r="HJ65" s="515"/>
      <c r="HK65" s="515"/>
      <c r="HL65" s="515"/>
      <c r="HM65" s="515"/>
      <c r="HN65" s="515"/>
      <c r="HO65" s="515"/>
      <c r="HP65" s="515"/>
      <c r="HQ65" s="515"/>
      <c r="HR65" s="515"/>
      <c r="HS65" s="515"/>
      <c r="HT65" s="515"/>
      <c r="HU65" s="515"/>
      <c r="HV65" s="515"/>
      <c r="HW65" s="515"/>
      <c r="HX65" s="515"/>
      <c r="HY65" s="515"/>
      <c r="HZ65" s="515"/>
      <c r="IA65" s="515"/>
      <c r="IB65" s="515"/>
      <c r="IC65" s="515"/>
      <c r="ID65" s="515"/>
      <c r="IE65" s="515"/>
      <c r="IF65" s="515"/>
      <c r="IG65" s="515"/>
      <c r="IH65" s="515"/>
      <c r="II65" s="515"/>
      <c r="IJ65" s="515"/>
      <c r="IK65" s="515"/>
      <c r="IL65" s="515"/>
      <c r="IM65" s="515"/>
      <c r="IN65" s="515"/>
      <c r="IO65" s="515"/>
      <c r="IP65" s="515"/>
      <c r="IQ65" s="515"/>
      <c r="IR65" s="515"/>
      <c r="IS65" s="515"/>
      <c r="IT65" s="515"/>
      <c r="IU65" s="515"/>
      <c r="IV65" s="515"/>
    </row>
    <row r="66" spans="1:256">
      <c r="A66" s="15" t="s">
        <v>1094</v>
      </c>
      <c r="B66" s="20" t="s">
        <v>818</v>
      </c>
      <c r="C66" s="37"/>
      <c r="D66" s="35"/>
      <c r="E66" s="35"/>
      <c r="F66" s="35"/>
      <c r="G66" s="201">
        <v>2</v>
      </c>
      <c r="H66" s="201">
        <v>3</v>
      </c>
      <c r="I66" s="201"/>
      <c r="J66" s="201" t="s">
        <v>3371</v>
      </c>
      <c r="K66" s="16" t="s">
        <v>819</v>
      </c>
      <c r="L66" s="84"/>
      <c r="AA66" s="506">
        <f>IF(AND('12 Top'!C66=1,NOT('12 Top'!I66="")),'12 Top'!I66,0)</f>
        <v>0</v>
      </c>
      <c r="AB66" s="506">
        <f>IF(AND('12 Top'!D66=1,NOT('12 Top'!I66="")),'12 Top'!I66,0)</f>
        <v>0</v>
      </c>
      <c r="AC66" s="506">
        <f>IF(AND('12 Top'!E66=1,NOT('12 Top'!I66="")),'12 Top'!I66,0)</f>
        <v>0</v>
      </c>
      <c r="AD66" s="506">
        <f>IF(AND('12 Top'!F66=1,NOT('12 Top'!I66="")),'12 Top'!I66,0)</f>
        <v>0</v>
      </c>
      <c r="AE66" s="506">
        <f>IF(AND('12 Top'!C66=0,NOT('12 Top'!H66="")),'12 Top'!H66,4)</f>
        <v>3</v>
      </c>
      <c r="AF66" s="506">
        <f>IF(AND('12 Top'!D66=0,NOT('12 Top'!H66="")),'12 Top'!H66,4)</f>
        <v>3</v>
      </c>
      <c r="AG66" s="506">
        <f>IF(AND('12 Top'!E66=0,NOT('12 Top'!H66="")),'12 Top'!H66,4)</f>
        <v>3</v>
      </c>
      <c r="AH66" s="506">
        <f>IF(AND('12 Top'!F66=0,NOT('12 Top'!H66="")),'12 Top'!H66,4)</f>
        <v>3</v>
      </c>
      <c r="GS66" s="515"/>
      <c r="GT66" s="515"/>
      <c r="GU66" s="515"/>
      <c r="GV66" s="515"/>
      <c r="GW66" s="515"/>
      <c r="GX66" s="515"/>
      <c r="GY66" s="515"/>
      <c r="GZ66" s="515"/>
      <c r="HA66" s="515"/>
      <c r="HB66" s="515"/>
      <c r="HC66" s="515"/>
      <c r="HD66" s="515"/>
      <c r="HE66" s="515"/>
      <c r="HF66" s="515"/>
      <c r="HG66" s="515"/>
      <c r="HH66" s="515"/>
      <c r="HI66" s="515"/>
      <c r="HJ66" s="515"/>
      <c r="HK66" s="515"/>
      <c r="HL66" s="515"/>
      <c r="HM66" s="515"/>
      <c r="HN66" s="515"/>
      <c r="HO66" s="515"/>
      <c r="HP66" s="515"/>
      <c r="HQ66" s="515"/>
      <c r="HR66" s="515"/>
      <c r="HS66" s="515"/>
      <c r="HT66" s="515"/>
      <c r="HU66" s="515"/>
      <c r="HV66" s="515"/>
      <c r="HW66" s="515"/>
      <c r="HX66" s="515"/>
      <c r="HY66" s="515"/>
      <c r="HZ66" s="515"/>
      <c r="IA66" s="515"/>
      <c r="IB66" s="515"/>
      <c r="IC66" s="515"/>
      <c r="ID66" s="515"/>
      <c r="IE66" s="515"/>
      <c r="IF66" s="515"/>
      <c r="IG66" s="515"/>
      <c r="IH66" s="515"/>
      <c r="II66" s="515"/>
      <c r="IJ66" s="515"/>
      <c r="IK66" s="515"/>
      <c r="IL66" s="515"/>
      <c r="IM66" s="515"/>
      <c r="IN66" s="515"/>
      <c r="IO66" s="515"/>
      <c r="IP66" s="515"/>
      <c r="IQ66" s="515"/>
      <c r="IR66" s="515"/>
      <c r="IS66" s="515"/>
      <c r="IT66" s="515"/>
      <c r="IU66" s="515"/>
      <c r="IV66" s="515"/>
    </row>
    <row r="67" spans="1:256" ht="20">
      <c r="A67" s="15" t="s">
        <v>1095</v>
      </c>
      <c r="B67" s="200" t="s">
        <v>5089</v>
      </c>
      <c r="C67" s="37"/>
      <c r="D67" s="35"/>
      <c r="E67" s="35"/>
      <c r="F67" s="35"/>
      <c r="G67" s="201">
        <v>4</v>
      </c>
      <c r="H67" s="201">
        <v>2</v>
      </c>
      <c r="I67" s="201"/>
      <c r="J67" s="201" t="s">
        <v>2356</v>
      </c>
      <c r="K67" s="202" t="s">
        <v>4110</v>
      </c>
      <c r="L67" s="203"/>
      <c r="AA67" s="506">
        <f>IF(AND('12 Top'!C67=1,NOT('12 Top'!I67="")),'12 Top'!I67,0)</f>
        <v>0</v>
      </c>
      <c r="AB67" s="506">
        <f>IF(AND('12 Top'!D67=1,NOT('12 Top'!I67="")),'12 Top'!I67,0)</f>
        <v>0</v>
      </c>
      <c r="AC67" s="506">
        <f>IF(AND('12 Top'!E67=1,NOT('12 Top'!I67="")),'12 Top'!I67,0)</f>
        <v>0</v>
      </c>
      <c r="AD67" s="506">
        <f>IF(AND('12 Top'!F67=1,NOT('12 Top'!I67="")),'12 Top'!I67,0)</f>
        <v>0</v>
      </c>
      <c r="AE67" s="506">
        <f>IF(AND('12 Top'!C67=0,NOT('12 Top'!H67="")),'12 Top'!H67,4)</f>
        <v>2</v>
      </c>
      <c r="AF67" s="506">
        <f>IF(AND('12 Top'!D67=0,NOT('12 Top'!H67="")),'12 Top'!H67,4)</f>
        <v>2</v>
      </c>
      <c r="AG67" s="506">
        <f>IF(AND('12 Top'!E67=0,NOT('12 Top'!H67="")),'12 Top'!H67,4)</f>
        <v>2</v>
      </c>
      <c r="AH67" s="506">
        <f>IF(AND('12 Top'!F67=0,NOT('12 Top'!H67="")),'12 Top'!H67,4)</f>
        <v>2</v>
      </c>
      <c r="GS67" s="515"/>
      <c r="GT67" s="515"/>
      <c r="GU67" s="515"/>
      <c r="GV67" s="515"/>
      <c r="GW67" s="515"/>
      <c r="GX67" s="515"/>
      <c r="GY67" s="515"/>
      <c r="GZ67" s="515"/>
      <c r="HA67" s="515"/>
      <c r="HB67" s="515"/>
      <c r="HC67" s="515"/>
      <c r="HD67" s="515"/>
      <c r="HE67" s="515"/>
      <c r="HF67" s="515"/>
      <c r="HG67" s="515"/>
      <c r="HH67" s="515"/>
      <c r="HI67" s="515"/>
      <c r="HJ67" s="515"/>
      <c r="HK67" s="515"/>
      <c r="HL67" s="515"/>
      <c r="HM67" s="515"/>
      <c r="HN67" s="515"/>
      <c r="HO67" s="515"/>
      <c r="HP67" s="515"/>
      <c r="HQ67" s="515"/>
      <c r="HR67" s="515"/>
      <c r="HS67" s="515"/>
      <c r="HT67" s="515"/>
      <c r="HU67" s="515"/>
      <c r="HV67" s="515"/>
      <c r="HW67" s="515"/>
      <c r="HX67" s="515"/>
      <c r="HY67" s="515"/>
      <c r="HZ67" s="515"/>
      <c r="IA67" s="515"/>
      <c r="IB67" s="515"/>
      <c r="IC67" s="515"/>
      <c r="ID67" s="515"/>
      <c r="IE67" s="515"/>
      <c r="IF67" s="515"/>
      <c r="IG67" s="515"/>
      <c r="IH67" s="515"/>
      <c r="II67" s="515"/>
      <c r="IJ67" s="515"/>
      <c r="IK67" s="515"/>
      <c r="IL67" s="515"/>
      <c r="IM67" s="515"/>
      <c r="IN67" s="515"/>
      <c r="IO67" s="515"/>
      <c r="IP67" s="515"/>
      <c r="IQ67" s="515"/>
      <c r="IR67" s="515"/>
      <c r="IS67" s="515"/>
      <c r="IT67" s="515"/>
      <c r="IU67" s="515"/>
      <c r="IV67" s="515"/>
    </row>
    <row r="68" spans="1:256">
      <c r="A68" s="15" t="s">
        <v>1096</v>
      </c>
      <c r="B68" s="16" t="s">
        <v>5090</v>
      </c>
      <c r="C68" s="37"/>
      <c r="D68" s="14"/>
      <c r="E68" s="14"/>
      <c r="F68" s="14"/>
      <c r="G68" s="201">
        <v>2</v>
      </c>
      <c r="H68" s="201"/>
      <c r="I68" s="201"/>
      <c r="J68" s="201" t="s">
        <v>3371</v>
      </c>
      <c r="K68" s="16" t="s">
        <v>4110</v>
      </c>
      <c r="L68" s="203"/>
      <c r="AA68" s="506">
        <f>IF(AND('12 Top'!C68=1,NOT('12 Top'!I68="")),'12 Top'!I68,0)</f>
        <v>0</v>
      </c>
      <c r="AB68" s="506">
        <f>IF(AND('12 Top'!D68=1,NOT('12 Top'!I68="")),'12 Top'!I68,0)</f>
        <v>0</v>
      </c>
      <c r="AC68" s="506">
        <f>IF(AND('12 Top'!E68=1,NOT('12 Top'!I68="")),'12 Top'!I68,0)</f>
        <v>0</v>
      </c>
      <c r="AD68" s="506">
        <f>IF(AND('12 Top'!F68=1,NOT('12 Top'!I68="")),'12 Top'!I68,0)</f>
        <v>0</v>
      </c>
      <c r="AE68" s="506">
        <f>IF(AND('12 Top'!C68=0,NOT('12 Top'!H68="")),'12 Top'!H68,4)</f>
        <v>4</v>
      </c>
      <c r="AF68" s="506">
        <f>IF(AND('12 Top'!D68=0,NOT('12 Top'!H68="")),'12 Top'!H68,4)</f>
        <v>4</v>
      </c>
      <c r="AG68" s="506">
        <f>IF(AND('12 Top'!E68=0,NOT('12 Top'!H68="")),'12 Top'!H68,4)</f>
        <v>4</v>
      </c>
      <c r="AH68" s="506">
        <f>IF(AND('12 Top'!F68=0,NOT('12 Top'!H68="")),'12 Top'!H68,4)</f>
        <v>4</v>
      </c>
      <c r="GS68" s="515"/>
      <c r="GT68" s="515"/>
      <c r="GU68" s="515"/>
      <c r="GV68" s="515"/>
      <c r="GW68" s="515"/>
      <c r="GX68" s="515"/>
      <c r="GY68" s="515"/>
      <c r="GZ68" s="515"/>
      <c r="HA68" s="515"/>
      <c r="HB68" s="515"/>
      <c r="HC68" s="515"/>
      <c r="HD68" s="515"/>
      <c r="HE68" s="515"/>
      <c r="HF68" s="515"/>
      <c r="HG68" s="515"/>
      <c r="HH68" s="515"/>
      <c r="HI68" s="515"/>
      <c r="HJ68" s="515"/>
      <c r="HK68" s="515"/>
      <c r="HL68" s="515"/>
      <c r="HM68" s="515"/>
      <c r="HN68" s="515"/>
      <c r="HO68" s="515"/>
      <c r="HP68" s="515"/>
      <c r="HQ68" s="515"/>
      <c r="HR68" s="515"/>
      <c r="HS68" s="515"/>
      <c r="HT68" s="515"/>
      <c r="HU68" s="515"/>
      <c r="HV68" s="515"/>
      <c r="HW68" s="515"/>
      <c r="HX68" s="515"/>
      <c r="HY68" s="515"/>
      <c r="HZ68" s="515"/>
      <c r="IA68" s="515"/>
      <c r="IB68" s="515"/>
      <c r="IC68" s="515"/>
      <c r="ID68" s="515"/>
      <c r="IE68" s="515"/>
      <c r="IF68" s="515"/>
      <c r="IG68" s="515"/>
      <c r="IH68" s="515"/>
      <c r="II68" s="515"/>
      <c r="IJ68" s="515"/>
      <c r="IK68" s="515"/>
      <c r="IL68" s="515"/>
      <c r="IM68" s="515"/>
      <c r="IN68" s="515"/>
      <c r="IO68" s="515"/>
      <c r="IP68" s="515"/>
      <c r="IQ68" s="515"/>
      <c r="IR68" s="515"/>
      <c r="IS68" s="515"/>
      <c r="IT68" s="515"/>
      <c r="IU68" s="515"/>
      <c r="IV68" s="515"/>
    </row>
    <row r="69" spans="1:256">
      <c r="A69" s="15" t="s">
        <v>1097</v>
      </c>
      <c r="B69" s="16" t="s">
        <v>824</v>
      </c>
      <c r="C69" s="37"/>
      <c r="D69" s="14"/>
      <c r="E69" s="14"/>
      <c r="F69" s="14"/>
      <c r="G69" s="201">
        <v>2</v>
      </c>
      <c r="H69" s="201"/>
      <c r="I69" s="201"/>
      <c r="J69" s="201" t="s">
        <v>3371</v>
      </c>
      <c r="K69" s="16" t="s">
        <v>4110</v>
      </c>
      <c r="L69" s="203"/>
      <c r="AA69" s="506">
        <f>IF(AND('12 Top'!C69=1,NOT('12 Top'!I69="")),'12 Top'!I69,0)</f>
        <v>0</v>
      </c>
      <c r="AB69" s="506">
        <f>IF(AND('12 Top'!D69=1,NOT('12 Top'!I69="")),'12 Top'!I69,0)</f>
        <v>0</v>
      </c>
      <c r="AC69" s="506">
        <f>IF(AND('12 Top'!E69=1,NOT('12 Top'!I69="")),'12 Top'!I69,0)</f>
        <v>0</v>
      </c>
      <c r="AD69" s="506">
        <f>IF(AND('12 Top'!F69=1,NOT('12 Top'!I69="")),'12 Top'!I69,0)</f>
        <v>0</v>
      </c>
      <c r="AE69" s="506">
        <f>IF(AND('12 Top'!C69=0,NOT('12 Top'!H69="")),'12 Top'!H69,4)</f>
        <v>4</v>
      </c>
      <c r="AF69" s="506">
        <f>IF(AND('12 Top'!D69=0,NOT('12 Top'!H69="")),'12 Top'!H69,4)</f>
        <v>4</v>
      </c>
      <c r="AG69" s="506">
        <f>IF(AND('12 Top'!E69=0,NOT('12 Top'!H69="")),'12 Top'!H69,4)</f>
        <v>4</v>
      </c>
      <c r="AH69" s="506">
        <f>IF(AND('12 Top'!F69=0,NOT('12 Top'!H69="")),'12 Top'!H69,4)</f>
        <v>4</v>
      </c>
      <c r="GS69" s="515"/>
      <c r="GT69" s="515"/>
      <c r="GU69" s="515"/>
      <c r="GV69" s="515"/>
      <c r="GW69" s="515"/>
      <c r="GX69" s="515"/>
      <c r="GY69" s="515"/>
      <c r="GZ69" s="515"/>
      <c r="HA69" s="515"/>
      <c r="HB69" s="515"/>
      <c r="HC69" s="515"/>
      <c r="HD69" s="515"/>
      <c r="HE69" s="515"/>
      <c r="HF69" s="515"/>
      <c r="HG69" s="515"/>
      <c r="HH69" s="515"/>
      <c r="HI69" s="515"/>
      <c r="HJ69" s="515"/>
      <c r="HK69" s="515"/>
      <c r="HL69" s="515"/>
      <c r="HM69" s="515"/>
      <c r="HN69" s="515"/>
      <c r="HO69" s="515"/>
      <c r="HP69" s="515"/>
      <c r="HQ69" s="515"/>
      <c r="HR69" s="515"/>
      <c r="HS69" s="515"/>
      <c r="HT69" s="515"/>
      <c r="HU69" s="515"/>
      <c r="HV69" s="515"/>
      <c r="HW69" s="515"/>
      <c r="HX69" s="515"/>
      <c r="HY69" s="515"/>
      <c r="HZ69" s="515"/>
      <c r="IA69" s="515"/>
      <c r="IB69" s="515"/>
      <c r="IC69" s="515"/>
      <c r="ID69" s="515"/>
      <c r="IE69" s="515"/>
      <c r="IF69" s="515"/>
      <c r="IG69" s="515"/>
      <c r="IH69" s="515"/>
      <c r="II69" s="515"/>
      <c r="IJ69" s="515"/>
      <c r="IK69" s="515"/>
      <c r="IL69" s="515"/>
      <c r="IM69" s="515"/>
      <c r="IN69" s="515"/>
      <c r="IO69" s="515"/>
      <c r="IP69" s="515"/>
      <c r="IQ69" s="515"/>
      <c r="IR69" s="515"/>
      <c r="IS69" s="515"/>
      <c r="IT69" s="515"/>
      <c r="IU69" s="515"/>
      <c r="IV69" s="515"/>
    </row>
    <row r="70" spans="1:256">
      <c r="A70" s="15" t="s">
        <v>1098</v>
      </c>
      <c r="B70" s="208" t="s">
        <v>5091</v>
      </c>
      <c r="C70" s="37"/>
      <c r="D70" s="14"/>
      <c r="E70" s="14"/>
      <c r="F70" s="14"/>
      <c r="G70" s="201">
        <v>1</v>
      </c>
      <c r="H70" s="201"/>
      <c r="I70" s="201"/>
      <c r="J70" s="201" t="s">
        <v>2858</v>
      </c>
      <c r="K70" s="16"/>
      <c r="L70" s="199"/>
      <c r="AA70" s="506">
        <f>IF(AND('12 Top'!C70=1,NOT('12 Top'!I70="")),'12 Top'!I70,0)</f>
        <v>0</v>
      </c>
      <c r="AB70" s="506">
        <f>IF(AND('12 Top'!D70=1,NOT('12 Top'!I70="")),'12 Top'!I70,0)</f>
        <v>0</v>
      </c>
      <c r="AC70" s="506">
        <f>IF(AND('12 Top'!E70=1,NOT('12 Top'!I70="")),'12 Top'!I70,0)</f>
        <v>0</v>
      </c>
      <c r="AD70" s="506">
        <f>IF(AND('12 Top'!F70=1,NOT('12 Top'!I70="")),'12 Top'!I70,0)</f>
        <v>0</v>
      </c>
      <c r="AE70" s="506">
        <f>IF(AND('12 Top'!C70=0,NOT('12 Top'!H70="")),'12 Top'!H70,4)</f>
        <v>4</v>
      </c>
      <c r="AF70" s="506">
        <f>IF(AND('12 Top'!D70=0,NOT('12 Top'!H70="")),'12 Top'!H70,4)</f>
        <v>4</v>
      </c>
      <c r="AG70" s="506">
        <f>IF(AND('12 Top'!E70=0,NOT('12 Top'!H70="")),'12 Top'!H70,4)</f>
        <v>4</v>
      </c>
      <c r="AH70" s="506">
        <f>IF(AND('12 Top'!F70=0,NOT('12 Top'!H70="")),'12 Top'!H70,4)</f>
        <v>4</v>
      </c>
      <c r="GS70" s="515"/>
      <c r="GT70" s="515"/>
      <c r="GU70" s="515"/>
      <c r="GV70" s="515"/>
      <c r="GW70" s="515"/>
      <c r="GX70" s="515"/>
      <c r="GY70" s="515"/>
      <c r="GZ70" s="515"/>
      <c r="HA70" s="515"/>
      <c r="HB70" s="515"/>
      <c r="HC70" s="515"/>
      <c r="HD70" s="515"/>
      <c r="HE70" s="515"/>
      <c r="HF70" s="515"/>
      <c r="HG70" s="515"/>
      <c r="HH70" s="515"/>
      <c r="HI70" s="515"/>
      <c r="HJ70" s="515"/>
      <c r="HK70" s="515"/>
      <c r="HL70" s="515"/>
      <c r="HM70" s="515"/>
      <c r="HN70" s="515"/>
      <c r="HO70" s="515"/>
      <c r="HP70" s="515"/>
      <c r="HQ70" s="515"/>
      <c r="HR70" s="515"/>
      <c r="HS70" s="515"/>
      <c r="HT70" s="515"/>
      <c r="HU70" s="515"/>
      <c r="HV70" s="515"/>
      <c r="HW70" s="515"/>
      <c r="HX70" s="515"/>
      <c r="HY70" s="515"/>
      <c r="HZ70" s="515"/>
      <c r="IA70" s="515"/>
      <c r="IB70" s="515"/>
      <c r="IC70" s="515"/>
      <c r="ID70" s="515"/>
      <c r="IE70" s="515"/>
      <c r="IF70" s="515"/>
      <c r="IG70" s="515"/>
      <c r="IH70" s="515"/>
      <c r="II70" s="515"/>
      <c r="IJ70" s="515"/>
      <c r="IK70" s="515"/>
      <c r="IL70" s="515"/>
      <c r="IM70" s="515"/>
      <c r="IN70" s="515"/>
      <c r="IO70" s="515"/>
      <c r="IP70" s="515"/>
      <c r="IQ70" s="515"/>
      <c r="IR70" s="515"/>
      <c r="IS70" s="515"/>
      <c r="IT70" s="515"/>
      <c r="IU70" s="515"/>
      <c r="IV70" s="515"/>
    </row>
    <row r="71" spans="1:256">
      <c r="A71" s="15" t="s">
        <v>1099</v>
      </c>
      <c r="B71" s="16" t="s">
        <v>982</v>
      </c>
      <c r="C71" s="37"/>
      <c r="D71" s="14"/>
      <c r="E71" s="14"/>
      <c r="F71" s="14"/>
      <c r="G71" s="201">
        <v>2</v>
      </c>
      <c r="H71" s="201">
        <v>2</v>
      </c>
      <c r="I71" s="201"/>
      <c r="J71" s="201" t="s">
        <v>2855</v>
      </c>
      <c r="K71" s="16"/>
      <c r="L71" s="199"/>
      <c r="AA71" s="506">
        <f>IF(AND('12 Top'!C71=1,NOT('12 Top'!I71="")),'12 Top'!I71,0)</f>
        <v>0</v>
      </c>
      <c r="AB71" s="506">
        <f>IF(AND('12 Top'!D71=1,NOT('12 Top'!I71="")),'12 Top'!I71,0)</f>
        <v>0</v>
      </c>
      <c r="AC71" s="506">
        <f>IF(AND('12 Top'!E71=1,NOT('12 Top'!I71="")),'12 Top'!I71,0)</f>
        <v>0</v>
      </c>
      <c r="AD71" s="506">
        <f>IF(AND('12 Top'!F71=1,NOT('12 Top'!I71="")),'12 Top'!I71,0)</f>
        <v>0</v>
      </c>
      <c r="AE71" s="506">
        <f>IF(AND('12 Top'!C71=0,NOT('12 Top'!H71="")),'12 Top'!H71,4)</f>
        <v>2</v>
      </c>
      <c r="AF71" s="506">
        <f>IF(AND('12 Top'!D71=0,NOT('12 Top'!H71="")),'12 Top'!H71,4)</f>
        <v>2</v>
      </c>
      <c r="AG71" s="506">
        <f>IF(AND('12 Top'!E71=0,NOT('12 Top'!H71="")),'12 Top'!H71,4)</f>
        <v>2</v>
      </c>
      <c r="AH71" s="506">
        <f>IF(AND('12 Top'!F71=0,NOT('12 Top'!H71="")),'12 Top'!H71,4)</f>
        <v>2</v>
      </c>
      <c r="GS71" s="515"/>
      <c r="GT71" s="515"/>
      <c r="GU71" s="515"/>
      <c r="GV71" s="515"/>
      <c r="GW71" s="515"/>
      <c r="GX71" s="515"/>
      <c r="GY71" s="515"/>
      <c r="GZ71" s="515"/>
      <c r="HA71" s="515"/>
      <c r="HB71" s="515"/>
      <c r="HC71" s="515"/>
      <c r="HD71" s="515"/>
      <c r="HE71" s="515"/>
      <c r="HF71" s="515"/>
      <c r="HG71" s="515"/>
      <c r="HH71" s="515"/>
      <c r="HI71" s="515"/>
      <c r="HJ71" s="515"/>
      <c r="HK71" s="515"/>
      <c r="HL71" s="515"/>
      <c r="HM71" s="515"/>
      <c r="HN71" s="515"/>
      <c r="HO71" s="515"/>
      <c r="HP71" s="515"/>
      <c r="HQ71" s="515"/>
      <c r="HR71" s="515"/>
      <c r="HS71" s="515"/>
      <c r="HT71" s="515"/>
      <c r="HU71" s="515"/>
      <c r="HV71" s="515"/>
      <c r="HW71" s="515"/>
      <c r="HX71" s="515"/>
      <c r="HY71" s="515"/>
      <c r="HZ71" s="515"/>
      <c r="IA71" s="515"/>
      <c r="IB71" s="515"/>
      <c r="IC71" s="515"/>
      <c r="ID71" s="515"/>
      <c r="IE71" s="515"/>
      <c r="IF71" s="515"/>
      <c r="IG71" s="515"/>
      <c r="IH71" s="515"/>
      <c r="II71" s="515"/>
      <c r="IJ71" s="515"/>
      <c r="IK71" s="515"/>
      <c r="IL71" s="515"/>
      <c r="IM71" s="515"/>
      <c r="IN71" s="515"/>
      <c r="IO71" s="515"/>
      <c r="IP71" s="515"/>
      <c r="IQ71" s="515"/>
      <c r="IR71" s="515"/>
      <c r="IS71" s="515"/>
      <c r="IT71" s="515"/>
      <c r="IU71" s="515"/>
      <c r="IV71" s="515"/>
    </row>
    <row r="72" spans="1:256">
      <c r="A72" s="59" t="s">
        <v>983</v>
      </c>
      <c r="B72" s="111" t="s">
        <v>984</v>
      </c>
      <c r="C72" s="37"/>
      <c r="D72" s="14"/>
      <c r="E72" s="14"/>
      <c r="F72" s="14"/>
      <c r="G72" s="201"/>
      <c r="H72" s="201"/>
      <c r="I72" s="201"/>
      <c r="J72" s="201"/>
      <c r="K72" s="16"/>
      <c r="L72" s="199"/>
      <c r="AB72" s="506">
        <f>IF(AND('12 Top'!D72=1,NOT('12 Top'!I72="")),'12 Top'!I72,0)</f>
        <v>0</v>
      </c>
      <c r="GS72" s="515"/>
      <c r="GT72" s="515"/>
      <c r="GU72" s="515"/>
      <c r="GV72" s="515"/>
      <c r="GW72" s="515"/>
      <c r="GX72" s="515"/>
      <c r="GY72" s="515"/>
      <c r="GZ72" s="515"/>
      <c r="HA72" s="515"/>
      <c r="HB72" s="515"/>
      <c r="HC72" s="515"/>
      <c r="HD72" s="515"/>
      <c r="HE72" s="515"/>
      <c r="HF72" s="515"/>
      <c r="HG72" s="515"/>
      <c r="HH72" s="515"/>
      <c r="HI72" s="515"/>
      <c r="HJ72" s="515"/>
      <c r="HK72" s="515"/>
      <c r="HL72" s="515"/>
      <c r="HM72" s="515"/>
      <c r="HN72" s="515"/>
      <c r="HO72" s="515"/>
      <c r="HP72" s="515"/>
      <c r="HQ72" s="515"/>
      <c r="HR72" s="515"/>
      <c r="HS72" s="515"/>
      <c r="HT72" s="515"/>
      <c r="HU72" s="515"/>
      <c r="HV72" s="515"/>
      <c r="HW72" s="515"/>
      <c r="HX72" s="515"/>
      <c r="HY72" s="515"/>
      <c r="HZ72" s="515"/>
      <c r="IA72" s="515"/>
      <c r="IB72" s="515"/>
      <c r="IC72" s="515"/>
      <c r="ID72" s="515"/>
      <c r="IE72" s="515"/>
      <c r="IF72" s="515"/>
      <c r="IG72" s="515"/>
      <c r="IH72" s="515"/>
      <c r="II72" s="515"/>
      <c r="IJ72" s="515"/>
      <c r="IK72" s="515"/>
      <c r="IL72" s="515"/>
      <c r="IM72" s="515"/>
      <c r="IN72" s="515"/>
      <c r="IO72" s="515"/>
      <c r="IP72" s="515"/>
      <c r="IQ72" s="515"/>
      <c r="IR72" s="515"/>
      <c r="IS72" s="515"/>
      <c r="IT72" s="515"/>
      <c r="IU72" s="515"/>
      <c r="IV72" s="515"/>
    </row>
    <row r="73" spans="1:256" ht="20">
      <c r="A73" s="15" t="s">
        <v>985</v>
      </c>
      <c r="B73" s="16" t="s">
        <v>339</v>
      </c>
      <c r="C73" s="37"/>
      <c r="D73" s="14"/>
      <c r="E73" s="14"/>
      <c r="F73" s="14"/>
      <c r="G73" s="201">
        <v>4</v>
      </c>
      <c r="H73" s="201">
        <v>2</v>
      </c>
      <c r="I73" s="201"/>
      <c r="J73" s="201" t="s">
        <v>2351</v>
      </c>
      <c r="K73" s="16"/>
      <c r="L73" s="199"/>
      <c r="AA73" s="506">
        <f>IF(AND('12 Top'!C73=1,NOT('12 Top'!I73="")),'12 Top'!I73,0)</f>
        <v>0</v>
      </c>
      <c r="AB73" s="506">
        <f>IF(AND('12 Top'!D73=1,NOT('12 Top'!I73="")),'12 Top'!I73,0)</f>
        <v>0</v>
      </c>
      <c r="AC73" s="506">
        <f>IF(AND('12 Top'!E73=1,NOT('12 Top'!I73="")),'12 Top'!I73,0)</f>
        <v>0</v>
      </c>
      <c r="AD73" s="506">
        <f>IF(AND('12 Top'!F73=1,NOT('12 Top'!I73="")),'12 Top'!I73,0)</f>
        <v>0</v>
      </c>
      <c r="AE73" s="506">
        <f>IF(AND('12 Top'!C73=0,NOT('12 Top'!H73="")),'12 Top'!H73,4)</f>
        <v>2</v>
      </c>
      <c r="AF73" s="506">
        <f>IF(AND('12 Top'!D73=0,NOT('12 Top'!H73="")),'12 Top'!H73,4)</f>
        <v>2</v>
      </c>
      <c r="AG73" s="506">
        <f>IF(AND('12 Top'!E73=0,NOT('12 Top'!H73="")),'12 Top'!H73,4)</f>
        <v>2</v>
      </c>
      <c r="AH73" s="506">
        <f>IF(AND('12 Top'!F73=0,NOT('12 Top'!H73="")),'12 Top'!H73,4)</f>
        <v>2</v>
      </c>
      <c r="GS73" s="515"/>
      <c r="GT73" s="515"/>
      <c r="GU73" s="515"/>
      <c r="GV73" s="515"/>
      <c r="GW73" s="515"/>
      <c r="GX73" s="515"/>
      <c r="GY73" s="515"/>
      <c r="GZ73" s="515"/>
      <c r="HA73" s="515"/>
      <c r="HB73" s="515"/>
      <c r="HC73" s="515"/>
      <c r="HD73" s="515"/>
      <c r="HE73" s="515"/>
      <c r="HF73" s="515"/>
      <c r="HG73" s="515"/>
      <c r="HH73" s="515"/>
      <c r="HI73" s="515"/>
      <c r="HJ73" s="515"/>
      <c r="HK73" s="515"/>
      <c r="HL73" s="515"/>
      <c r="HM73" s="515"/>
      <c r="HN73" s="515"/>
      <c r="HO73" s="515"/>
      <c r="HP73" s="515"/>
      <c r="HQ73" s="515"/>
      <c r="HR73" s="515"/>
      <c r="HS73" s="515"/>
      <c r="HT73" s="515"/>
      <c r="HU73" s="515"/>
      <c r="HV73" s="515"/>
      <c r="HW73" s="515"/>
      <c r="HX73" s="515"/>
      <c r="HY73" s="515"/>
      <c r="HZ73" s="515"/>
      <c r="IA73" s="515"/>
      <c r="IB73" s="515"/>
      <c r="IC73" s="515"/>
      <c r="ID73" s="515"/>
      <c r="IE73" s="515"/>
      <c r="IF73" s="515"/>
      <c r="IG73" s="515"/>
      <c r="IH73" s="515"/>
      <c r="II73" s="515"/>
      <c r="IJ73" s="515"/>
      <c r="IK73" s="515"/>
      <c r="IL73" s="515"/>
      <c r="IM73" s="515"/>
      <c r="IN73" s="515"/>
      <c r="IO73" s="515"/>
      <c r="IP73" s="515"/>
      <c r="IQ73" s="515"/>
      <c r="IR73" s="515"/>
      <c r="IS73" s="515"/>
      <c r="IT73" s="515"/>
      <c r="IU73" s="515"/>
      <c r="IV73" s="515"/>
    </row>
    <row r="74" spans="1:256" ht="20">
      <c r="A74" s="15" t="s">
        <v>986</v>
      </c>
      <c r="B74" s="200" t="s">
        <v>863</v>
      </c>
      <c r="C74" s="37"/>
      <c r="D74" s="14"/>
      <c r="E74" s="14"/>
      <c r="F74" s="14"/>
      <c r="G74" s="201">
        <v>2</v>
      </c>
      <c r="H74" s="201"/>
      <c r="I74" s="201"/>
      <c r="J74" s="201" t="s">
        <v>3371</v>
      </c>
      <c r="K74" s="16"/>
      <c r="L74" s="199"/>
      <c r="AA74" s="506">
        <f>IF(AND('12 Top'!C74=1,NOT('12 Top'!I74="")),'12 Top'!I74,0)</f>
        <v>0</v>
      </c>
      <c r="AB74" s="506">
        <f>IF(AND('12 Top'!D74=1,NOT('12 Top'!I74="")),'12 Top'!I74,0)</f>
        <v>0</v>
      </c>
      <c r="AC74" s="506">
        <f>IF(AND('12 Top'!E74=1,NOT('12 Top'!I74="")),'12 Top'!I74,0)</f>
        <v>0</v>
      </c>
      <c r="AD74" s="506">
        <f>IF(AND('12 Top'!F74=1,NOT('12 Top'!I74="")),'12 Top'!I74,0)</f>
        <v>0</v>
      </c>
      <c r="AE74" s="506">
        <f>IF(AND('12 Top'!C74=0,NOT('12 Top'!H74="")),'12 Top'!H74,4)</f>
        <v>4</v>
      </c>
      <c r="AF74" s="506">
        <f>IF(AND('12 Top'!D74=0,NOT('12 Top'!H74="")),'12 Top'!H74,4)</f>
        <v>4</v>
      </c>
      <c r="AG74" s="506">
        <f>IF(AND('12 Top'!E74=0,NOT('12 Top'!H74="")),'12 Top'!H74,4)</f>
        <v>4</v>
      </c>
      <c r="AH74" s="506">
        <f>IF(AND('12 Top'!F74=0,NOT('12 Top'!H74="")),'12 Top'!H74,4)</f>
        <v>4</v>
      </c>
      <c r="GS74" s="515"/>
      <c r="GT74" s="515"/>
      <c r="GU74" s="515"/>
      <c r="GV74" s="515"/>
      <c r="GW74" s="515"/>
      <c r="GX74" s="515"/>
      <c r="GY74" s="515"/>
      <c r="GZ74" s="515"/>
      <c r="HA74" s="515"/>
      <c r="HB74" s="515"/>
      <c r="HC74" s="515"/>
      <c r="HD74" s="515"/>
      <c r="HE74" s="515"/>
      <c r="HF74" s="515"/>
      <c r="HG74" s="515"/>
      <c r="HH74" s="515"/>
      <c r="HI74" s="515"/>
      <c r="HJ74" s="515"/>
      <c r="HK74" s="515"/>
      <c r="HL74" s="515"/>
      <c r="HM74" s="515"/>
      <c r="HN74" s="515"/>
      <c r="HO74" s="515"/>
      <c r="HP74" s="515"/>
      <c r="HQ74" s="515"/>
      <c r="HR74" s="515"/>
      <c r="HS74" s="515"/>
      <c r="HT74" s="515"/>
      <c r="HU74" s="515"/>
      <c r="HV74" s="515"/>
      <c r="HW74" s="515"/>
      <c r="HX74" s="515"/>
      <c r="HY74" s="515"/>
      <c r="HZ74" s="515"/>
      <c r="IA74" s="515"/>
      <c r="IB74" s="515"/>
      <c r="IC74" s="515"/>
      <c r="ID74" s="515"/>
      <c r="IE74" s="515"/>
      <c r="IF74" s="515"/>
      <c r="IG74" s="515"/>
      <c r="IH74" s="515"/>
      <c r="II74" s="515"/>
      <c r="IJ74" s="515"/>
      <c r="IK74" s="515"/>
      <c r="IL74" s="515"/>
      <c r="IM74" s="515"/>
      <c r="IN74" s="515"/>
      <c r="IO74" s="515"/>
      <c r="IP74" s="515"/>
      <c r="IQ74" s="515"/>
      <c r="IR74" s="515"/>
      <c r="IS74" s="515"/>
      <c r="IT74" s="515"/>
      <c r="IU74" s="515"/>
      <c r="IV74" s="515"/>
    </row>
    <row r="75" spans="1:256">
      <c r="A75" s="15" t="s">
        <v>987</v>
      </c>
      <c r="B75" s="200" t="s">
        <v>797</v>
      </c>
      <c r="C75" s="37"/>
      <c r="D75" s="14"/>
      <c r="E75" s="14"/>
      <c r="F75" s="14"/>
      <c r="G75" s="201">
        <v>4</v>
      </c>
      <c r="H75" s="201"/>
      <c r="I75" s="201"/>
      <c r="J75" s="201" t="s">
        <v>2855</v>
      </c>
      <c r="K75" s="16"/>
      <c r="L75" s="199"/>
      <c r="AA75" s="506">
        <f>IF(AND('12 Top'!C75=1,NOT('12 Top'!I75="")),'12 Top'!I75,0)</f>
        <v>0</v>
      </c>
      <c r="AB75" s="506">
        <f>IF(AND('12 Top'!D75=1,NOT('12 Top'!I75="")),'12 Top'!I75,0)</f>
        <v>0</v>
      </c>
      <c r="AC75" s="506">
        <f>IF(AND('12 Top'!E75=1,NOT('12 Top'!I75="")),'12 Top'!I75,0)</f>
        <v>0</v>
      </c>
      <c r="AD75" s="506">
        <f>IF(AND('12 Top'!F75=1,NOT('12 Top'!I75="")),'12 Top'!I75,0)</f>
        <v>0</v>
      </c>
      <c r="AE75" s="506">
        <f>IF(AND('12 Top'!C75=0,NOT('12 Top'!H75="")),'12 Top'!H75,4)</f>
        <v>4</v>
      </c>
      <c r="AF75" s="506">
        <f>IF(AND('12 Top'!D75=0,NOT('12 Top'!H75="")),'12 Top'!H75,4)</f>
        <v>4</v>
      </c>
      <c r="AG75" s="506">
        <f>IF(AND('12 Top'!E75=0,NOT('12 Top'!H75="")),'12 Top'!H75,4)</f>
        <v>4</v>
      </c>
      <c r="AH75" s="506">
        <f>IF(AND('12 Top'!F75=0,NOT('12 Top'!H75="")),'12 Top'!H75,4)</f>
        <v>4</v>
      </c>
      <c r="GS75" s="515"/>
      <c r="GT75" s="515"/>
      <c r="GU75" s="515"/>
      <c r="GV75" s="515"/>
      <c r="GW75" s="515"/>
      <c r="GX75" s="515"/>
      <c r="GY75" s="515"/>
      <c r="GZ75" s="515"/>
      <c r="HA75" s="515"/>
      <c r="HB75" s="515"/>
      <c r="HC75" s="515"/>
      <c r="HD75" s="515"/>
      <c r="HE75" s="515"/>
      <c r="HF75" s="515"/>
      <c r="HG75" s="515"/>
      <c r="HH75" s="515"/>
      <c r="HI75" s="515"/>
      <c r="HJ75" s="515"/>
      <c r="HK75" s="515"/>
      <c r="HL75" s="515"/>
      <c r="HM75" s="515"/>
      <c r="HN75" s="515"/>
      <c r="HO75" s="515"/>
      <c r="HP75" s="515"/>
      <c r="HQ75" s="515"/>
      <c r="HR75" s="515"/>
      <c r="HS75" s="515"/>
      <c r="HT75" s="515"/>
      <c r="HU75" s="515"/>
      <c r="HV75" s="515"/>
      <c r="HW75" s="515"/>
      <c r="HX75" s="515"/>
      <c r="HY75" s="515"/>
      <c r="HZ75" s="515"/>
      <c r="IA75" s="515"/>
      <c r="IB75" s="515"/>
      <c r="IC75" s="515"/>
      <c r="ID75" s="515"/>
      <c r="IE75" s="515"/>
      <c r="IF75" s="515"/>
      <c r="IG75" s="515"/>
      <c r="IH75" s="515"/>
      <c r="II75" s="515"/>
      <c r="IJ75" s="515"/>
      <c r="IK75" s="515"/>
      <c r="IL75" s="515"/>
      <c r="IM75" s="515"/>
      <c r="IN75" s="515"/>
      <c r="IO75" s="515"/>
      <c r="IP75" s="515"/>
      <c r="IQ75" s="515"/>
      <c r="IR75" s="515"/>
      <c r="IS75" s="515"/>
      <c r="IT75" s="515"/>
      <c r="IU75" s="515"/>
      <c r="IV75" s="515"/>
    </row>
    <row r="76" spans="1:256">
      <c r="A76" s="15" t="s">
        <v>988</v>
      </c>
      <c r="B76" s="200" t="s">
        <v>799</v>
      </c>
      <c r="C76" s="37"/>
      <c r="D76" s="14"/>
      <c r="E76" s="14"/>
      <c r="F76" s="14"/>
      <c r="G76" s="201">
        <v>4</v>
      </c>
      <c r="H76" s="201"/>
      <c r="I76" s="201"/>
      <c r="J76" s="201" t="s">
        <v>2855</v>
      </c>
      <c r="K76" s="16"/>
      <c r="L76" s="199"/>
      <c r="AA76" s="506">
        <f>IF(AND('12 Top'!C76=1,NOT('12 Top'!I76="")),'12 Top'!I76,0)</f>
        <v>0</v>
      </c>
      <c r="AB76" s="506">
        <f>IF(AND('12 Top'!D76=1,NOT('12 Top'!I76="")),'12 Top'!I76,0)</f>
        <v>0</v>
      </c>
      <c r="AC76" s="506">
        <f>IF(AND('12 Top'!E76=1,NOT('12 Top'!I76="")),'12 Top'!I76,0)</f>
        <v>0</v>
      </c>
      <c r="AD76" s="506">
        <f>IF(AND('12 Top'!F76=1,NOT('12 Top'!I76="")),'12 Top'!I76,0)</f>
        <v>0</v>
      </c>
      <c r="AE76" s="506">
        <f>IF(AND('12 Top'!C76=0,NOT('12 Top'!H76="")),'12 Top'!H76,4)</f>
        <v>4</v>
      </c>
      <c r="AF76" s="506">
        <f>IF(AND('12 Top'!D76=0,NOT('12 Top'!H76="")),'12 Top'!H76,4)</f>
        <v>4</v>
      </c>
      <c r="AG76" s="506">
        <f>IF(AND('12 Top'!E76=0,NOT('12 Top'!H76="")),'12 Top'!H76,4)</f>
        <v>4</v>
      </c>
      <c r="AH76" s="506">
        <f>IF(AND('12 Top'!F76=0,NOT('12 Top'!H76="")),'12 Top'!H76,4)</f>
        <v>4</v>
      </c>
      <c r="GS76" s="515"/>
      <c r="GT76" s="515"/>
      <c r="GU76" s="515"/>
      <c r="GV76" s="515"/>
      <c r="GW76" s="515"/>
      <c r="GX76" s="515"/>
      <c r="GY76" s="515"/>
      <c r="GZ76" s="515"/>
      <c r="HA76" s="515"/>
      <c r="HB76" s="515"/>
      <c r="HC76" s="515"/>
      <c r="HD76" s="515"/>
      <c r="HE76" s="515"/>
      <c r="HF76" s="515"/>
      <c r="HG76" s="515"/>
      <c r="HH76" s="515"/>
      <c r="HI76" s="515"/>
      <c r="HJ76" s="515"/>
      <c r="HK76" s="515"/>
      <c r="HL76" s="515"/>
      <c r="HM76" s="515"/>
      <c r="HN76" s="515"/>
      <c r="HO76" s="515"/>
      <c r="HP76" s="515"/>
      <c r="HQ76" s="515"/>
      <c r="HR76" s="515"/>
      <c r="HS76" s="515"/>
      <c r="HT76" s="515"/>
      <c r="HU76" s="515"/>
      <c r="HV76" s="515"/>
      <c r="HW76" s="515"/>
      <c r="HX76" s="515"/>
      <c r="HY76" s="515"/>
      <c r="HZ76" s="515"/>
      <c r="IA76" s="515"/>
      <c r="IB76" s="515"/>
      <c r="IC76" s="515"/>
      <c r="ID76" s="515"/>
      <c r="IE76" s="515"/>
      <c r="IF76" s="515"/>
      <c r="IG76" s="515"/>
      <c r="IH76" s="515"/>
      <c r="II76" s="515"/>
      <c r="IJ76" s="515"/>
      <c r="IK76" s="515"/>
      <c r="IL76" s="515"/>
      <c r="IM76" s="515"/>
      <c r="IN76" s="515"/>
      <c r="IO76" s="515"/>
      <c r="IP76" s="515"/>
      <c r="IQ76" s="515"/>
      <c r="IR76" s="515"/>
      <c r="IS76" s="515"/>
      <c r="IT76" s="515"/>
      <c r="IU76" s="515"/>
      <c r="IV76" s="515"/>
    </row>
    <row r="77" spans="1:256" ht="20">
      <c r="A77" s="15" t="s">
        <v>989</v>
      </c>
      <c r="B77" s="200" t="s">
        <v>804</v>
      </c>
      <c r="C77" s="37"/>
      <c r="D77" s="14"/>
      <c r="E77" s="14"/>
      <c r="F77" s="14"/>
      <c r="G77" s="201">
        <v>4</v>
      </c>
      <c r="H77" s="201"/>
      <c r="I77" s="201"/>
      <c r="J77" s="201" t="s">
        <v>5466</v>
      </c>
      <c r="K77" s="16"/>
      <c r="L77" s="203"/>
      <c r="AA77" s="506">
        <f>IF(AND('12 Top'!C77=1,NOT('12 Top'!I77="")),'12 Top'!I77,0)</f>
        <v>0</v>
      </c>
      <c r="AB77" s="506">
        <f>IF(AND('12 Top'!D77=1,NOT('12 Top'!I77="")),'12 Top'!I77,0)</f>
        <v>0</v>
      </c>
      <c r="AC77" s="506">
        <f>IF(AND('12 Top'!E77=1,NOT('12 Top'!I77="")),'12 Top'!I77,0)</f>
        <v>0</v>
      </c>
      <c r="AD77" s="506">
        <f>IF(AND('12 Top'!F77=1,NOT('12 Top'!I77="")),'12 Top'!I77,0)</f>
        <v>0</v>
      </c>
      <c r="AE77" s="506">
        <f>IF(AND('12 Top'!C77=0,NOT('12 Top'!H77="")),'12 Top'!H77,4)</f>
        <v>4</v>
      </c>
      <c r="AF77" s="506">
        <f>IF(AND('12 Top'!D77=0,NOT('12 Top'!H77="")),'12 Top'!H77,4)</f>
        <v>4</v>
      </c>
      <c r="AG77" s="506">
        <f>IF(AND('12 Top'!E77=0,NOT('12 Top'!H77="")),'12 Top'!H77,4)</f>
        <v>4</v>
      </c>
      <c r="AH77" s="506">
        <f>IF(AND('12 Top'!F77=0,NOT('12 Top'!H77="")),'12 Top'!H77,4)</f>
        <v>4</v>
      </c>
      <c r="GS77" s="515"/>
      <c r="GT77" s="515"/>
      <c r="GU77" s="515"/>
      <c r="GV77" s="515"/>
      <c r="GW77" s="515"/>
      <c r="GX77" s="515"/>
      <c r="GY77" s="515"/>
      <c r="GZ77" s="515"/>
      <c r="HA77" s="515"/>
      <c r="HB77" s="515"/>
      <c r="HC77" s="515"/>
      <c r="HD77" s="515"/>
      <c r="HE77" s="515"/>
      <c r="HF77" s="515"/>
      <c r="HG77" s="515"/>
      <c r="HH77" s="515"/>
      <c r="HI77" s="515"/>
      <c r="HJ77" s="515"/>
      <c r="HK77" s="515"/>
      <c r="HL77" s="515"/>
      <c r="HM77" s="515"/>
      <c r="HN77" s="515"/>
      <c r="HO77" s="515"/>
      <c r="HP77" s="515"/>
      <c r="HQ77" s="515"/>
      <c r="HR77" s="515"/>
      <c r="HS77" s="515"/>
      <c r="HT77" s="515"/>
      <c r="HU77" s="515"/>
      <c r="HV77" s="515"/>
      <c r="HW77" s="515"/>
      <c r="HX77" s="515"/>
      <c r="HY77" s="515"/>
      <c r="HZ77" s="515"/>
      <c r="IA77" s="515"/>
      <c r="IB77" s="515"/>
      <c r="IC77" s="515"/>
      <c r="ID77" s="515"/>
      <c r="IE77" s="515"/>
      <c r="IF77" s="515"/>
      <c r="IG77" s="515"/>
      <c r="IH77" s="515"/>
      <c r="II77" s="515"/>
      <c r="IJ77" s="515"/>
      <c r="IK77" s="515"/>
      <c r="IL77" s="515"/>
      <c r="IM77" s="515"/>
      <c r="IN77" s="515"/>
      <c r="IO77" s="515"/>
      <c r="IP77" s="515"/>
      <c r="IQ77" s="515"/>
      <c r="IR77" s="515"/>
      <c r="IS77" s="515"/>
      <c r="IT77" s="515"/>
      <c r="IU77" s="515"/>
      <c r="IV77" s="515"/>
    </row>
    <row r="78" spans="1:256">
      <c r="A78" s="15" t="s">
        <v>990</v>
      </c>
      <c r="B78" s="200" t="s">
        <v>806</v>
      </c>
      <c r="C78" s="37"/>
      <c r="D78" s="14"/>
      <c r="E78" s="14"/>
      <c r="F78" s="14"/>
      <c r="G78" s="201">
        <v>4</v>
      </c>
      <c r="H78" s="201"/>
      <c r="I78" s="201"/>
      <c r="J78" s="201" t="s">
        <v>2855</v>
      </c>
      <c r="K78" s="16"/>
      <c r="L78" s="199"/>
      <c r="AA78" s="506">
        <f>IF(AND('12 Top'!C78=1,NOT('12 Top'!I78="")),'12 Top'!I78,0)</f>
        <v>0</v>
      </c>
      <c r="AB78" s="506">
        <f>IF(AND('12 Top'!D78=1,NOT('12 Top'!I78="")),'12 Top'!I78,0)</f>
        <v>0</v>
      </c>
      <c r="AC78" s="506">
        <f>IF(AND('12 Top'!E78=1,NOT('12 Top'!I78="")),'12 Top'!I78,0)</f>
        <v>0</v>
      </c>
      <c r="AD78" s="506">
        <f>IF(AND('12 Top'!F78=1,NOT('12 Top'!I78="")),'12 Top'!I78,0)</f>
        <v>0</v>
      </c>
      <c r="AE78" s="506">
        <f>IF(AND('12 Top'!C78=0,NOT('12 Top'!H78="")),'12 Top'!H78,4)</f>
        <v>4</v>
      </c>
      <c r="AF78" s="506">
        <f>IF(AND('12 Top'!D78=0,NOT('12 Top'!H78="")),'12 Top'!H78,4)</f>
        <v>4</v>
      </c>
      <c r="AG78" s="506">
        <f>IF(AND('12 Top'!E78=0,NOT('12 Top'!H78="")),'12 Top'!H78,4)</f>
        <v>4</v>
      </c>
      <c r="AH78" s="506">
        <f>IF(AND('12 Top'!F78=0,NOT('12 Top'!H78="")),'12 Top'!H78,4)</f>
        <v>4</v>
      </c>
      <c r="GS78" s="515"/>
      <c r="GT78" s="515"/>
      <c r="GU78" s="515"/>
      <c r="GV78" s="515"/>
      <c r="GW78" s="515"/>
      <c r="GX78" s="515"/>
      <c r="GY78" s="515"/>
      <c r="GZ78" s="515"/>
      <c r="HA78" s="515"/>
      <c r="HB78" s="515"/>
      <c r="HC78" s="515"/>
      <c r="HD78" s="515"/>
      <c r="HE78" s="515"/>
      <c r="HF78" s="515"/>
      <c r="HG78" s="515"/>
      <c r="HH78" s="515"/>
      <c r="HI78" s="515"/>
      <c r="HJ78" s="515"/>
      <c r="HK78" s="515"/>
      <c r="HL78" s="515"/>
      <c r="HM78" s="515"/>
      <c r="HN78" s="515"/>
      <c r="HO78" s="515"/>
      <c r="HP78" s="515"/>
      <c r="HQ78" s="515"/>
      <c r="HR78" s="515"/>
      <c r="HS78" s="515"/>
      <c r="HT78" s="515"/>
      <c r="HU78" s="515"/>
      <c r="HV78" s="515"/>
      <c r="HW78" s="515"/>
      <c r="HX78" s="515"/>
      <c r="HY78" s="515"/>
      <c r="HZ78" s="515"/>
      <c r="IA78" s="515"/>
      <c r="IB78" s="515"/>
      <c r="IC78" s="515"/>
      <c r="ID78" s="515"/>
      <c r="IE78" s="515"/>
      <c r="IF78" s="515"/>
      <c r="IG78" s="515"/>
      <c r="IH78" s="515"/>
      <c r="II78" s="515"/>
      <c r="IJ78" s="515"/>
      <c r="IK78" s="515"/>
      <c r="IL78" s="515"/>
      <c r="IM78" s="515"/>
      <c r="IN78" s="515"/>
      <c r="IO78" s="515"/>
      <c r="IP78" s="515"/>
      <c r="IQ78" s="515"/>
      <c r="IR78" s="515"/>
      <c r="IS78" s="515"/>
      <c r="IT78" s="515"/>
      <c r="IU78" s="515"/>
      <c r="IV78" s="515"/>
    </row>
    <row r="79" spans="1:256">
      <c r="A79" s="15" t="s">
        <v>991</v>
      </c>
      <c r="B79" s="200" t="s">
        <v>808</v>
      </c>
      <c r="C79" s="37"/>
      <c r="D79" s="35"/>
      <c r="E79" s="35"/>
      <c r="F79" s="35"/>
      <c r="G79" s="201">
        <v>4</v>
      </c>
      <c r="H79" s="201"/>
      <c r="I79" s="201"/>
      <c r="J79" s="201" t="s">
        <v>2356</v>
      </c>
      <c r="K79" s="16"/>
      <c r="L79" s="199"/>
      <c r="AA79" s="506">
        <f>IF(AND('12 Top'!C79=1,NOT('12 Top'!I79="")),'12 Top'!I79,0)</f>
        <v>0</v>
      </c>
      <c r="AB79" s="506">
        <f>IF(AND('12 Top'!D79=1,NOT('12 Top'!I79="")),'12 Top'!I79,0)</f>
        <v>0</v>
      </c>
      <c r="AC79" s="506">
        <f>IF(AND('12 Top'!E79=1,NOT('12 Top'!I79="")),'12 Top'!I79,0)</f>
        <v>0</v>
      </c>
      <c r="AD79" s="506">
        <f>IF(AND('12 Top'!F79=1,NOT('12 Top'!I79="")),'12 Top'!I79,0)</f>
        <v>0</v>
      </c>
      <c r="AE79" s="506">
        <f>IF(AND('12 Top'!C79=0,NOT('12 Top'!H79="")),'12 Top'!H79,4)</f>
        <v>4</v>
      </c>
      <c r="AF79" s="506">
        <f>IF(AND('12 Top'!D79=0,NOT('12 Top'!H79="")),'12 Top'!H79,4)</f>
        <v>4</v>
      </c>
      <c r="AG79" s="506">
        <f>IF(AND('12 Top'!E79=0,NOT('12 Top'!H79="")),'12 Top'!H79,4)</f>
        <v>4</v>
      </c>
      <c r="AH79" s="506">
        <f>IF(AND('12 Top'!F79=0,NOT('12 Top'!H79="")),'12 Top'!H79,4)</f>
        <v>4</v>
      </c>
      <c r="GS79" s="515"/>
      <c r="GT79" s="515"/>
      <c r="GU79" s="515"/>
      <c r="GV79" s="515"/>
      <c r="GW79" s="515"/>
      <c r="GX79" s="515"/>
      <c r="GY79" s="515"/>
      <c r="GZ79" s="515"/>
      <c r="HA79" s="515"/>
      <c r="HB79" s="515"/>
      <c r="HC79" s="515"/>
      <c r="HD79" s="515"/>
      <c r="HE79" s="515"/>
      <c r="HF79" s="515"/>
      <c r="HG79" s="515"/>
      <c r="HH79" s="515"/>
      <c r="HI79" s="515"/>
      <c r="HJ79" s="515"/>
      <c r="HK79" s="515"/>
      <c r="HL79" s="515"/>
      <c r="HM79" s="515"/>
      <c r="HN79" s="515"/>
      <c r="HO79" s="515"/>
      <c r="HP79" s="515"/>
      <c r="HQ79" s="515"/>
      <c r="HR79" s="515"/>
      <c r="HS79" s="515"/>
      <c r="HT79" s="515"/>
      <c r="HU79" s="515"/>
      <c r="HV79" s="515"/>
      <c r="HW79" s="515"/>
      <c r="HX79" s="515"/>
      <c r="HY79" s="515"/>
      <c r="HZ79" s="515"/>
      <c r="IA79" s="515"/>
      <c r="IB79" s="515"/>
      <c r="IC79" s="515"/>
      <c r="ID79" s="515"/>
      <c r="IE79" s="515"/>
      <c r="IF79" s="515"/>
      <c r="IG79" s="515"/>
      <c r="IH79" s="515"/>
      <c r="II79" s="515"/>
      <c r="IJ79" s="515"/>
      <c r="IK79" s="515"/>
      <c r="IL79" s="515"/>
      <c r="IM79" s="515"/>
      <c r="IN79" s="515"/>
      <c r="IO79" s="515"/>
      <c r="IP79" s="515"/>
      <c r="IQ79" s="515"/>
      <c r="IR79" s="515"/>
      <c r="IS79" s="515"/>
      <c r="IT79" s="515"/>
      <c r="IU79" s="515"/>
      <c r="IV79" s="515"/>
    </row>
    <row r="80" spans="1:256">
      <c r="A80" s="15" t="s">
        <v>992</v>
      </c>
      <c r="B80" s="200" t="s">
        <v>812</v>
      </c>
      <c r="C80" s="37"/>
      <c r="D80" s="35"/>
      <c r="E80" s="35"/>
      <c r="F80" s="35"/>
      <c r="G80" s="201">
        <v>4</v>
      </c>
      <c r="H80" s="201"/>
      <c r="I80" s="201"/>
      <c r="J80" s="201" t="s">
        <v>2858</v>
      </c>
      <c r="K80" s="16"/>
      <c r="L80" s="199"/>
      <c r="AA80" s="506">
        <f>IF(AND('12 Top'!C80=1,NOT('12 Top'!I80="")),'12 Top'!I80,0)</f>
        <v>0</v>
      </c>
      <c r="AB80" s="506">
        <f>IF(AND('12 Top'!D80=1,NOT('12 Top'!I80="")),'12 Top'!I80,0)</f>
        <v>0</v>
      </c>
      <c r="AC80" s="506">
        <f>IF(AND('12 Top'!E80=1,NOT('12 Top'!I80="")),'12 Top'!I80,0)</f>
        <v>0</v>
      </c>
      <c r="AD80" s="506">
        <f>IF(AND('12 Top'!F80=1,NOT('12 Top'!I80="")),'12 Top'!I80,0)</f>
        <v>0</v>
      </c>
      <c r="AE80" s="506">
        <f>IF(AND('12 Top'!C80=0,NOT('12 Top'!H80="")),'12 Top'!H80,4)</f>
        <v>4</v>
      </c>
      <c r="AF80" s="506">
        <f>IF(AND('12 Top'!D80=0,NOT('12 Top'!H80="")),'12 Top'!H80,4)</f>
        <v>4</v>
      </c>
      <c r="AG80" s="506">
        <f>IF(AND('12 Top'!E80=0,NOT('12 Top'!H80="")),'12 Top'!H80,4)</f>
        <v>4</v>
      </c>
      <c r="AH80" s="506">
        <f>IF(AND('12 Top'!F80=0,NOT('12 Top'!H80="")),'12 Top'!H80,4)</f>
        <v>4</v>
      </c>
      <c r="GS80" s="515"/>
      <c r="GT80" s="515"/>
      <c r="GU80" s="515"/>
      <c r="GV80" s="515"/>
      <c r="GW80" s="515"/>
      <c r="GX80" s="515"/>
      <c r="GY80" s="515"/>
      <c r="GZ80" s="515"/>
      <c r="HA80" s="515"/>
      <c r="HB80" s="515"/>
      <c r="HC80" s="515"/>
      <c r="HD80" s="515"/>
      <c r="HE80" s="515"/>
      <c r="HF80" s="515"/>
      <c r="HG80" s="515"/>
      <c r="HH80" s="515"/>
      <c r="HI80" s="515"/>
      <c r="HJ80" s="515"/>
      <c r="HK80" s="515"/>
      <c r="HL80" s="515"/>
      <c r="HM80" s="515"/>
      <c r="HN80" s="515"/>
      <c r="HO80" s="515"/>
      <c r="HP80" s="515"/>
      <c r="HQ80" s="515"/>
      <c r="HR80" s="515"/>
      <c r="HS80" s="515"/>
      <c r="HT80" s="515"/>
      <c r="HU80" s="515"/>
      <c r="HV80" s="515"/>
      <c r="HW80" s="515"/>
      <c r="HX80" s="515"/>
      <c r="HY80" s="515"/>
      <c r="HZ80" s="515"/>
      <c r="IA80" s="515"/>
      <c r="IB80" s="515"/>
      <c r="IC80" s="515"/>
      <c r="ID80" s="515"/>
      <c r="IE80" s="515"/>
      <c r="IF80" s="515"/>
      <c r="IG80" s="515"/>
      <c r="IH80" s="515"/>
      <c r="II80" s="515"/>
      <c r="IJ80" s="515"/>
      <c r="IK80" s="515"/>
      <c r="IL80" s="515"/>
      <c r="IM80" s="515"/>
      <c r="IN80" s="515"/>
      <c r="IO80" s="515"/>
      <c r="IP80" s="515"/>
      <c r="IQ80" s="515"/>
      <c r="IR80" s="515"/>
      <c r="IS80" s="515"/>
      <c r="IT80" s="515"/>
      <c r="IU80" s="515"/>
      <c r="IV80" s="515"/>
    </row>
    <row r="81" spans="1:256" ht="13">
      <c r="A81" s="492" t="s">
        <v>993</v>
      </c>
      <c r="B81" s="212" t="s">
        <v>4885</v>
      </c>
      <c r="C81" s="37"/>
      <c r="D81" s="35"/>
      <c r="E81" s="35"/>
      <c r="F81" s="35"/>
      <c r="G81" s="201"/>
      <c r="H81" s="201"/>
      <c r="I81" s="202"/>
      <c r="J81" s="202"/>
      <c r="K81" s="16"/>
      <c r="L81" s="199"/>
      <c r="AB81" s="506">
        <f>IF(AND('12 Top'!D81=1,NOT('12 Top'!I81="")),'12 Top'!I81,0)</f>
        <v>0</v>
      </c>
      <c r="GS81" s="515"/>
      <c r="GT81" s="515"/>
      <c r="GU81" s="515"/>
      <c r="GV81" s="515"/>
      <c r="GW81" s="515"/>
      <c r="GX81" s="515"/>
      <c r="GY81" s="515"/>
      <c r="GZ81" s="515"/>
      <c r="HA81" s="515"/>
      <c r="HB81" s="515"/>
      <c r="HC81" s="515"/>
      <c r="HD81" s="515"/>
      <c r="HE81" s="515"/>
      <c r="HF81" s="515"/>
      <c r="HG81" s="515"/>
      <c r="HH81" s="515"/>
      <c r="HI81" s="515"/>
      <c r="HJ81" s="515"/>
      <c r="HK81" s="515"/>
      <c r="HL81" s="515"/>
      <c r="HM81" s="515"/>
      <c r="HN81" s="515"/>
      <c r="HO81" s="515"/>
      <c r="HP81" s="515"/>
      <c r="HQ81" s="515"/>
      <c r="HR81" s="515"/>
      <c r="HS81" s="515"/>
      <c r="HT81" s="515"/>
      <c r="HU81" s="515"/>
      <c r="HV81" s="515"/>
      <c r="HW81" s="515"/>
      <c r="HX81" s="515"/>
      <c r="HY81" s="515"/>
      <c r="HZ81" s="515"/>
      <c r="IA81" s="515"/>
      <c r="IB81" s="515"/>
      <c r="IC81" s="515"/>
      <c r="ID81" s="515"/>
      <c r="IE81" s="515"/>
      <c r="IF81" s="515"/>
      <c r="IG81" s="515"/>
      <c r="IH81" s="515"/>
      <c r="II81" s="515"/>
      <c r="IJ81" s="515"/>
      <c r="IK81" s="515"/>
      <c r="IL81" s="515"/>
      <c r="IM81" s="515"/>
      <c r="IN81" s="515"/>
      <c r="IO81" s="515"/>
      <c r="IP81" s="515"/>
      <c r="IQ81" s="515"/>
      <c r="IR81" s="515"/>
      <c r="IS81" s="515"/>
      <c r="IT81" s="515"/>
      <c r="IU81" s="515"/>
      <c r="IV81" s="515"/>
    </row>
    <row r="82" spans="1:256">
      <c r="A82" s="59" t="s">
        <v>994</v>
      </c>
      <c r="B82" s="207" t="s">
        <v>4694</v>
      </c>
      <c r="C82" s="37"/>
      <c r="D82" s="35"/>
      <c r="E82" s="35"/>
      <c r="F82" s="35"/>
      <c r="G82" s="201"/>
      <c r="H82" s="201"/>
      <c r="I82" s="202"/>
      <c r="J82" s="202"/>
      <c r="K82" s="16"/>
      <c r="L82" s="199"/>
      <c r="AB82" s="506">
        <f>IF(AND('12 Top'!D82=1,NOT('12 Top'!I82="")),'12 Top'!I82,0)</f>
        <v>0</v>
      </c>
      <c r="GS82" s="515"/>
      <c r="GT82" s="515"/>
      <c r="GU82" s="515"/>
      <c r="GV82" s="515"/>
      <c r="GW82" s="515"/>
      <c r="GX82" s="515"/>
      <c r="GY82" s="515"/>
      <c r="GZ82" s="515"/>
      <c r="HA82" s="515"/>
      <c r="HB82" s="515"/>
      <c r="HC82" s="515"/>
      <c r="HD82" s="515"/>
      <c r="HE82" s="515"/>
      <c r="HF82" s="515"/>
      <c r="HG82" s="515"/>
      <c r="HH82" s="515"/>
      <c r="HI82" s="515"/>
      <c r="HJ82" s="515"/>
      <c r="HK82" s="515"/>
      <c r="HL82" s="515"/>
      <c r="HM82" s="515"/>
      <c r="HN82" s="515"/>
      <c r="HO82" s="515"/>
      <c r="HP82" s="515"/>
      <c r="HQ82" s="515"/>
      <c r="HR82" s="515"/>
      <c r="HS82" s="515"/>
      <c r="HT82" s="515"/>
      <c r="HU82" s="515"/>
      <c r="HV82" s="515"/>
      <c r="HW82" s="515"/>
      <c r="HX82" s="515"/>
      <c r="HY82" s="515"/>
      <c r="HZ82" s="515"/>
      <c r="IA82" s="515"/>
      <c r="IB82" s="515"/>
      <c r="IC82" s="515"/>
      <c r="ID82" s="515"/>
      <c r="IE82" s="515"/>
      <c r="IF82" s="515"/>
      <c r="IG82" s="515"/>
      <c r="IH82" s="515"/>
      <c r="II82" s="515"/>
      <c r="IJ82" s="515"/>
      <c r="IK82" s="515"/>
      <c r="IL82" s="515"/>
      <c r="IM82" s="515"/>
      <c r="IN82" s="515"/>
      <c r="IO82" s="515"/>
      <c r="IP82" s="515"/>
      <c r="IQ82" s="515"/>
      <c r="IR82" s="515"/>
      <c r="IS82" s="515"/>
      <c r="IT82" s="515"/>
      <c r="IU82" s="515"/>
      <c r="IV82" s="515"/>
    </row>
    <row r="83" spans="1:256">
      <c r="A83" s="15" t="s">
        <v>2458</v>
      </c>
      <c r="B83" s="20" t="s">
        <v>1719</v>
      </c>
      <c r="C83" s="37"/>
      <c r="D83" s="14"/>
      <c r="E83" s="14"/>
      <c r="F83" s="14"/>
      <c r="G83" s="201">
        <v>2</v>
      </c>
      <c r="H83" s="201"/>
      <c r="I83" s="201"/>
      <c r="J83" s="201" t="s">
        <v>2351</v>
      </c>
      <c r="K83" s="16" t="s">
        <v>1720</v>
      </c>
      <c r="L83" s="199"/>
      <c r="AA83" s="506">
        <f>IF(AND('12 Top'!C83=1,NOT('12 Top'!I83="")),'12 Top'!I83,0)</f>
        <v>0</v>
      </c>
      <c r="AB83" s="506">
        <f>IF(AND('12 Top'!D83=1,NOT('12 Top'!I83="")),'12 Top'!I83,0)</f>
        <v>0</v>
      </c>
      <c r="AC83" s="506">
        <f>IF(AND('12 Top'!E83=1,NOT('12 Top'!I83="")),'12 Top'!I83,0)</f>
        <v>0</v>
      </c>
      <c r="AD83" s="506">
        <f>IF(AND('12 Top'!F83=1,NOT('12 Top'!I83="")),'12 Top'!I83,0)</f>
        <v>0</v>
      </c>
      <c r="AE83" s="506">
        <f>IF(AND('12 Top'!C83=0,NOT('12 Top'!H83="")),'12 Top'!H83,4)</f>
        <v>4</v>
      </c>
      <c r="AF83" s="506">
        <f>IF(AND('12 Top'!D83=0,NOT('12 Top'!H83="")),'12 Top'!H83,4)</f>
        <v>4</v>
      </c>
      <c r="AG83" s="506">
        <f>IF(AND('12 Top'!E83=0,NOT('12 Top'!H83="")),'12 Top'!H83,4)</f>
        <v>4</v>
      </c>
      <c r="AH83" s="506">
        <f>IF(AND('12 Top'!F83=0,NOT('12 Top'!H83="")),'12 Top'!H83,4)</f>
        <v>4</v>
      </c>
      <c r="GS83" s="515"/>
      <c r="GT83" s="515"/>
      <c r="GU83" s="515"/>
      <c r="GV83" s="515"/>
      <c r="GW83" s="515"/>
      <c r="GX83" s="515"/>
      <c r="GY83" s="515"/>
      <c r="GZ83" s="515"/>
      <c r="HA83" s="515"/>
      <c r="HB83" s="515"/>
      <c r="HC83" s="515"/>
      <c r="HD83" s="515"/>
      <c r="HE83" s="515"/>
      <c r="HF83" s="515"/>
      <c r="HG83" s="515"/>
      <c r="HH83" s="515"/>
      <c r="HI83" s="515"/>
      <c r="HJ83" s="515"/>
      <c r="HK83" s="515"/>
      <c r="HL83" s="515"/>
      <c r="HM83" s="515"/>
      <c r="HN83" s="515"/>
      <c r="HO83" s="515"/>
      <c r="HP83" s="515"/>
      <c r="HQ83" s="515"/>
      <c r="HR83" s="515"/>
      <c r="HS83" s="515"/>
      <c r="HT83" s="515"/>
      <c r="HU83" s="515"/>
      <c r="HV83" s="515"/>
      <c r="HW83" s="515"/>
      <c r="HX83" s="515"/>
      <c r="HY83" s="515"/>
      <c r="HZ83" s="515"/>
      <c r="IA83" s="515"/>
      <c r="IB83" s="515"/>
      <c r="IC83" s="515"/>
      <c r="ID83" s="515"/>
      <c r="IE83" s="515"/>
      <c r="IF83" s="515"/>
      <c r="IG83" s="515"/>
      <c r="IH83" s="515"/>
      <c r="II83" s="515"/>
      <c r="IJ83" s="515"/>
      <c r="IK83" s="515"/>
      <c r="IL83" s="515"/>
      <c r="IM83" s="515"/>
      <c r="IN83" s="515"/>
      <c r="IO83" s="515"/>
      <c r="IP83" s="515"/>
      <c r="IQ83" s="515"/>
      <c r="IR83" s="515"/>
      <c r="IS83" s="515"/>
      <c r="IT83" s="515"/>
      <c r="IU83" s="515"/>
      <c r="IV83" s="515"/>
    </row>
    <row r="84" spans="1:256" ht="20">
      <c r="A84" s="15" t="s">
        <v>2459</v>
      </c>
      <c r="B84" s="200" t="s">
        <v>4826</v>
      </c>
      <c r="C84" s="37"/>
      <c r="D84" s="35"/>
      <c r="E84" s="35"/>
      <c r="F84" s="35"/>
      <c r="G84" s="201">
        <v>4</v>
      </c>
      <c r="H84" s="201"/>
      <c r="I84" s="201"/>
      <c r="J84" s="201" t="s">
        <v>5466</v>
      </c>
      <c r="K84" s="16"/>
      <c r="L84" s="199"/>
      <c r="AA84" s="506">
        <f>IF(AND('12 Top'!C84=1,NOT('12 Top'!I84="")),'12 Top'!I84,0)</f>
        <v>0</v>
      </c>
      <c r="AB84" s="506">
        <f>IF(AND('12 Top'!D84=1,NOT('12 Top'!I84="")),'12 Top'!I84,0)</f>
        <v>0</v>
      </c>
      <c r="AC84" s="506">
        <f>IF(AND('12 Top'!E84=1,NOT('12 Top'!I84="")),'12 Top'!I84,0)</f>
        <v>0</v>
      </c>
      <c r="AD84" s="506">
        <f>IF(AND('12 Top'!F84=1,NOT('12 Top'!I84="")),'12 Top'!I84,0)</f>
        <v>0</v>
      </c>
      <c r="AE84" s="506">
        <f>IF(AND('12 Top'!C84=0,NOT('12 Top'!H84="")),'12 Top'!H84,4)</f>
        <v>4</v>
      </c>
      <c r="AF84" s="506">
        <f>IF(AND('12 Top'!D84=0,NOT('12 Top'!H84="")),'12 Top'!H84,4)</f>
        <v>4</v>
      </c>
      <c r="AG84" s="506">
        <f>IF(AND('12 Top'!E84=0,NOT('12 Top'!H84="")),'12 Top'!H84,4)</f>
        <v>4</v>
      </c>
      <c r="AH84" s="506">
        <f>IF(AND('12 Top'!F84=0,NOT('12 Top'!H84="")),'12 Top'!H84,4)</f>
        <v>4</v>
      </c>
      <c r="GS84" s="515"/>
      <c r="GT84" s="515"/>
      <c r="GU84" s="515"/>
      <c r="GV84" s="515"/>
      <c r="GW84" s="515"/>
      <c r="GX84" s="515"/>
      <c r="GY84" s="515"/>
      <c r="GZ84" s="515"/>
      <c r="HA84" s="515"/>
      <c r="HB84" s="515"/>
      <c r="HC84" s="515"/>
      <c r="HD84" s="515"/>
      <c r="HE84" s="515"/>
      <c r="HF84" s="515"/>
      <c r="HG84" s="515"/>
      <c r="HH84" s="515"/>
      <c r="HI84" s="515"/>
      <c r="HJ84" s="515"/>
      <c r="HK84" s="515"/>
      <c r="HL84" s="515"/>
      <c r="HM84" s="515"/>
      <c r="HN84" s="515"/>
      <c r="HO84" s="515"/>
      <c r="HP84" s="515"/>
      <c r="HQ84" s="515"/>
      <c r="HR84" s="515"/>
      <c r="HS84" s="515"/>
      <c r="HT84" s="515"/>
      <c r="HU84" s="515"/>
      <c r="HV84" s="515"/>
      <c r="HW84" s="515"/>
      <c r="HX84" s="515"/>
      <c r="HY84" s="515"/>
      <c r="HZ84" s="515"/>
      <c r="IA84" s="515"/>
      <c r="IB84" s="515"/>
      <c r="IC84" s="515"/>
      <c r="ID84" s="515"/>
      <c r="IE84" s="515"/>
      <c r="IF84" s="515"/>
      <c r="IG84" s="515"/>
      <c r="IH84" s="515"/>
      <c r="II84" s="515"/>
      <c r="IJ84" s="515"/>
      <c r="IK84" s="515"/>
      <c r="IL84" s="515"/>
      <c r="IM84" s="515"/>
      <c r="IN84" s="515"/>
      <c r="IO84" s="515"/>
      <c r="IP84" s="515"/>
      <c r="IQ84" s="515"/>
      <c r="IR84" s="515"/>
      <c r="IS84" s="515"/>
      <c r="IT84" s="515"/>
      <c r="IU84" s="515"/>
      <c r="IV84" s="515"/>
    </row>
    <row r="85" spans="1:256">
      <c r="A85" s="15" t="s">
        <v>2460</v>
      </c>
      <c r="B85" s="200" t="s">
        <v>5065</v>
      </c>
      <c r="C85" s="37"/>
      <c r="D85" s="35"/>
      <c r="E85" s="35"/>
      <c r="F85" s="35"/>
      <c r="G85" s="201">
        <v>4</v>
      </c>
      <c r="H85" s="201">
        <v>2</v>
      </c>
      <c r="I85" s="201"/>
      <c r="J85" s="201" t="s">
        <v>5466</v>
      </c>
      <c r="K85" s="16"/>
      <c r="L85" s="199"/>
      <c r="AA85" s="506">
        <f>IF(AND('12 Top'!C85=1,NOT('12 Top'!I85="")),'12 Top'!I85,0)</f>
        <v>0</v>
      </c>
      <c r="AB85" s="506">
        <f>IF(AND('12 Top'!D85=1,NOT('12 Top'!I85="")),'12 Top'!I85,0)</f>
        <v>0</v>
      </c>
      <c r="AC85" s="506">
        <f>IF(AND('12 Top'!E85=1,NOT('12 Top'!I85="")),'12 Top'!I85,0)</f>
        <v>0</v>
      </c>
      <c r="AD85" s="506">
        <f>IF(AND('12 Top'!F85=1,NOT('12 Top'!I85="")),'12 Top'!I85,0)</f>
        <v>0</v>
      </c>
      <c r="AE85" s="506">
        <f>IF(AND('12 Top'!C85=0,NOT('12 Top'!H85="")),'12 Top'!H85,4)</f>
        <v>2</v>
      </c>
      <c r="AF85" s="506">
        <f>IF(AND('12 Top'!D85=0,NOT('12 Top'!H85="")),'12 Top'!H85,4)</f>
        <v>2</v>
      </c>
      <c r="AG85" s="506">
        <f>IF(AND('12 Top'!E85=0,NOT('12 Top'!H85="")),'12 Top'!H85,4)</f>
        <v>2</v>
      </c>
      <c r="AH85" s="506">
        <f>IF(AND('12 Top'!F85=0,NOT('12 Top'!H85="")),'12 Top'!H85,4)</f>
        <v>2</v>
      </c>
      <c r="GS85" s="515"/>
      <c r="GT85" s="515"/>
      <c r="GU85" s="515"/>
      <c r="GV85" s="515"/>
      <c r="GW85" s="515"/>
      <c r="GX85" s="515"/>
      <c r="GY85" s="515"/>
      <c r="GZ85" s="515"/>
      <c r="HA85" s="515"/>
      <c r="HB85" s="515"/>
      <c r="HC85" s="515"/>
      <c r="HD85" s="515"/>
      <c r="HE85" s="515"/>
      <c r="HF85" s="515"/>
      <c r="HG85" s="515"/>
      <c r="HH85" s="515"/>
      <c r="HI85" s="515"/>
      <c r="HJ85" s="515"/>
      <c r="HK85" s="515"/>
      <c r="HL85" s="515"/>
      <c r="HM85" s="515"/>
      <c r="HN85" s="515"/>
      <c r="HO85" s="515"/>
      <c r="HP85" s="515"/>
      <c r="HQ85" s="515"/>
      <c r="HR85" s="515"/>
      <c r="HS85" s="515"/>
      <c r="HT85" s="515"/>
      <c r="HU85" s="515"/>
      <c r="HV85" s="515"/>
      <c r="HW85" s="515"/>
      <c r="HX85" s="515"/>
      <c r="HY85" s="515"/>
      <c r="HZ85" s="515"/>
      <c r="IA85" s="515"/>
      <c r="IB85" s="515"/>
      <c r="IC85" s="515"/>
      <c r="ID85" s="515"/>
      <c r="IE85" s="515"/>
      <c r="IF85" s="515"/>
      <c r="IG85" s="515"/>
      <c r="IH85" s="515"/>
      <c r="II85" s="515"/>
      <c r="IJ85" s="515"/>
      <c r="IK85" s="515"/>
      <c r="IL85" s="515"/>
      <c r="IM85" s="515"/>
      <c r="IN85" s="515"/>
      <c r="IO85" s="515"/>
      <c r="IP85" s="515"/>
      <c r="IQ85" s="515"/>
      <c r="IR85" s="515"/>
      <c r="IS85" s="515"/>
      <c r="IT85" s="515"/>
      <c r="IU85" s="515"/>
      <c r="IV85" s="515"/>
    </row>
    <row r="86" spans="1:256" ht="20">
      <c r="A86" s="15" t="s">
        <v>2461</v>
      </c>
      <c r="B86" s="200" t="s">
        <v>376</v>
      </c>
      <c r="C86" s="37"/>
      <c r="D86" s="36"/>
      <c r="E86" s="36"/>
      <c r="F86" s="36"/>
      <c r="G86" s="201">
        <v>4</v>
      </c>
      <c r="H86" s="201">
        <v>2</v>
      </c>
      <c r="I86" s="201"/>
      <c r="J86" s="201" t="s">
        <v>2356</v>
      </c>
      <c r="K86" s="16"/>
      <c r="L86" s="199"/>
      <c r="AA86" s="506">
        <f>IF(AND('12 Top'!C86=1,NOT('12 Top'!I86="")),'12 Top'!I86,0)</f>
        <v>0</v>
      </c>
      <c r="AB86" s="506">
        <f>IF(AND('12 Top'!D86=1,NOT('12 Top'!I86="")),'12 Top'!I86,0)</f>
        <v>0</v>
      </c>
      <c r="AC86" s="506">
        <f>IF(AND('12 Top'!E86=1,NOT('12 Top'!I86="")),'12 Top'!I86,0)</f>
        <v>0</v>
      </c>
      <c r="AD86" s="506">
        <f>IF(AND('12 Top'!F86=1,NOT('12 Top'!I86="")),'12 Top'!I86,0)</f>
        <v>0</v>
      </c>
      <c r="AE86" s="506">
        <f>IF(AND('12 Top'!C86=0,NOT('12 Top'!H86="")),'12 Top'!H86,4)</f>
        <v>2</v>
      </c>
      <c r="AF86" s="506">
        <f>IF(AND('12 Top'!D86=0,NOT('12 Top'!H86="")),'12 Top'!H86,4)</f>
        <v>2</v>
      </c>
      <c r="AG86" s="506">
        <f>IF(AND('12 Top'!E86=0,NOT('12 Top'!H86="")),'12 Top'!H86,4)</f>
        <v>2</v>
      </c>
      <c r="AH86" s="506">
        <f>IF(AND('12 Top'!F86=0,NOT('12 Top'!H86="")),'12 Top'!H86,4)</f>
        <v>2</v>
      </c>
      <c r="GS86" s="515"/>
      <c r="GT86" s="515"/>
      <c r="GU86" s="515"/>
      <c r="GV86" s="515"/>
      <c r="GW86" s="515"/>
      <c r="GX86" s="515"/>
      <c r="GY86" s="515"/>
      <c r="GZ86" s="515"/>
      <c r="HA86" s="515"/>
      <c r="HB86" s="515"/>
      <c r="HC86" s="515"/>
      <c r="HD86" s="515"/>
      <c r="HE86" s="515"/>
      <c r="HF86" s="515"/>
      <c r="HG86" s="515"/>
      <c r="HH86" s="515"/>
      <c r="HI86" s="515"/>
      <c r="HJ86" s="515"/>
      <c r="HK86" s="515"/>
      <c r="HL86" s="515"/>
      <c r="HM86" s="515"/>
      <c r="HN86" s="515"/>
      <c r="HO86" s="515"/>
      <c r="HP86" s="515"/>
      <c r="HQ86" s="515"/>
      <c r="HR86" s="515"/>
      <c r="HS86" s="515"/>
      <c r="HT86" s="515"/>
      <c r="HU86" s="515"/>
      <c r="HV86" s="515"/>
      <c r="HW86" s="515"/>
      <c r="HX86" s="515"/>
      <c r="HY86" s="515"/>
      <c r="HZ86" s="515"/>
      <c r="IA86" s="515"/>
      <c r="IB86" s="515"/>
      <c r="IC86" s="515"/>
      <c r="ID86" s="515"/>
      <c r="IE86" s="515"/>
      <c r="IF86" s="515"/>
      <c r="IG86" s="515"/>
      <c r="IH86" s="515"/>
      <c r="II86" s="515"/>
      <c r="IJ86" s="515"/>
      <c r="IK86" s="515"/>
      <c r="IL86" s="515"/>
      <c r="IM86" s="515"/>
      <c r="IN86" s="515"/>
      <c r="IO86" s="515"/>
      <c r="IP86" s="515"/>
      <c r="IQ86" s="515"/>
      <c r="IR86" s="515"/>
      <c r="IS86" s="515"/>
      <c r="IT86" s="515"/>
      <c r="IU86" s="515"/>
      <c r="IV86" s="515"/>
    </row>
    <row r="87" spans="1:256">
      <c r="A87" s="15" t="s">
        <v>2462</v>
      </c>
      <c r="B87" s="200" t="s">
        <v>378</v>
      </c>
      <c r="C87" s="37"/>
      <c r="D87" s="35"/>
      <c r="E87" s="35"/>
      <c r="F87" s="35"/>
      <c r="G87" s="201">
        <v>4</v>
      </c>
      <c r="H87" s="201">
        <v>3</v>
      </c>
      <c r="I87" s="201"/>
      <c r="J87" s="201" t="s">
        <v>3371</v>
      </c>
      <c r="K87" s="16"/>
      <c r="L87" s="203"/>
      <c r="AA87" s="506">
        <f>IF(AND('12 Top'!C87=1,NOT('12 Top'!I87="")),'12 Top'!I87,0)</f>
        <v>0</v>
      </c>
      <c r="AB87" s="506">
        <f>IF(AND('12 Top'!D87=1,NOT('12 Top'!I87="")),'12 Top'!I87,0)</f>
        <v>0</v>
      </c>
      <c r="AC87" s="506">
        <f>IF(AND('12 Top'!E87=1,NOT('12 Top'!I87="")),'12 Top'!I87,0)</f>
        <v>0</v>
      </c>
      <c r="AD87" s="506">
        <f>IF(AND('12 Top'!F87=1,NOT('12 Top'!I87="")),'12 Top'!I87,0)</f>
        <v>0</v>
      </c>
      <c r="AE87" s="506">
        <f>IF(AND('12 Top'!C87=0,NOT('12 Top'!H87="")),'12 Top'!H87,4)</f>
        <v>3</v>
      </c>
      <c r="AF87" s="506">
        <f>IF(AND('12 Top'!D87=0,NOT('12 Top'!H87="")),'12 Top'!H87,4)</f>
        <v>3</v>
      </c>
      <c r="AG87" s="506">
        <f>IF(AND('12 Top'!E87=0,NOT('12 Top'!H87="")),'12 Top'!H87,4)</f>
        <v>3</v>
      </c>
      <c r="AH87" s="506">
        <f>IF(AND('12 Top'!F87=0,NOT('12 Top'!H87="")),'12 Top'!H87,4)</f>
        <v>3</v>
      </c>
      <c r="GS87" s="515"/>
      <c r="GT87" s="515"/>
      <c r="GU87" s="515"/>
      <c r="GV87" s="515"/>
      <c r="GW87" s="515"/>
      <c r="GX87" s="515"/>
      <c r="GY87" s="515"/>
      <c r="GZ87" s="515"/>
      <c r="HA87" s="515"/>
      <c r="HB87" s="515"/>
      <c r="HC87" s="515"/>
      <c r="HD87" s="515"/>
      <c r="HE87" s="515"/>
      <c r="HF87" s="515"/>
      <c r="HG87" s="515"/>
      <c r="HH87" s="515"/>
      <c r="HI87" s="515"/>
      <c r="HJ87" s="515"/>
      <c r="HK87" s="515"/>
      <c r="HL87" s="515"/>
      <c r="HM87" s="515"/>
      <c r="HN87" s="515"/>
      <c r="HO87" s="515"/>
      <c r="HP87" s="515"/>
      <c r="HQ87" s="515"/>
      <c r="HR87" s="515"/>
      <c r="HS87" s="515"/>
      <c r="HT87" s="515"/>
      <c r="HU87" s="515"/>
      <c r="HV87" s="515"/>
      <c r="HW87" s="515"/>
      <c r="HX87" s="515"/>
      <c r="HY87" s="515"/>
      <c r="HZ87" s="515"/>
      <c r="IA87" s="515"/>
      <c r="IB87" s="515"/>
      <c r="IC87" s="515"/>
      <c r="ID87" s="515"/>
      <c r="IE87" s="515"/>
      <c r="IF87" s="515"/>
      <c r="IG87" s="515"/>
      <c r="IH87" s="515"/>
      <c r="II87" s="515"/>
      <c r="IJ87" s="515"/>
      <c r="IK87" s="515"/>
      <c r="IL87" s="515"/>
      <c r="IM87" s="515"/>
      <c r="IN87" s="515"/>
      <c r="IO87" s="515"/>
      <c r="IP87" s="515"/>
      <c r="IQ87" s="515"/>
      <c r="IR87" s="515"/>
      <c r="IS87" s="515"/>
      <c r="IT87" s="515"/>
      <c r="IU87" s="515"/>
      <c r="IV87" s="515"/>
    </row>
    <row r="88" spans="1:256" ht="50">
      <c r="A88" s="15" t="s">
        <v>2463</v>
      </c>
      <c r="B88" s="200" t="s">
        <v>286</v>
      </c>
      <c r="C88" s="37"/>
      <c r="D88" s="35"/>
      <c r="E88" s="35"/>
      <c r="F88" s="35"/>
      <c r="G88" s="201">
        <v>4</v>
      </c>
      <c r="H88" s="201">
        <v>3</v>
      </c>
      <c r="I88" s="201"/>
      <c r="J88" s="201" t="s">
        <v>2356</v>
      </c>
      <c r="K88" s="16"/>
      <c r="L88" s="203"/>
      <c r="AA88" s="506">
        <f>IF(AND('12 Top'!C88=1,NOT('12 Top'!I88="")),'12 Top'!I88,0)</f>
        <v>0</v>
      </c>
      <c r="AB88" s="506">
        <f>IF(AND('12 Top'!D88=1,NOT('12 Top'!I88="")),'12 Top'!I88,0)</f>
        <v>0</v>
      </c>
      <c r="AC88" s="506">
        <f>IF(AND('12 Top'!E88=1,NOT('12 Top'!I88="")),'12 Top'!I88,0)</f>
        <v>0</v>
      </c>
      <c r="AD88" s="506">
        <f>IF(AND('12 Top'!F88=1,NOT('12 Top'!I88="")),'12 Top'!I88,0)</f>
        <v>0</v>
      </c>
      <c r="AE88" s="506">
        <f>IF(AND('12 Top'!C88=0,NOT('12 Top'!H88="")),'12 Top'!H88,4)</f>
        <v>3</v>
      </c>
      <c r="AF88" s="506">
        <f>IF(AND('12 Top'!D88=0,NOT('12 Top'!H88="")),'12 Top'!H88,4)</f>
        <v>3</v>
      </c>
      <c r="AG88" s="506">
        <f>IF(AND('12 Top'!E88=0,NOT('12 Top'!H88="")),'12 Top'!H88,4)</f>
        <v>3</v>
      </c>
      <c r="AH88" s="506">
        <f>IF(AND('12 Top'!F88=0,NOT('12 Top'!H88="")),'12 Top'!H88,4)</f>
        <v>3</v>
      </c>
      <c r="GS88" s="515"/>
      <c r="GT88" s="515"/>
      <c r="GU88" s="515"/>
      <c r="GV88" s="515"/>
      <c r="GW88" s="515"/>
      <c r="GX88" s="515"/>
      <c r="GY88" s="515"/>
      <c r="GZ88" s="515"/>
      <c r="HA88" s="515"/>
      <c r="HB88" s="515"/>
      <c r="HC88" s="515"/>
      <c r="HD88" s="515"/>
      <c r="HE88" s="515"/>
      <c r="HF88" s="515"/>
      <c r="HG88" s="515"/>
      <c r="HH88" s="515"/>
      <c r="HI88" s="515"/>
      <c r="HJ88" s="515"/>
      <c r="HK88" s="515"/>
      <c r="HL88" s="515"/>
      <c r="HM88" s="515"/>
      <c r="HN88" s="515"/>
      <c r="HO88" s="515"/>
      <c r="HP88" s="515"/>
      <c r="HQ88" s="515"/>
      <c r="HR88" s="515"/>
      <c r="HS88" s="515"/>
      <c r="HT88" s="515"/>
      <c r="HU88" s="515"/>
      <c r="HV88" s="515"/>
      <c r="HW88" s="515"/>
      <c r="HX88" s="515"/>
      <c r="HY88" s="515"/>
      <c r="HZ88" s="515"/>
      <c r="IA88" s="515"/>
      <c r="IB88" s="515"/>
      <c r="IC88" s="515"/>
      <c r="ID88" s="515"/>
      <c r="IE88" s="515"/>
      <c r="IF88" s="515"/>
      <c r="IG88" s="515"/>
      <c r="IH88" s="515"/>
      <c r="II88" s="515"/>
      <c r="IJ88" s="515"/>
      <c r="IK88" s="515"/>
      <c r="IL88" s="515"/>
      <c r="IM88" s="515"/>
      <c r="IN88" s="515"/>
      <c r="IO88" s="515"/>
      <c r="IP88" s="515"/>
      <c r="IQ88" s="515"/>
      <c r="IR88" s="515"/>
      <c r="IS88" s="515"/>
      <c r="IT88" s="515"/>
      <c r="IU88" s="515"/>
      <c r="IV88" s="515"/>
    </row>
    <row r="89" spans="1:256" ht="30">
      <c r="A89" s="15" t="s">
        <v>2386</v>
      </c>
      <c r="B89" s="16" t="s">
        <v>4670</v>
      </c>
      <c r="C89" s="37"/>
      <c r="D89" s="35"/>
      <c r="E89" s="35"/>
      <c r="F89" s="35"/>
      <c r="G89" s="201">
        <v>4</v>
      </c>
      <c r="H89" s="201"/>
      <c r="I89" s="201"/>
      <c r="J89" s="201" t="s">
        <v>2356</v>
      </c>
      <c r="K89" s="16"/>
      <c r="L89" s="199"/>
      <c r="AA89" s="506">
        <f>IF(AND('12 Top'!C89=1,NOT('12 Top'!I89="")),'12 Top'!I89,0)</f>
        <v>0</v>
      </c>
      <c r="AB89" s="506">
        <f>IF(AND('12 Top'!D89=1,NOT('12 Top'!I89="")),'12 Top'!I89,0)</f>
        <v>0</v>
      </c>
      <c r="AC89" s="506">
        <f>IF(AND('12 Top'!E89=1,NOT('12 Top'!I89="")),'12 Top'!I89,0)</f>
        <v>0</v>
      </c>
      <c r="AD89" s="506">
        <f>IF(AND('12 Top'!F89=1,NOT('12 Top'!I89="")),'12 Top'!I89,0)</f>
        <v>0</v>
      </c>
      <c r="AE89" s="506">
        <f>IF(AND('12 Top'!C89=0,NOT('12 Top'!H89="")),'12 Top'!H89,4)</f>
        <v>4</v>
      </c>
      <c r="AF89" s="506">
        <f>IF(AND('12 Top'!D89=0,NOT('12 Top'!H89="")),'12 Top'!H89,4)</f>
        <v>4</v>
      </c>
      <c r="AG89" s="506">
        <f>IF(AND('12 Top'!E89=0,NOT('12 Top'!H89="")),'12 Top'!H89,4)</f>
        <v>4</v>
      </c>
      <c r="AH89" s="506">
        <f>IF(AND('12 Top'!F89=0,NOT('12 Top'!H89="")),'12 Top'!H89,4)</f>
        <v>4</v>
      </c>
      <c r="GS89" s="515"/>
      <c r="GT89" s="515"/>
      <c r="GU89" s="515"/>
      <c r="GV89" s="515"/>
      <c r="GW89" s="515"/>
      <c r="GX89" s="515"/>
      <c r="GY89" s="515"/>
      <c r="GZ89" s="515"/>
      <c r="HA89" s="515"/>
      <c r="HB89" s="515"/>
      <c r="HC89" s="515"/>
      <c r="HD89" s="515"/>
      <c r="HE89" s="515"/>
      <c r="HF89" s="515"/>
      <c r="HG89" s="515"/>
      <c r="HH89" s="515"/>
      <c r="HI89" s="515"/>
      <c r="HJ89" s="515"/>
      <c r="HK89" s="515"/>
      <c r="HL89" s="515"/>
      <c r="HM89" s="515"/>
      <c r="HN89" s="515"/>
      <c r="HO89" s="515"/>
      <c r="HP89" s="515"/>
      <c r="HQ89" s="515"/>
      <c r="HR89" s="515"/>
      <c r="HS89" s="515"/>
      <c r="HT89" s="515"/>
      <c r="HU89" s="515"/>
      <c r="HV89" s="515"/>
      <c r="HW89" s="515"/>
      <c r="HX89" s="515"/>
      <c r="HY89" s="515"/>
      <c r="HZ89" s="515"/>
      <c r="IA89" s="515"/>
      <c r="IB89" s="515"/>
      <c r="IC89" s="515"/>
      <c r="ID89" s="515"/>
      <c r="IE89" s="515"/>
      <c r="IF89" s="515"/>
      <c r="IG89" s="515"/>
      <c r="IH89" s="515"/>
      <c r="II89" s="515"/>
      <c r="IJ89" s="515"/>
      <c r="IK89" s="515"/>
      <c r="IL89" s="515"/>
      <c r="IM89" s="515"/>
      <c r="IN89" s="515"/>
      <c r="IO89" s="515"/>
      <c r="IP89" s="515"/>
      <c r="IQ89" s="515"/>
      <c r="IR89" s="515"/>
      <c r="IS89" s="515"/>
      <c r="IT89" s="515"/>
      <c r="IU89" s="515"/>
      <c r="IV89" s="515"/>
    </row>
    <row r="90" spans="1:256">
      <c r="A90" s="15" t="s">
        <v>2387</v>
      </c>
      <c r="B90" s="200" t="s">
        <v>290</v>
      </c>
      <c r="C90" s="37"/>
      <c r="D90" s="35"/>
      <c r="E90" s="35"/>
      <c r="F90" s="35"/>
      <c r="G90" s="201">
        <v>2</v>
      </c>
      <c r="H90" s="201">
        <v>3</v>
      </c>
      <c r="I90" s="201"/>
      <c r="J90" s="201" t="s">
        <v>2858</v>
      </c>
      <c r="K90" s="16"/>
      <c r="L90" s="199"/>
      <c r="AA90" s="506">
        <f>IF(AND('12 Top'!C90=1,NOT('12 Top'!I90="")),'12 Top'!I90,0)</f>
        <v>0</v>
      </c>
      <c r="AB90" s="506">
        <f>IF(AND('12 Top'!D90=1,NOT('12 Top'!I90="")),'12 Top'!I90,0)</f>
        <v>0</v>
      </c>
      <c r="AC90" s="506">
        <f>IF(AND('12 Top'!E90=1,NOT('12 Top'!I90="")),'12 Top'!I90,0)</f>
        <v>0</v>
      </c>
      <c r="AD90" s="506">
        <f>IF(AND('12 Top'!F90=1,NOT('12 Top'!I90="")),'12 Top'!I90,0)</f>
        <v>0</v>
      </c>
      <c r="AE90" s="506">
        <f>IF(AND('12 Top'!C90=0,NOT('12 Top'!H90="")),'12 Top'!H90,4)</f>
        <v>3</v>
      </c>
      <c r="AF90" s="506">
        <f>IF(AND('12 Top'!D90=0,NOT('12 Top'!H90="")),'12 Top'!H90,4)</f>
        <v>3</v>
      </c>
      <c r="AG90" s="506">
        <f>IF(AND('12 Top'!E90=0,NOT('12 Top'!H90="")),'12 Top'!H90,4)</f>
        <v>3</v>
      </c>
      <c r="AH90" s="506">
        <f>IF(AND('12 Top'!F90=0,NOT('12 Top'!H90="")),'12 Top'!H90,4)</f>
        <v>3</v>
      </c>
      <c r="GS90" s="515"/>
      <c r="GT90" s="515"/>
      <c r="GU90" s="515"/>
      <c r="GV90" s="515"/>
      <c r="GW90" s="515"/>
      <c r="GX90" s="515"/>
      <c r="GY90" s="515"/>
      <c r="GZ90" s="515"/>
      <c r="HA90" s="515"/>
      <c r="HB90" s="515"/>
      <c r="HC90" s="515"/>
      <c r="HD90" s="515"/>
      <c r="HE90" s="515"/>
      <c r="HF90" s="515"/>
      <c r="HG90" s="515"/>
      <c r="HH90" s="515"/>
      <c r="HI90" s="515"/>
      <c r="HJ90" s="515"/>
      <c r="HK90" s="515"/>
      <c r="HL90" s="515"/>
      <c r="HM90" s="515"/>
      <c r="HN90" s="515"/>
      <c r="HO90" s="515"/>
      <c r="HP90" s="515"/>
      <c r="HQ90" s="515"/>
      <c r="HR90" s="515"/>
      <c r="HS90" s="515"/>
      <c r="HT90" s="515"/>
      <c r="HU90" s="515"/>
      <c r="HV90" s="515"/>
      <c r="HW90" s="515"/>
      <c r="HX90" s="515"/>
      <c r="HY90" s="515"/>
      <c r="HZ90" s="515"/>
      <c r="IA90" s="515"/>
      <c r="IB90" s="515"/>
      <c r="IC90" s="515"/>
      <c r="ID90" s="515"/>
      <c r="IE90" s="515"/>
      <c r="IF90" s="515"/>
      <c r="IG90" s="515"/>
      <c r="IH90" s="515"/>
      <c r="II90" s="515"/>
      <c r="IJ90" s="515"/>
      <c r="IK90" s="515"/>
      <c r="IL90" s="515"/>
      <c r="IM90" s="515"/>
      <c r="IN90" s="515"/>
      <c r="IO90" s="515"/>
      <c r="IP90" s="515"/>
      <c r="IQ90" s="515"/>
      <c r="IR90" s="515"/>
      <c r="IS90" s="515"/>
      <c r="IT90" s="515"/>
      <c r="IU90" s="515"/>
      <c r="IV90" s="515"/>
    </row>
    <row r="91" spans="1:256">
      <c r="A91" s="59" t="s">
        <v>2388</v>
      </c>
      <c r="B91" s="63" t="s">
        <v>218</v>
      </c>
      <c r="C91" s="37"/>
      <c r="D91" s="35"/>
      <c r="E91" s="35"/>
      <c r="F91" s="35"/>
      <c r="G91" s="201"/>
      <c r="H91" s="201"/>
      <c r="I91" s="201"/>
      <c r="J91" s="201"/>
      <c r="K91" s="16"/>
      <c r="L91" s="199"/>
      <c r="AB91" s="506">
        <f>IF(AND('12 Top'!D91=1,NOT('12 Top'!I91="")),'12 Top'!I91,0)</f>
        <v>0</v>
      </c>
      <c r="GS91" s="515"/>
      <c r="GT91" s="515"/>
      <c r="GU91" s="515"/>
      <c r="GV91" s="515"/>
      <c r="GW91" s="515"/>
      <c r="GX91" s="515"/>
      <c r="GY91" s="515"/>
      <c r="GZ91" s="515"/>
      <c r="HA91" s="515"/>
      <c r="HB91" s="515"/>
      <c r="HC91" s="515"/>
      <c r="HD91" s="515"/>
      <c r="HE91" s="515"/>
      <c r="HF91" s="515"/>
      <c r="HG91" s="515"/>
      <c r="HH91" s="515"/>
      <c r="HI91" s="515"/>
      <c r="HJ91" s="515"/>
      <c r="HK91" s="515"/>
      <c r="HL91" s="515"/>
      <c r="HM91" s="515"/>
      <c r="HN91" s="515"/>
      <c r="HO91" s="515"/>
      <c r="HP91" s="515"/>
      <c r="HQ91" s="515"/>
      <c r="HR91" s="515"/>
      <c r="HS91" s="515"/>
      <c r="HT91" s="515"/>
      <c r="HU91" s="515"/>
      <c r="HV91" s="515"/>
      <c r="HW91" s="515"/>
      <c r="HX91" s="515"/>
      <c r="HY91" s="515"/>
      <c r="HZ91" s="515"/>
      <c r="IA91" s="515"/>
      <c r="IB91" s="515"/>
      <c r="IC91" s="515"/>
      <c r="ID91" s="515"/>
      <c r="IE91" s="515"/>
      <c r="IF91" s="515"/>
      <c r="IG91" s="515"/>
      <c r="IH91" s="515"/>
      <c r="II91" s="515"/>
      <c r="IJ91" s="515"/>
      <c r="IK91" s="515"/>
      <c r="IL91" s="515"/>
      <c r="IM91" s="515"/>
      <c r="IN91" s="515"/>
      <c r="IO91" s="515"/>
      <c r="IP91" s="515"/>
      <c r="IQ91" s="515"/>
      <c r="IR91" s="515"/>
      <c r="IS91" s="515"/>
      <c r="IT91" s="515"/>
      <c r="IU91" s="515"/>
      <c r="IV91" s="515"/>
    </row>
    <row r="92" spans="1:256">
      <c r="A92" s="15" t="s">
        <v>219</v>
      </c>
      <c r="B92" s="200" t="s">
        <v>4434</v>
      </c>
      <c r="C92" s="37"/>
      <c r="D92" s="35"/>
      <c r="E92" s="35"/>
      <c r="F92" s="35"/>
      <c r="G92" s="201">
        <v>4</v>
      </c>
      <c r="H92" s="201"/>
      <c r="I92" s="201"/>
      <c r="J92" s="201" t="s">
        <v>2351</v>
      </c>
      <c r="K92" s="16"/>
      <c r="L92" s="199"/>
      <c r="AA92" s="506">
        <f>IF(AND('12 Top'!C92=1,NOT('12 Top'!I92="")),'12 Top'!I92,0)</f>
        <v>0</v>
      </c>
      <c r="AB92" s="506">
        <f>IF(AND('12 Top'!D92=1,NOT('12 Top'!I92="")),'12 Top'!I92,0)</f>
        <v>0</v>
      </c>
      <c r="AC92" s="506">
        <f>IF(AND('12 Top'!E92=1,NOT('12 Top'!I92="")),'12 Top'!I92,0)</f>
        <v>0</v>
      </c>
      <c r="AD92" s="506">
        <f>IF(AND('12 Top'!F92=1,NOT('12 Top'!I92="")),'12 Top'!I92,0)</f>
        <v>0</v>
      </c>
      <c r="AE92" s="506">
        <f>IF(AND('12 Top'!C92=0,NOT('12 Top'!H92="")),'12 Top'!H92,4)</f>
        <v>4</v>
      </c>
      <c r="AF92" s="506">
        <f>IF(AND('12 Top'!D92=0,NOT('12 Top'!H92="")),'12 Top'!H92,4)</f>
        <v>4</v>
      </c>
      <c r="AG92" s="506">
        <f>IF(AND('12 Top'!E92=0,NOT('12 Top'!H92="")),'12 Top'!H92,4)</f>
        <v>4</v>
      </c>
      <c r="AH92" s="506">
        <f>IF(AND('12 Top'!F92=0,NOT('12 Top'!H92="")),'12 Top'!H92,4)</f>
        <v>4</v>
      </c>
      <c r="GS92" s="515"/>
      <c r="GT92" s="515"/>
      <c r="GU92" s="515"/>
      <c r="GV92" s="515"/>
      <c r="GW92" s="515"/>
      <c r="GX92" s="515"/>
      <c r="GY92" s="515"/>
      <c r="GZ92" s="515"/>
      <c r="HA92" s="515"/>
      <c r="HB92" s="515"/>
      <c r="HC92" s="515"/>
      <c r="HD92" s="515"/>
      <c r="HE92" s="515"/>
      <c r="HF92" s="515"/>
      <c r="HG92" s="515"/>
      <c r="HH92" s="515"/>
      <c r="HI92" s="515"/>
      <c r="HJ92" s="515"/>
      <c r="HK92" s="515"/>
      <c r="HL92" s="515"/>
      <c r="HM92" s="515"/>
      <c r="HN92" s="515"/>
      <c r="HO92" s="515"/>
      <c r="HP92" s="515"/>
      <c r="HQ92" s="515"/>
      <c r="HR92" s="515"/>
      <c r="HS92" s="515"/>
      <c r="HT92" s="515"/>
      <c r="HU92" s="515"/>
      <c r="HV92" s="515"/>
      <c r="HW92" s="515"/>
      <c r="HX92" s="515"/>
      <c r="HY92" s="515"/>
      <c r="HZ92" s="515"/>
      <c r="IA92" s="515"/>
      <c r="IB92" s="515"/>
      <c r="IC92" s="515"/>
      <c r="ID92" s="515"/>
      <c r="IE92" s="515"/>
      <c r="IF92" s="515"/>
      <c r="IG92" s="515"/>
      <c r="IH92" s="515"/>
      <c r="II92" s="515"/>
      <c r="IJ92" s="515"/>
      <c r="IK92" s="515"/>
      <c r="IL92" s="515"/>
      <c r="IM92" s="515"/>
      <c r="IN92" s="515"/>
      <c r="IO92" s="515"/>
      <c r="IP92" s="515"/>
      <c r="IQ92" s="515"/>
      <c r="IR92" s="515"/>
      <c r="IS92" s="515"/>
      <c r="IT92" s="515"/>
      <c r="IU92" s="515"/>
      <c r="IV92" s="515"/>
    </row>
    <row r="93" spans="1:256">
      <c r="A93" s="15" t="s">
        <v>220</v>
      </c>
      <c r="B93" s="200" t="s">
        <v>3592</v>
      </c>
      <c r="C93" s="37"/>
      <c r="D93" s="35"/>
      <c r="E93" s="35"/>
      <c r="F93" s="35"/>
      <c r="G93" s="201">
        <v>2</v>
      </c>
      <c r="H93" s="201"/>
      <c r="I93" s="201"/>
      <c r="J93" s="201" t="s">
        <v>5466</v>
      </c>
      <c r="K93" s="16"/>
      <c r="L93" s="199"/>
      <c r="AA93" s="506">
        <f>IF(AND('12 Top'!C93=1,NOT('12 Top'!I93="")),'12 Top'!I93,0)</f>
        <v>0</v>
      </c>
      <c r="AB93" s="506">
        <f>IF(AND('12 Top'!D93=1,NOT('12 Top'!I93="")),'12 Top'!I93,0)</f>
        <v>0</v>
      </c>
      <c r="AC93" s="506">
        <f>IF(AND('12 Top'!E93=1,NOT('12 Top'!I93="")),'12 Top'!I93,0)</f>
        <v>0</v>
      </c>
      <c r="AD93" s="506">
        <f>IF(AND('12 Top'!F93=1,NOT('12 Top'!I93="")),'12 Top'!I93,0)</f>
        <v>0</v>
      </c>
      <c r="AE93" s="506">
        <f>IF(AND('12 Top'!C93=0,NOT('12 Top'!H93="")),'12 Top'!H93,4)</f>
        <v>4</v>
      </c>
      <c r="AF93" s="506">
        <f>IF(AND('12 Top'!D93=0,NOT('12 Top'!H93="")),'12 Top'!H93,4)</f>
        <v>4</v>
      </c>
      <c r="AG93" s="506">
        <f>IF(AND('12 Top'!E93=0,NOT('12 Top'!H93="")),'12 Top'!H93,4)</f>
        <v>4</v>
      </c>
      <c r="AH93" s="506">
        <f>IF(AND('12 Top'!F93=0,NOT('12 Top'!H93="")),'12 Top'!H93,4)</f>
        <v>4</v>
      </c>
      <c r="GS93" s="515"/>
      <c r="GT93" s="515"/>
      <c r="GU93" s="515"/>
      <c r="GV93" s="515"/>
      <c r="GW93" s="515"/>
      <c r="GX93" s="515"/>
      <c r="GY93" s="515"/>
      <c r="GZ93" s="515"/>
      <c r="HA93" s="515"/>
      <c r="HB93" s="515"/>
      <c r="HC93" s="515"/>
      <c r="HD93" s="515"/>
      <c r="HE93" s="515"/>
      <c r="HF93" s="515"/>
      <c r="HG93" s="515"/>
      <c r="HH93" s="515"/>
      <c r="HI93" s="515"/>
      <c r="HJ93" s="515"/>
      <c r="HK93" s="515"/>
      <c r="HL93" s="515"/>
      <c r="HM93" s="515"/>
      <c r="HN93" s="515"/>
      <c r="HO93" s="515"/>
      <c r="HP93" s="515"/>
      <c r="HQ93" s="515"/>
      <c r="HR93" s="515"/>
      <c r="HS93" s="515"/>
      <c r="HT93" s="515"/>
      <c r="HU93" s="515"/>
      <c r="HV93" s="515"/>
      <c r="HW93" s="515"/>
      <c r="HX93" s="515"/>
      <c r="HY93" s="515"/>
      <c r="HZ93" s="515"/>
      <c r="IA93" s="515"/>
      <c r="IB93" s="515"/>
      <c r="IC93" s="515"/>
      <c r="ID93" s="515"/>
      <c r="IE93" s="515"/>
      <c r="IF93" s="515"/>
      <c r="IG93" s="515"/>
      <c r="IH93" s="515"/>
      <c r="II93" s="515"/>
      <c r="IJ93" s="515"/>
      <c r="IK93" s="515"/>
      <c r="IL93" s="515"/>
      <c r="IM93" s="515"/>
      <c r="IN93" s="515"/>
      <c r="IO93" s="515"/>
      <c r="IP93" s="515"/>
      <c r="IQ93" s="515"/>
      <c r="IR93" s="515"/>
      <c r="IS93" s="515"/>
      <c r="IT93" s="515"/>
      <c r="IU93" s="515"/>
      <c r="IV93" s="515"/>
    </row>
    <row r="94" spans="1:256" ht="20">
      <c r="A94" s="15" t="s">
        <v>221</v>
      </c>
      <c r="B94" s="200" t="s">
        <v>4907</v>
      </c>
      <c r="C94" s="37"/>
      <c r="D94" s="35"/>
      <c r="E94" s="35"/>
      <c r="F94" s="35"/>
      <c r="G94" s="201">
        <v>4</v>
      </c>
      <c r="H94" s="201"/>
      <c r="I94" s="201"/>
      <c r="J94" s="201" t="s">
        <v>5466</v>
      </c>
      <c r="K94" s="16"/>
      <c r="L94" s="203"/>
      <c r="AA94" s="506">
        <f>IF(AND('12 Top'!C94=1,NOT('12 Top'!I94="")),'12 Top'!I94,0)</f>
        <v>0</v>
      </c>
      <c r="AB94" s="506">
        <f>IF(AND('12 Top'!D94=1,NOT('12 Top'!I94="")),'12 Top'!I94,0)</f>
        <v>0</v>
      </c>
      <c r="AC94" s="506">
        <f>IF(AND('12 Top'!E94=1,NOT('12 Top'!I94="")),'12 Top'!I94,0)</f>
        <v>0</v>
      </c>
      <c r="AD94" s="506">
        <f>IF(AND('12 Top'!F94=1,NOT('12 Top'!I94="")),'12 Top'!I94,0)</f>
        <v>0</v>
      </c>
      <c r="AE94" s="506">
        <f>IF(AND('12 Top'!C94=0,NOT('12 Top'!H94="")),'12 Top'!H94,4)</f>
        <v>4</v>
      </c>
      <c r="AF94" s="506">
        <f>IF(AND('12 Top'!D94=0,NOT('12 Top'!H94="")),'12 Top'!H94,4)</f>
        <v>4</v>
      </c>
      <c r="AG94" s="506">
        <f>IF(AND('12 Top'!E94=0,NOT('12 Top'!H94="")),'12 Top'!H94,4)</f>
        <v>4</v>
      </c>
      <c r="AH94" s="506">
        <f>IF(AND('12 Top'!F94=0,NOT('12 Top'!H94="")),'12 Top'!H94,4)</f>
        <v>4</v>
      </c>
      <c r="GS94" s="515"/>
      <c r="GT94" s="515"/>
      <c r="GU94" s="515"/>
      <c r="GV94" s="515"/>
      <c r="GW94" s="515"/>
      <c r="GX94" s="515"/>
      <c r="GY94" s="515"/>
      <c r="GZ94" s="515"/>
      <c r="HA94" s="515"/>
      <c r="HB94" s="515"/>
      <c r="HC94" s="515"/>
      <c r="HD94" s="515"/>
      <c r="HE94" s="515"/>
      <c r="HF94" s="515"/>
      <c r="HG94" s="515"/>
      <c r="HH94" s="515"/>
      <c r="HI94" s="515"/>
      <c r="HJ94" s="515"/>
      <c r="HK94" s="515"/>
      <c r="HL94" s="515"/>
      <c r="HM94" s="515"/>
      <c r="HN94" s="515"/>
      <c r="HO94" s="515"/>
      <c r="HP94" s="515"/>
      <c r="HQ94" s="515"/>
      <c r="HR94" s="515"/>
      <c r="HS94" s="515"/>
      <c r="HT94" s="515"/>
      <c r="HU94" s="515"/>
      <c r="HV94" s="515"/>
      <c r="HW94" s="515"/>
      <c r="HX94" s="515"/>
      <c r="HY94" s="515"/>
      <c r="HZ94" s="515"/>
      <c r="IA94" s="515"/>
      <c r="IB94" s="515"/>
      <c r="IC94" s="515"/>
      <c r="ID94" s="515"/>
      <c r="IE94" s="515"/>
      <c r="IF94" s="515"/>
      <c r="IG94" s="515"/>
      <c r="IH94" s="515"/>
      <c r="II94" s="515"/>
      <c r="IJ94" s="515"/>
      <c r="IK94" s="515"/>
      <c r="IL94" s="515"/>
      <c r="IM94" s="515"/>
      <c r="IN94" s="515"/>
      <c r="IO94" s="515"/>
      <c r="IP94" s="515"/>
      <c r="IQ94" s="515"/>
      <c r="IR94" s="515"/>
      <c r="IS94" s="515"/>
      <c r="IT94" s="515"/>
      <c r="IU94" s="515"/>
      <c r="IV94" s="515"/>
    </row>
    <row r="95" spans="1:256">
      <c r="A95" s="15" t="s">
        <v>222</v>
      </c>
      <c r="B95" s="200" t="s">
        <v>5066</v>
      </c>
      <c r="C95" s="37"/>
      <c r="D95" s="35"/>
      <c r="E95" s="35"/>
      <c r="F95" s="35"/>
      <c r="G95" s="201">
        <v>4</v>
      </c>
      <c r="H95" s="201">
        <v>2</v>
      </c>
      <c r="I95" s="201"/>
      <c r="J95" s="201" t="s">
        <v>5466</v>
      </c>
      <c r="K95" s="16"/>
      <c r="L95" s="203"/>
      <c r="AA95" s="506">
        <f>IF(AND('12 Top'!C95=1,NOT('12 Top'!I95="")),'12 Top'!I95,0)</f>
        <v>0</v>
      </c>
      <c r="AB95" s="506">
        <f>IF(AND('12 Top'!D95=1,NOT('12 Top'!I95="")),'12 Top'!I95,0)</f>
        <v>0</v>
      </c>
      <c r="AC95" s="506">
        <f>IF(AND('12 Top'!E95=1,NOT('12 Top'!I95="")),'12 Top'!I95,0)</f>
        <v>0</v>
      </c>
      <c r="AD95" s="506">
        <f>IF(AND('12 Top'!F95=1,NOT('12 Top'!I95="")),'12 Top'!I95,0)</f>
        <v>0</v>
      </c>
      <c r="AE95" s="506">
        <f>IF(AND('12 Top'!C95=0,NOT('12 Top'!H95="")),'12 Top'!H95,4)</f>
        <v>2</v>
      </c>
      <c r="AF95" s="506">
        <f>IF(AND('12 Top'!D95=0,NOT('12 Top'!H95="")),'12 Top'!H95,4)</f>
        <v>2</v>
      </c>
      <c r="AG95" s="506">
        <f>IF(AND('12 Top'!E95=0,NOT('12 Top'!H95="")),'12 Top'!H95,4)</f>
        <v>2</v>
      </c>
      <c r="AH95" s="506">
        <f>IF(AND('12 Top'!F95=0,NOT('12 Top'!H95="")),'12 Top'!H95,4)</f>
        <v>2</v>
      </c>
      <c r="GS95" s="515"/>
      <c r="GT95" s="515"/>
      <c r="GU95" s="515"/>
      <c r="GV95" s="515"/>
      <c r="GW95" s="515"/>
      <c r="GX95" s="515"/>
      <c r="GY95" s="515"/>
      <c r="GZ95" s="515"/>
      <c r="HA95" s="515"/>
      <c r="HB95" s="515"/>
      <c r="HC95" s="515"/>
      <c r="HD95" s="515"/>
      <c r="HE95" s="515"/>
      <c r="HF95" s="515"/>
      <c r="HG95" s="515"/>
      <c r="HH95" s="515"/>
      <c r="HI95" s="515"/>
      <c r="HJ95" s="515"/>
      <c r="HK95" s="515"/>
      <c r="HL95" s="515"/>
      <c r="HM95" s="515"/>
      <c r="HN95" s="515"/>
      <c r="HO95" s="515"/>
      <c r="HP95" s="515"/>
      <c r="HQ95" s="515"/>
      <c r="HR95" s="515"/>
      <c r="HS95" s="515"/>
      <c r="HT95" s="515"/>
      <c r="HU95" s="515"/>
      <c r="HV95" s="515"/>
      <c r="HW95" s="515"/>
      <c r="HX95" s="515"/>
      <c r="HY95" s="515"/>
      <c r="HZ95" s="515"/>
      <c r="IA95" s="515"/>
      <c r="IB95" s="515"/>
      <c r="IC95" s="515"/>
      <c r="ID95" s="515"/>
      <c r="IE95" s="515"/>
      <c r="IF95" s="515"/>
      <c r="IG95" s="515"/>
      <c r="IH95" s="515"/>
      <c r="II95" s="515"/>
      <c r="IJ95" s="515"/>
      <c r="IK95" s="515"/>
      <c r="IL95" s="515"/>
      <c r="IM95" s="515"/>
      <c r="IN95" s="515"/>
      <c r="IO95" s="515"/>
      <c r="IP95" s="515"/>
      <c r="IQ95" s="515"/>
      <c r="IR95" s="515"/>
      <c r="IS95" s="515"/>
      <c r="IT95" s="515"/>
      <c r="IU95" s="515"/>
      <c r="IV95" s="515"/>
    </row>
    <row r="96" spans="1:256" ht="20">
      <c r="A96" s="15" t="s">
        <v>1050</v>
      </c>
      <c r="B96" s="200" t="s">
        <v>376</v>
      </c>
      <c r="C96" s="37"/>
      <c r="D96" s="14"/>
      <c r="E96" s="14"/>
      <c r="F96" s="14"/>
      <c r="G96" s="201">
        <v>4</v>
      </c>
      <c r="H96" s="201">
        <v>2</v>
      </c>
      <c r="I96" s="201"/>
      <c r="J96" s="201" t="s">
        <v>2356</v>
      </c>
      <c r="K96" s="16"/>
      <c r="L96" s="199"/>
      <c r="AA96" s="506">
        <f>IF(AND('12 Top'!C96=1,NOT('12 Top'!I96="")),'12 Top'!I96,0)</f>
        <v>0</v>
      </c>
      <c r="AB96" s="506">
        <f>IF(AND('12 Top'!D96=1,NOT('12 Top'!I96="")),'12 Top'!I96,0)</f>
        <v>0</v>
      </c>
      <c r="AC96" s="506">
        <f>IF(AND('12 Top'!E96=1,NOT('12 Top'!I96="")),'12 Top'!I96,0)</f>
        <v>0</v>
      </c>
      <c r="AD96" s="506">
        <f>IF(AND('12 Top'!F96=1,NOT('12 Top'!I96="")),'12 Top'!I96,0)</f>
        <v>0</v>
      </c>
      <c r="AE96" s="506">
        <f>IF(AND('12 Top'!C96=0,NOT('12 Top'!H96="")),'12 Top'!H96,4)</f>
        <v>2</v>
      </c>
      <c r="AF96" s="506">
        <f>IF(AND('12 Top'!D96=0,NOT('12 Top'!H96="")),'12 Top'!H96,4)</f>
        <v>2</v>
      </c>
      <c r="AG96" s="506">
        <f>IF(AND('12 Top'!E96=0,NOT('12 Top'!H96="")),'12 Top'!H96,4)</f>
        <v>2</v>
      </c>
      <c r="AH96" s="506">
        <f>IF(AND('12 Top'!F96=0,NOT('12 Top'!H96="")),'12 Top'!H96,4)</f>
        <v>2</v>
      </c>
      <c r="GS96" s="515"/>
      <c r="GT96" s="515"/>
      <c r="GU96" s="515"/>
      <c r="GV96" s="515"/>
      <c r="GW96" s="515"/>
      <c r="GX96" s="515"/>
      <c r="GY96" s="515"/>
      <c r="GZ96" s="515"/>
      <c r="HA96" s="515"/>
      <c r="HB96" s="515"/>
      <c r="HC96" s="515"/>
      <c r="HD96" s="515"/>
      <c r="HE96" s="515"/>
      <c r="HF96" s="515"/>
      <c r="HG96" s="515"/>
      <c r="HH96" s="515"/>
      <c r="HI96" s="515"/>
      <c r="HJ96" s="515"/>
      <c r="HK96" s="515"/>
      <c r="HL96" s="515"/>
      <c r="HM96" s="515"/>
      <c r="HN96" s="515"/>
      <c r="HO96" s="515"/>
      <c r="HP96" s="515"/>
      <c r="HQ96" s="515"/>
      <c r="HR96" s="515"/>
      <c r="HS96" s="515"/>
      <c r="HT96" s="515"/>
      <c r="HU96" s="515"/>
      <c r="HV96" s="515"/>
      <c r="HW96" s="515"/>
      <c r="HX96" s="515"/>
      <c r="HY96" s="515"/>
      <c r="HZ96" s="515"/>
      <c r="IA96" s="515"/>
      <c r="IB96" s="515"/>
      <c r="IC96" s="515"/>
      <c r="ID96" s="515"/>
      <c r="IE96" s="515"/>
      <c r="IF96" s="515"/>
      <c r="IG96" s="515"/>
      <c r="IH96" s="515"/>
      <c r="II96" s="515"/>
      <c r="IJ96" s="515"/>
      <c r="IK96" s="515"/>
      <c r="IL96" s="515"/>
      <c r="IM96" s="515"/>
      <c r="IN96" s="515"/>
      <c r="IO96" s="515"/>
      <c r="IP96" s="515"/>
      <c r="IQ96" s="515"/>
      <c r="IR96" s="515"/>
      <c r="IS96" s="515"/>
      <c r="IT96" s="515"/>
      <c r="IU96" s="515"/>
      <c r="IV96" s="515"/>
    </row>
    <row r="97" spans="1:256">
      <c r="A97" s="15" t="s">
        <v>1051</v>
      </c>
      <c r="B97" s="200" t="s">
        <v>378</v>
      </c>
      <c r="C97" s="37"/>
      <c r="D97" s="14"/>
      <c r="E97" s="14"/>
      <c r="F97" s="14"/>
      <c r="G97" s="201">
        <v>4</v>
      </c>
      <c r="H97" s="201">
        <v>3</v>
      </c>
      <c r="I97" s="201"/>
      <c r="J97" s="201" t="s">
        <v>3371</v>
      </c>
      <c r="K97" s="16"/>
      <c r="L97" s="203"/>
      <c r="AA97" s="506">
        <f>IF(AND('12 Top'!C97=1,NOT('12 Top'!I97="")),'12 Top'!I97,0)</f>
        <v>0</v>
      </c>
      <c r="AB97" s="506">
        <f>IF(AND('12 Top'!D97=1,NOT('12 Top'!I97="")),'12 Top'!I97,0)</f>
        <v>0</v>
      </c>
      <c r="AC97" s="506">
        <f>IF(AND('12 Top'!E97=1,NOT('12 Top'!I97="")),'12 Top'!I97,0)</f>
        <v>0</v>
      </c>
      <c r="AD97" s="506">
        <f>IF(AND('12 Top'!F97=1,NOT('12 Top'!I97="")),'12 Top'!I97,0)</f>
        <v>0</v>
      </c>
      <c r="AE97" s="506">
        <f>IF(AND('12 Top'!C97=0,NOT('12 Top'!H97="")),'12 Top'!H97,4)</f>
        <v>3</v>
      </c>
      <c r="AF97" s="506">
        <f>IF(AND('12 Top'!D97=0,NOT('12 Top'!H97="")),'12 Top'!H97,4)</f>
        <v>3</v>
      </c>
      <c r="AG97" s="506">
        <f>IF(AND('12 Top'!E97=0,NOT('12 Top'!H97="")),'12 Top'!H97,4)</f>
        <v>3</v>
      </c>
      <c r="AH97" s="506">
        <f>IF(AND('12 Top'!F97=0,NOT('12 Top'!H97="")),'12 Top'!H97,4)</f>
        <v>3</v>
      </c>
      <c r="GS97" s="515"/>
      <c r="GT97" s="515"/>
      <c r="GU97" s="515"/>
      <c r="GV97" s="515"/>
      <c r="GW97" s="515"/>
      <c r="GX97" s="515"/>
      <c r="GY97" s="515"/>
      <c r="GZ97" s="515"/>
      <c r="HA97" s="515"/>
      <c r="HB97" s="515"/>
      <c r="HC97" s="515"/>
      <c r="HD97" s="515"/>
      <c r="HE97" s="515"/>
      <c r="HF97" s="515"/>
      <c r="HG97" s="515"/>
      <c r="HH97" s="515"/>
      <c r="HI97" s="515"/>
      <c r="HJ97" s="515"/>
      <c r="HK97" s="515"/>
      <c r="HL97" s="515"/>
      <c r="HM97" s="515"/>
      <c r="HN97" s="515"/>
      <c r="HO97" s="515"/>
      <c r="HP97" s="515"/>
      <c r="HQ97" s="515"/>
      <c r="HR97" s="515"/>
      <c r="HS97" s="515"/>
      <c r="HT97" s="515"/>
      <c r="HU97" s="515"/>
      <c r="HV97" s="515"/>
      <c r="HW97" s="515"/>
      <c r="HX97" s="515"/>
      <c r="HY97" s="515"/>
      <c r="HZ97" s="515"/>
      <c r="IA97" s="515"/>
      <c r="IB97" s="515"/>
      <c r="IC97" s="515"/>
      <c r="ID97" s="515"/>
      <c r="IE97" s="515"/>
      <c r="IF97" s="515"/>
      <c r="IG97" s="515"/>
      <c r="IH97" s="515"/>
      <c r="II97" s="515"/>
      <c r="IJ97" s="515"/>
      <c r="IK97" s="515"/>
      <c r="IL97" s="515"/>
      <c r="IM97" s="515"/>
      <c r="IN97" s="515"/>
      <c r="IO97" s="515"/>
      <c r="IP97" s="515"/>
      <c r="IQ97" s="515"/>
      <c r="IR97" s="515"/>
      <c r="IS97" s="515"/>
      <c r="IT97" s="515"/>
      <c r="IU97" s="515"/>
      <c r="IV97" s="515"/>
    </row>
    <row r="98" spans="1:256" ht="40">
      <c r="A98" s="15" t="s">
        <v>1052</v>
      </c>
      <c r="B98" s="200" t="s">
        <v>5067</v>
      </c>
      <c r="C98" s="37"/>
      <c r="D98" s="14"/>
      <c r="E98" s="14"/>
      <c r="F98" s="14"/>
      <c r="G98" s="201">
        <v>4</v>
      </c>
      <c r="H98" s="201">
        <v>3</v>
      </c>
      <c r="I98" s="201"/>
      <c r="J98" s="201" t="s">
        <v>2356</v>
      </c>
      <c r="K98" s="16"/>
      <c r="L98" s="203"/>
      <c r="AA98" s="506">
        <f>IF(AND('12 Top'!C98=1,NOT('12 Top'!I98="")),'12 Top'!I98,0)</f>
        <v>0</v>
      </c>
      <c r="AB98" s="506">
        <f>IF(AND('12 Top'!D98=1,NOT('12 Top'!I98="")),'12 Top'!I98,0)</f>
        <v>0</v>
      </c>
      <c r="AC98" s="506">
        <f>IF(AND('12 Top'!E98=1,NOT('12 Top'!I98="")),'12 Top'!I98,0)</f>
        <v>0</v>
      </c>
      <c r="AD98" s="506">
        <f>IF(AND('12 Top'!F98=1,NOT('12 Top'!I98="")),'12 Top'!I98,0)</f>
        <v>0</v>
      </c>
      <c r="AE98" s="506">
        <f>IF(AND('12 Top'!C98=0,NOT('12 Top'!H98="")),'12 Top'!H98,4)</f>
        <v>3</v>
      </c>
      <c r="AF98" s="506">
        <f>IF(AND('12 Top'!D98=0,NOT('12 Top'!H98="")),'12 Top'!H98,4)</f>
        <v>3</v>
      </c>
      <c r="AG98" s="506">
        <f>IF(AND('12 Top'!E98=0,NOT('12 Top'!H98="")),'12 Top'!H98,4)</f>
        <v>3</v>
      </c>
      <c r="AH98" s="506">
        <f>IF(AND('12 Top'!F98=0,NOT('12 Top'!H98="")),'12 Top'!H98,4)</f>
        <v>3</v>
      </c>
      <c r="GS98" s="515"/>
      <c r="GT98" s="515"/>
      <c r="GU98" s="515"/>
      <c r="GV98" s="515"/>
      <c r="GW98" s="515"/>
      <c r="GX98" s="515"/>
      <c r="GY98" s="515"/>
      <c r="GZ98" s="515"/>
      <c r="HA98" s="515"/>
      <c r="HB98" s="515"/>
      <c r="HC98" s="515"/>
      <c r="HD98" s="515"/>
      <c r="HE98" s="515"/>
      <c r="HF98" s="515"/>
      <c r="HG98" s="515"/>
      <c r="HH98" s="515"/>
      <c r="HI98" s="515"/>
      <c r="HJ98" s="515"/>
      <c r="HK98" s="515"/>
      <c r="HL98" s="515"/>
      <c r="HM98" s="515"/>
      <c r="HN98" s="515"/>
      <c r="HO98" s="515"/>
      <c r="HP98" s="515"/>
      <c r="HQ98" s="515"/>
      <c r="HR98" s="515"/>
      <c r="HS98" s="515"/>
      <c r="HT98" s="515"/>
      <c r="HU98" s="515"/>
      <c r="HV98" s="515"/>
      <c r="HW98" s="515"/>
      <c r="HX98" s="515"/>
      <c r="HY98" s="515"/>
      <c r="HZ98" s="515"/>
      <c r="IA98" s="515"/>
      <c r="IB98" s="515"/>
      <c r="IC98" s="515"/>
      <c r="ID98" s="515"/>
      <c r="IE98" s="515"/>
      <c r="IF98" s="515"/>
      <c r="IG98" s="515"/>
      <c r="IH98" s="515"/>
      <c r="II98" s="515"/>
      <c r="IJ98" s="515"/>
      <c r="IK98" s="515"/>
      <c r="IL98" s="515"/>
      <c r="IM98" s="515"/>
      <c r="IN98" s="515"/>
      <c r="IO98" s="515"/>
      <c r="IP98" s="515"/>
      <c r="IQ98" s="515"/>
      <c r="IR98" s="515"/>
      <c r="IS98" s="515"/>
      <c r="IT98" s="515"/>
      <c r="IU98" s="515"/>
      <c r="IV98" s="515"/>
    </row>
    <row r="99" spans="1:256">
      <c r="A99" s="15" t="s">
        <v>1053</v>
      </c>
      <c r="B99" s="200" t="s">
        <v>290</v>
      </c>
      <c r="C99" s="37"/>
      <c r="D99" s="14"/>
      <c r="E99" s="14"/>
      <c r="F99" s="14"/>
      <c r="G99" s="201">
        <v>2</v>
      </c>
      <c r="H99" s="201">
        <v>3</v>
      </c>
      <c r="I99" s="201"/>
      <c r="J99" s="201" t="s">
        <v>2858</v>
      </c>
      <c r="K99" s="16"/>
      <c r="L99" s="199"/>
      <c r="AA99" s="506">
        <f>IF(AND('12 Top'!C99=1,NOT('12 Top'!I99="")),'12 Top'!I99,0)</f>
        <v>0</v>
      </c>
      <c r="AB99" s="506">
        <f>IF(AND('12 Top'!D99=1,NOT('12 Top'!I99="")),'12 Top'!I99,0)</f>
        <v>0</v>
      </c>
      <c r="AC99" s="506">
        <f>IF(AND('12 Top'!E99=1,NOT('12 Top'!I99="")),'12 Top'!I99,0)</f>
        <v>0</v>
      </c>
      <c r="AD99" s="506">
        <f>IF(AND('12 Top'!F99=1,NOT('12 Top'!I99="")),'12 Top'!I99,0)</f>
        <v>0</v>
      </c>
      <c r="AE99" s="506">
        <f>IF(AND('12 Top'!C99=0,NOT('12 Top'!H99="")),'12 Top'!H99,4)</f>
        <v>3</v>
      </c>
      <c r="AF99" s="506">
        <f>IF(AND('12 Top'!D99=0,NOT('12 Top'!H99="")),'12 Top'!H99,4)</f>
        <v>3</v>
      </c>
      <c r="AG99" s="506">
        <f>IF(AND('12 Top'!E99=0,NOT('12 Top'!H99="")),'12 Top'!H99,4)</f>
        <v>3</v>
      </c>
      <c r="AH99" s="506">
        <f>IF(AND('12 Top'!F99=0,NOT('12 Top'!H99="")),'12 Top'!H99,4)</f>
        <v>3</v>
      </c>
      <c r="GS99" s="515"/>
      <c r="GT99" s="515"/>
      <c r="GU99" s="515"/>
      <c r="GV99" s="515"/>
      <c r="GW99" s="515"/>
      <c r="GX99" s="515"/>
      <c r="GY99" s="515"/>
      <c r="GZ99" s="515"/>
      <c r="HA99" s="515"/>
      <c r="HB99" s="515"/>
      <c r="HC99" s="515"/>
      <c r="HD99" s="515"/>
      <c r="HE99" s="515"/>
      <c r="HF99" s="515"/>
      <c r="HG99" s="515"/>
      <c r="HH99" s="515"/>
      <c r="HI99" s="515"/>
      <c r="HJ99" s="515"/>
      <c r="HK99" s="515"/>
      <c r="HL99" s="515"/>
      <c r="HM99" s="515"/>
      <c r="HN99" s="515"/>
      <c r="HO99" s="515"/>
      <c r="HP99" s="515"/>
      <c r="HQ99" s="515"/>
      <c r="HR99" s="515"/>
      <c r="HS99" s="515"/>
      <c r="HT99" s="515"/>
      <c r="HU99" s="515"/>
      <c r="HV99" s="515"/>
      <c r="HW99" s="515"/>
      <c r="HX99" s="515"/>
      <c r="HY99" s="515"/>
      <c r="HZ99" s="515"/>
      <c r="IA99" s="515"/>
      <c r="IB99" s="515"/>
      <c r="IC99" s="515"/>
      <c r="ID99" s="515"/>
      <c r="IE99" s="515"/>
      <c r="IF99" s="515"/>
      <c r="IG99" s="515"/>
      <c r="IH99" s="515"/>
      <c r="II99" s="515"/>
      <c r="IJ99" s="515"/>
      <c r="IK99" s="515"/>
      <c r="IL99" s="515"/>
      <c r="IM99" s="515"/>
      <c r="IN99" s="515"/>
      <c r="IO99" s="515"/>
      <c r="IP99" s="515"/>
      <c r="IQ99" s="515"/>
      <c r="IR99" s="515"/>
      <c r="IS99" s="515"/>
      <c r="IT99" s="515"/>
      <c r="IU99" s="515"/>
      <c r="IV99" s="515"/>
    </row>
    <row r="100" spans="1:256">
      <c r="A100" s="59" t="s">
        <v>1054</v>
      </c>
      <c r="B100" s="111" t="s">
        <v>4671</v>
      </c>
      <c r="C100" s="195"/>
      <c r="D100" s="195"/>
      <c r="E100" s="214"/>
      <c r="F100" s="214"/>
      <c r="G100" s="201"/>
      <c r="H100" s="201"/>
      <c r="I100" s="201"/>
      <c r="J100" s="201"/>
      <c r="K100" s="16"/>
      <c r="L100" s="199"/>
      <c r="AB100" s="506">
        <f>IF(AND('12 Top'!D100=1,NOT('12 Top'!I100="")),'12 Top'!I100,0)</f>
        <v>0</v>
      </c>
      <c r="GS100" s="515"/>
      <c r="GT100" s="515"/>
      <c r="GU100" s="515"/>
      <c r="GV100" s="515"/>
      <c r="GW100" s="515"/>
      <c r="GX100" s="515"/>
      <c r="GY100" s="515"/>
      <c r="GZ100" s="515"/>
      <c r="HA100" s="515"/>
      <c r="HB100" s="515"/>
      <c r="HC100" s="515"/>
      <c r="HD100" s="515"/>
      <c r="HE100" s="515"/>
      <c r="HF100" s="515"/>
      <c r="HG100" s="515"/>
      <c r="HH100" s="515"/>
      <c r="HI100" s="515"/>
      <c r="HJ100" s="515"/>
      <c r="HK100" s="515"/>
      <c r="HL100" s="515"/>
      <c r="HM100" s="515"/>
      <c r="HN100" s="515"/>
      <c r="HO100" s="515"/>
      <c r="HP100" s="515"/>
      <c r="HQ100" s="515"/>
      <c r="HR100" s="515"/>
      <c r="HS100" s="515"/>
      <c r="HT100" s="515"/>
      <c r="HU100" s="515"/>
      <c r="HV100" s="515"/>
      <c r="HW100" s="515"/>
      <c r="HX100" s="515"/>
      <c r="HY100" s="515"/>
      <c r="HZ100" s="515"/>
      <c r="IA100" s="515"/>
      <c r="IB100" s="515"/>
      <c r="IC100" s="515"/>
      <c r="ID100" s="515"/>
      <c r="IE100" s="515"/>
      <c r="IF100" s="515"/>
      <c r="IG100" s="515"/>
      <c r="IH100" s="515"/>
      <c r="II100" s="515"/>
      <c r="IJ100" s="515"/>
      <c r="IK100" s="515"/>
      <c r="IL100" s="515"/>
      <c r="IM100" s="515"/>
      <c r="IN100" s="515"/>
      <c r="IO100" s="515"/>
      <c r="IP100" s="515"/>
      <c r="IQ100" s="515"/>
      <c r="IR100" s="515"/>
      <c r="IS100" s="515"/>
      <c r="IT100" s="515"/>
      <c r="IU100" s="515"/>
      <c r="IV100" s="515"/>
    </row>
    <row r="101" spans="1:256">
      <c r="A101" s="15" t="s">
        <v>3500</v>
      </c>
      <c r="B101" s="200" t="s">
        <v>2735</v>
      </c>
      <c r="C101" s="195"/>
      <c r="D101" s="195"/>
      <c r="E101" s="214"/>
      <c r="F101" s="214"/>
      <c r="G101" s="201">
        <v>4</v>
      </c>
      <c r="H101" s="201"/>
      <c r="I101" s="201"/>
      <c r="J101" s="201" t="s">
        <v>2351</v>
      </c>
      <c r="K101" s="16" t="s">
        <v>2906</v>
      </c>
      <c r="L101" s="84"/>
      <c r="AA101" s="506">
        <f>IF(AND('12 Top'!C101=1,NOT('12 Top'!I101="")),'12 Top'!I101,0)</f>
        <v>0</v>
      </c>
      <c r="AB101" s="506">
        <f>IF(AND('12 Top'!D101=1,NOT('12 Top'!I101="")),'12 Top'!I101,0)</f>
        <v>0</v>
      </c>
      <c r="AC101" s="506">
        <f>IF(AND('12 Top'!E101=1,NOT('12 Top'!I101="")),'12 Top'!I101,0)</f>
        <v>0</v>
      </c>
      <c r="AD101" s="506">
        <f>IF(AND('12 Top'!F101=1,NOT('12 Top'!I101="")),'12 Top'!I101,0)</f>
        <v>0</v>
      </c>
      <c r="AE101" s="506">
        <f>IF(AND('12 Top'!C101=0,NOT('12 Top'!H101="")),'12 Top'!H101,4)</f>
        <v>4</v>
      </c>
      <c r="AF101" s="506">
        <f>IF(AND('12 Top'!D101=0,NOT('12 Top'!H101="")),'12 Top'!H101,4)</f>
        <v>4</v>
      </c>
      <c r="AG101" s="506">
        <f>IF(AND('12 Top'!E101=0,NOT('12 Top'!H101="")),'12 Top'!H101,4)</f>
        <v>4</v>
      </c>
      <c r="AH101" s="506">
        <f>IF(AND('12 Top'!F101=0,NOT('12 Top'!H101="")),'12 Top'!H101,4)</f>
        <v>4</v>
      </c>
      <c r="GS101" s="515"/>
      <c r="GT101" s="515"/>
      <c r="GU101" s="515"/>
      <c r="GV101" s="515"/>
      <c r="GW101" s="515"/>
      <c r="GX101" s="515"/>
      <c r="GY101" s="515"/>
      <c r="GZ101" s="515"/>
      <c r="HA101" s="515"/>
      <c r="HB101" s="515"/>
      <c r="HC101" s="515"/>
      <c r="HD101" s="515"/>
      <c r="HE101" s="515"/>
      <c r="HF101" s="515"/>
      <c r="HG101" s="515"/>
      <c r="HH101" s="515"/>
      <c r="HI101" s="515"/>
      <c r="HJ101" s="515"/>
      <c r="HK101" s="515"/>
      <c r="HL101" s="515"/>
      <c r="HM101" s="515"/>
      <c r="HN101" s="515"/>
      <c r="HO101" s="515"/>
      <c r="HP101" s="515"/>
      <c r="HQ101" s="515"/>
      <c r="HR101" s="515"/>
      <c r="HS101" s="515"/>
      <c r="HT101" s="515"/>
      <c r="HU101" s="515"/>
      <c r="HV101" s="515"/>
      <c r="HW101" s="515"/>
      <c r="HX101" s="515"/>
      <c r="HY101" s="515"/>
      <c r="HZ101" s="515"/>
      <c r="IA101" s="515"/>
      <c r="IB101" s="515"/>
      <c r="IC101" s="515"/>
      <c r="ID101" s="515"/>
      <c r="IE101" s="515"/>
      <c r="IF101" s="515"/>
      <c r="IG101" s="515"/>
      <c r="IH101" s="515"/>
      <c r="II101" s="515"/>
      <c r="IJ101" s="515"/>
      <c r="IK101" s="515"/>
      <c r="IL101" s="515"/>
      <c r="IM101" s="515"/>
      <c r="IN101" s="515"/>
      <c r="IO101" s="515"/>
      <c r="IP101" s="515"/>
      <c r="IQ101" s="515"/>
      <c r="IR101" s="515"/>
      <c r="IS101" s="515"/>
      <c r="IT101" s="515"/>
      <c r="IU101" s="515"/>
      <c r="IV101" s="515"/>
    </row>
    <row r="102" spans="1:256">
      <c r="A102" s="15" t="s">
        <v>3501</v>
      </c>
      <c r="B102" s="16" t="s">
        <v>3502</v>
      </c>
      <c r="C102" s="195"/>
      <c r="D102" s="195"/>
      <c r="E102" s="214"/>
      <c r="F102" s="214"/>
      <c r="G102" s="201">
        <v>4</v>
      </c>
      <c r="H102" s="201">
        <v>3</v>
      </c>
      <c r="I102" s="201"/>
      <c r="J102" s="201" t="s">
        <v>5466</v>
      </c>
      <c r="K102" s="16" t="s">
        <v>2906</v>
      </c>
      <c r="L102" s="199"/>
      <c r="AA102" s="506">
        <f>IF(AND('12 Top'!C102=1,NOT('12 Top'!I102="")),'12 Top'!I102,0)</f>
        <v>0</v>
      </c>
      <c r="AB102" s="506">
        <f>IF(AND('12 Top'!D102=1,NOT('12 Top'!I102="")),'12 Top'!I102,0)</f>
        <v>0</v>
      </c>
      <c r="AC102" s="506">
        <f>IF(AND('12 Top'!E102=1,NOT('12 Top'!I102="")),'12 Top'!I102,0)</f>
        <v>0</v>
      </c>
      <c r="AD102" s="506">
        <f>IF(AND('12 Top'!F102=1,NOT('12 Top'!I102="")),'12 Top'!I102,0)</f>
        <v>0</v>
      </c>
      <c r="AE102" s="506">
        <f>IF(AND('12 Top'!C102=0,NOT('12 Top'!H102="")),'12 Top'!H102,4)</f>
        <v>3</v>
      </c>
      <c r="AF102" s="506">
        <f>IF(AND('12 Top'!D102=0,NOT('12 Top'!H102="")),'12 Top'!H102,4)</f>
        <v>3</v>
      </c>
      <c r="AG102" s="506">
        <f>IF(AND('12 Top'!E102=0,NOT('12 Top'!H102="")),'12 Top'!H102,4)</f>
        <v>3</v>
      </c>
      <c r="AH102" s="506">
        <f>IF(AND('12 Top'!F102=0,NOT('12 Top'!H102="")),'12 Top'!H102,4)</f>
        <v>3</v>
      </c>
      <c r="GS102" s="515"/>
      <c r="GT102" s="515"/>
      <c r="GU102" s="515"/>
      <c r="GV102" s="515"/>
      <c r="GW102" s="515"/>
      <c r="GX102" s="515"/>
      <c r="GY102" s="515"/>
      <c r="GZ102" s="515"/>
      <c r="HA102" s="515"/>
      <c r="HB102" s="515"/>
      <c r="HC102" s="515"/>
      <c r="HD102" s="515"/>
      <c r="HE102" s="515"/>
      <c r="HF102" s="515"/>
      <c r="HG102" s="515"/>
      <c r="HH102" s="515"/>
      <c r="HI102" s="515"/>
      <c r="HJ102" s="515"/>
      <c r="HK102" s="515"/>
      <c r="HL102" s="515"/>
      <c r="HM102" s="515"/>
      <c r="HN102" s="515"/>
      <c r="HO102" s="515"/>
      <c r="HP102" s="515"/>
      <c r="HQ102" s="515"/>
      <c r="HR102" s="515"/>
      <c r="HS102" s="515"/>
      <c r="HT102" s="515"/>
      <c r="HU102" s="515"/>
      <c r="HV102" s="515"/>
      <c r="HW102" s="515"/>
      <c r="HX102" s="515"/>
      <c r="HY102" s="515"/>
      <c r="HZ102" s="515"/>
      <c r="IA102" s="515"/>
      <c r="IB102" s="515"/>
      <c r="IC102" s="515"/>
      <c r="ID102" s="515"/>
      <c r="IE102" s="515"/>
      <c r="IF102" s="515"/>
      <c r="IG102" s="515"/>
      <c r="IH102" s="515"/>
      <c r="II102" s="515"/>
      <c r="IJ102" s="515"/>
      <c r="IK102" s="515"/>
      <c r="IL102" s="515"/>
      <c r="IM102" s="515"/>
      <c r="IN102" s="515"/>
      <c r="IO102" s="515"/>
      <c r="IP102" s="515"/>
      <c r="IQ102" s="515"/>
      <c r="IR102" s="515"/>
      <c r="IS102" s="515"/>
      <c r="IT102" s="515"/>
      <c r="IU102" s="515"/>
      <c r="IV102" s="515"/>
    </row>
    <row r="103" spans="1:256">
      <c r="A103" s="15" t="s">
        <v>3503</v>
      </c>
      <c r="B103" s="200" t="s">
        <v>4430</v>
      </c>
      <c r="C103" s="195"/>
      <c r="D103" s="195"/>
      <c r="E103" s="214"/>
      <c r="F103" s="214"/>
      <c r="G103" s="201">
        <v>2</v>
      </c>
      <c r="H103" s="201">
        <v>3</v>
      </c>
      <c r="I103" s="201"/>
      <c r="J103" s="201" t="s">
        <v>5466</v>
      </c>
      <c r="K103" s="16" t="s">
        <v>2906</v>
      </c>
      <c r="L103" s="199"/>
      <c r="AA103" s="506">
        <f>IF(AND('12 Top'!C103=1,NOT('12 Top'!I103="")),'12 Top'!I103,0)</f>
        <v>0</v>
      </c>
      <c r="AB103" s="506">
        <f>IF(AND('12 Top'!D103=1,NOT('12 Top'!I103="")),'12 Top'!I103,0)</f>
        <v>0</v>
      </c>
      <c r="AC103" s="506">
        <f>IF(AND('12 Top'!E103=1,NOT('12 Top'!I103="")),'12 Top'!I103,0)</f>
        <v>0</v>
      </c>
      <c r="AD103" s="506">
        <f>IF(AND('12 Top'!F103=1,NOT('12 Top'!I103="")),'12 Top'!I103,0)</f>
        <v>0</v>
      </c>
      <c r="AE103" s="506">
        <f>IF(AND('12 Top'!C103=0,NOT('12 Top'!H103="")),'12 Top'!H103,4)</f>
        <v>3</v>
      </c>
      <c r="AF103" s="506">
        <f>IF(AND('12 Top'!D103=0,NOT('12 Top'!H103="")),'12 Top'!H103,4)</f>
        <v>3</v>
      </c>
      <c r="AG103" s="506">
        <f>IF(AND('12 Top'!E103=0,NOT('12 Top'!H103="")),'12 Top'!H103,4)</f>
        <v>3</v>
      </c>
      <c r="AH103" s="506">
        <f>IF(AND('12 Top'!F103=0,NOT('12 Top'!H103="")),'12 Top'!H103,4)</f>
        <v>3</v>
      </c>
      <c r="GS103" s="515"/>
      <c r="GT103" s="515"/>
      <c r="GU103" s="515"/>
      <c r="GV103" s="515"/>
      <c r="GW103" s="515"/>
      <c r="GX103" s="515"/>
      <c r="GY103" s="515"/>
      <c r="GZ103" s="515"/>
      <c r="HA103" s="515"/>
      <c r="HB103" s="515"/>
      <c r="HC103" s="515"/>
      <c r="HD103" s="515"/>
      <c r="HE103" s="515"/>
      <c r="HF103" s="515"/>
      <c r="HG103" s="515"/>
      <c r="HH103" s="515"/>
      <c r="HI103" s="515"/>
      <c r="HJ103" s="515"/>
      <c r="HK103" s="515"/>
      <c r="HL103" s="515"/>
      <c r="HM103" s="515"/>
      <c r="HN103" s="515"/>
      <c r="HO103" s="515"/>
      <c r="HP103" s="515"/>
      <c r="HQ103" s="515"/>
      <c r="HR103" s="515"/>
      <c r="HS103" s="515"/>
      <c r="HT103" s="515"/>
      <c r="HU103" s="515"/>
      <c r="HV103" s="515"/>
      <c r="HW103" s="515"/>
      <c r="HX103" s="515"/>
      <c r="HY103" s="515"/>
      <c r="HZ103" s="515"/>
      <c r="IA103" s="515"/>
      <c r="IB103" s="515"/>
      <c r="IC103" s="515"/>
      <c r="ID103" s="515"/>
      <c r="IE103" s="515"/>
      <c r="IF103" s="515"/>
      <c r="IG103" s="515"/>
      <c r="IH103" s="515"/>
      <c r="II103" s="515"/>
      <c r="IJ103" s="515"/>
      <c r="IK103" s="515"/>
      <c r="IL103" s="515"/>
      <c r="IM103" s="515"/>
      <c r="IN103" s="515"/>
      <c r="IO103" s="515"/>
      <c r="IP103" s="515"/>
      <c r="IQ103" s="515"/>
      <c r="IR103" s="515"/>
      <c r="IS103" s="515"/>
      <c r="IT103" s="515"/>
      <c r="IU103" s="515"/>
      <c r="IV103" s="515"/>
    </row>
    <row r="104" spans="1:256" ht="30">
      <c r="A104" s="15" t="s">
        <v>3504</v>
      </c>
      <c r="B104" s="200" t="s">
        <v>4672</v>
      </c>
      <c r="C104" s="195"/>
      <c r="D104" s="195"/>
      <c r="E104" s="214"/>
      <c r="F104" s="214"/>
      <c r="G104" s="201">
        <v>4</v>
      </c>
      <c r="H104" s="201">
        <v>2</v>
      </c>
      <c r="I104" s="201"/>
      <c r="J104" s="201" t="s">
        <v>5466</v>
      </c>
      <c r="K104" s="16" t="s">
        <v>2737</v>
      </c>
      <c r="L104" s="203"/>
      <c r="AA104" s="506">
        <f>IF(AND('12 Top'!C104=1,NOT('12 Top'!I104="")),'12 Top'!I104,0)</f>
        <v>0</v>
      </c>
      <c r="AB104" s="506">
        <f>IF(AND('12 Top'!D104=1,NOT('12 Top'!I104="")),'12 Top'!I104,0)</f>
        <v>0</v>
      </c>
      <c r="AC104" s="506">
        <f>IF(AND('12 Top'!E104=1,NOT('12 Top'!I104="")),'12 Top'!I104,0)</f>
        <v>0</v>
      </c>
      <c r="AD104" s="506">
        <f>IF(AND('12 Top'!F104=1,NOT('12 Top'!I104="")),'12 Top'!I104,0)</f>
        <v>0</v>
      </c>
      <c r="AE104" s="506">
        <f>IF(AND('12 Top'!C104=0,NOT('12 Top'!H104="")),'12 Top'!H104,4)</f>
        <v>2</v>
      </c>
      <c r="AF104" s="506">
        <f>IF(AND('12 Top'!D104=0,NOT('12 Top'!H104="")),'12 Top'!H104,4)</f>
        <v>2</v>
      </c>
      <c r="AG104" s="506">
        <f>IF(AND('12 Top'!E104=0,NOT('12 Top'!H104="")),'12 Top'!H104,4)</f>
        <v>2</v>
      </c>
      <c r="AH104" s="506">
        <f>IF(AND('12 Top'!F104=0,NOT('12 Top'!H104="")),'12 Top'!H104,4)</f>
        <v>2</v>
      </c>
      <c r="GS104" s="515"/>
      <c r="GT104" s="515"/>
      <c r="GU104" s="515"/>
      <c r="GV104" s="515"/>
      <c r="GW104" s="515"/>
      <c r="GX104" s="515"/>
      <c r="GY104" s="515"/>
      <c r="GZ104" s="515"/>
      <c r="HA104" s="515"/>
      <c r="HB104" s="515"/>
      <c r="HC104" s="515"/>
      <c r="HD104" s="515"/>
      <c r="HE104" s="515"/>
      <c r="HF104" s="515"/>
      <c r="HG104" s="515"/>
      <c r="HH104" s="515"/>
      <c r="HI104" s="515"/>
      <c r="HJ104" s="515"/>
      <c r="HK104" s="515"/>
      <c r="HL104" s="515"/>
      <c r="HM104" s="515"/>
      <c r="HN104" s="515"/>
      <c r="HO104" s="515"/>
      <c r="HP104" s="515"/>
      <c r="HQ104" s="515"/>
      <c r="HR104" s="515"/>
      <c r="HS104" s="515"/>
      <c r="HT104" s="515"/>
      <c r="HU104" s="515"/>
      <c r="HV104" s="515"/>
      <c r="HW104" s="515"/>
      <c r="HX104" s="515"/>
      <c r="HY104" s="515"/>
      <c r="HZ104" s="515"/>
      <c r="IA104" s="515"/>
      <c r="IB104" s="515"/>
      <c r="IC104" s="515"/>
      <c r="ID104" s="515"/>
      <c r="IE104" s="515"/>
      <c r="IF104" s="515"/>
      <c r="IG104" s="515"/>
      <c r="IH104" s="515"/>
      <c r="II104" s="515"/>
      <c r="IJ104" s="515"/>
      <c r="IK104" s="515"/>
      <c r="IL104" s="515"/>
      <c r="IM104" s="515"/>
      <c r="IN104" s="515"/>
      <c r="IO104" s="515"/>
      <c r="IP104" s="515"/>
      <c r="IQ104" s="515"/>
      <c r="IR104" s="515"/>
      <c r="IS104" s="515"/>
      <c r="IT104" s="515"/>
      <c r="IU104" s="515"/>
      <c r="IV104" s="515"/>
    </row>
    <row r="105" spans="1:256" ht="20">
      <c r="A105" s="15" t="s">
        <v>223</v>
      </c>
      <c r="B105" s="200" t="s">
        <v>4451</v>
      </c>
      <c r="C105" s="195"/>
      <c r="D105" s="195"/>
      <c r="E105" s="214"/>
      <c r="F105" s="214"/>
      <c r="G105" s="201">
        <v>4</v>
      </c>
      <c r="H105" s="201">
        <v>3</v>
      </c>
      <c r="I105" s="201"/>
      <c r="J105" s="201" t="s">
        <v>3371</v>
      </c>
      <c r="K105" s="16" t="s">
        <v>2906</v>
      </c>
      <c r="L105" s="199"/>
      <c r="AA105" s="506">
        <f>IF(AND('12 Top'!C105=1,NOT('12 Top'!I105="")),'12 Top'!I105,0)</f>
        <v>0</v>
      </c>
      <c r="AB105" s="506">
        <f>IF(AND('12 Top'!D105=1,NOT('12 Top'!I105="")),'12 Top'!I105,0)</f>
        <v>0</v>
      </c>
      <c r="AC105" s="506">
        <f>IF(AND('12 Top'!E105=1,NOT('12 Top'!I105="")),'12 Top'!I105,0)</f>
        <v>0</v>
      </c>
      <c r="AD105" s="506">
        <f>IF(AND('12 Top'!F105=1,NOT('12 Top'!I105="")),'12 Top'!I105,0)</f>
        <v>0</v>
      </c>
      <c r="AE105" s="506">
        <f>IF(AND('12 Top'!C105=0,NOT('12 Top'!H105="")),'12 Top'!H105,4)</f>
        <v>3</v>
      </c>
      <c r="AF105" s="506">
        <f>IF(AND('12 Top'!D105=0,NOT('12 Top'!H105="")),'12 Top'!H105,4)</f>
        <v>3</v>
      </c>
      <c r="AG105" s="506">
        <f>IF(AND('12 Top'!E105=0,NOT('12 Top'!H105="")),'12 Top'!H105,4)</f>
        <v>3</v>
      </c>
      <c r="AH105" s="506">
        <f>IF(AND('12 Top'!F105=0,NOT('12 Top'!H105="")),'12 Top'!H105,4)</f>
        <v>3</v>
      </c>
      <c r="GS105" s="515"/>
      <c r="GT105" s="515"/>
      <c r="GU105" s="515"/>
      <c r="GV105" s="515"/>
      <c r="GW105" s="515"/>
      <c r="GX105" s="515"/>
      <c r="GY105" s="515"/>
      <c r="GZ105" s="515"/>
      <c r="HA105" s="515"/>
      <c r="HB105" s="515"/>
      <c r="HC105" s="515"/>
      <c r="HD105" s="515"/>
      <c r="HE105" s="515"/>
      <c r="HF105" s="515"/>
      <c r="HG105" s="515"/>
      <c r="HH105" s="515"/>
      <c r="HI105" s="515"/>
      <c r="HJ105" s="515"/>
      <c r="HK105" s="515"/>
      <c r="HL105" s="515"/>
      <c r="HM105" s="515"/>
      <c r="HN105" s="515"/>
      <c r="HO105" s="515"/>
      <c r="HP105" s="515"/>
      <c r="HQ105" s="515"/>
      <c r="HR105" s="515"/>
      <c r="HS105" s="515"/>
      <c r="HT105" s="515"/>
      <c r="HU105" s="515"/>
      <c r="HV105" s="515"/>
      <c r="HW105" s="515"/>
      <c r="HX105" s="515"/>
      <c r="HY105" s="515"/>
      <c r="HZ105" s="515"/>
      <c r="IA105" s="515"/>
      <c r="IB105" s="515"/>
      <c r="IC105" s="515"/>
      <c r="ID105" s="515"/>
      <c r="IE105" s="515"/>
      <c r="IF105" s="515"/>
      <c r="IG105" s="515"/>
      <c r="IH105" s="515"/>
      <c r="II105" s="515"/>
      <c r="IJ105" s="515"/>
      <c r="IK105" s="515"/>
      <c r="IL105" s="515"/>
      <c r="IM105" s="515"/>
      <c r="IN105" s="515"/>
      <c r="IO105" s="515"/>
      <c r="IP105" s="515"/>
      <c r="IQ105" s="515"/>
      <c r="IR105" s="515"/>
      <c r="IS105" s="515"/>
      <c r="IT105" s="515"/>
      <c r="IU105" s="515"/>
      <c r="IV105" s="515"/>
    </row>
    <row r="106" spans="1:256">
      <c r="A106" s="15" t="s">
        <v>224</v>
      </c>
      <c r="B106" s="200" t="s">
        <v>3577</v>
      </c>
      <c r="C106" s="195"/>
      <c r="D106" s="195"/>
      <c r="E106" s="214"/>
      <c r="F106" s="214"/>
      <c r="G106" s="201">
        <v>2</v>
      </c>
      <c r="H106" s="201">
        <v>3</v>
      </c>
      <c r="I106" s="201"/>
      <c r="J106" s="201" t="s">
        <v>2855</v>
      </c>
      <c r="K106" s="16" t="s">
        <v>2906</v>
      </c>
      <c r="L106" s="199"/>
      <c r="AA106" s="506">
        <f>IF(AND('12 Top'!C106=1,NOT('12 Top'!I106="")),'12 Top'!I106,0)</f>
        <v>0</v>
      </c>
      <c r="AB106" s="506">
        <f>IF(AND('12 Top'!D106=1,NOT('12 Top'!I106="")),'12 Top'!I106,0)</f>
        <v>0</v>
      </c>
      <c r="AC106" s="506">
        <f>IF(AND('12 Top'!E106=1,NOT('12 Top'!I106="")),'12 Top'!I106,0)</f>
        <v>0</v>
      </c>
      <c r="AD106" s="506">
        <f>IF(AND('12 Top'!F106=1,NOT('12 Top'!I106="")),'12 Top'!I106,0)</f>
        <v>0</v>
      </c>
      <c r="AE106" s="506">
        <f>IF(AND('12 Top'!C106=0,NOT('12 Top'!H106="")),'12 Top'!H106,4)</f>
        <v>3</v>
      </c>
      <c r="AF106" s="506">
        <f>IF(AND('12 Top'!D106=0,NOT('12 Top'!H106="")),'12 Top'!H106,4)</f>
        <v>3</v>
      </c>
      <c r="AG106" s="506">
        <f>IF(AND('12 Top'!E106=0,NOT('12 Top'!H106="")),'12 Top'!H106,4)</f>
        <v>3</v>
      </c>
      <c r="AH106" s="506">
        <f>IF(AND('12 Top'!F106=0,NOT('12 Top'!H106="")),'12 Top'!H106,4)</f>
        <v>3</v>
      </c>
      <c r="GS106" s="515"/>
      <c r="GT106" s="515"/>
      <c r="GU106" s="515"/>
      <c r="GV106" s="515"/>
      <c r="GW106" s="515"/>
      <c r="GX106" s="515"/>
      <c r="GY106" s="515"/>
      <c r="GZ106" s="515"/>
      <c r="HA106" s="515"/>
      <c r="HB106" s="515"/>
      <c r="HC106" s="515"/>
      <c r="HD106" s="515"/>
      <c r="HE106" s="515"/>
      <c r="HF106" s="515"/>
      <c r="HG106" s="515"/>
      <c r="HH106" s="515"/>
      <c r="HI106" s="515"/>
      <c r="HJ106" s="515"/>
      <c r="HK106" s="515"/>
      <c r="HL106" s="515"/>
      <c r="HM106" s="515"/>
      <c r="HN106" s="515"/>
      <c r="HO106" s="515"/>
      <c r="HP106" s="515"/>
      <c r="HQ106" s="515"/>
      <c r="HR106" s="515"/>
      <c r="HS106" s="515"/>
      <c r="HT106" s="515"/>
      <c r="HU106" s="515"/>
      <c r="HV106" s="515"/>
      <c r="HW106" s="515"/>
      <c r="HX106" s="515"/>
      <c r="HY106" s="515"/>
      <c r="HZ106" s="515"/>
      <c r="IA106" s="515"/>
      <c r="IB106" s="515"/>
      <c r="IC106" s="515"/>
      <c r="ID106" s="515"/>
      <c r="IE106" s="515"/>
      <c r="IF106" s="515"/>
      <c r="IG106" s="515"/>
      <c r="IH106" s="515"/>
      <c r="II106" s="515"/>
      <c r="IJ106" s="515"/>
      <c r="IK106" s="515"/>
      <c r="IL106" s="515"/>
      <c r="IM106" s="515"/>
      <c r="IN106" s="515"/>
      <c r="IO106" s="515"/>
      <c r="IP106" s="515"/>
      <c r="IQ106" s="515"/>
      <c r="IR106" s="515"/>
      <c r="IS106" s="515"/>
      <c r="IT106" s="515"/>
      <c r="IU106" s="515"/>
      <c r="IV106" s="515"/>
    </row>
    <row r="107" spans="1:256">
      <c r="A107" s="15" t="s">
        <v>1061</v>
      </c>
      <c r="B107" s="200" t="s">
        <v>3579</v>
      </c>
      <c r="C107" s="195"/>
      <c r="D107" s="195"/>
      <c r="E107" s="214"/>
      <c r="F107" s="214"/>
      <c r="G107" s="201">
        <v>2</v>
      </c>
      <c r="H107" s="201">
        <v>3</v>
      </c>
      <c r="I107" s="201"/>
      <c r="J107" s="201" t="s">
        <v>2858</v>
      </c>
      <c r="K107" s="16"/>
      <c r="L107" s="199"/>
      <c r="AA107" s="506">
        <f>IF(AND('12 Top'!C107=1,NOT('12 Top'!I107="")),'12 Top'!I107,0)</f>
        <v>0</v>
      </c>
      <c r="AB107" s="506">
        <f>IF(AND('12 Top'!D107=1,NOT('12 Top'!I107="")),'12 Top'!I107,0)</f>
        <v>0</v>
      </c>
      <c r="AC107" s="506">
        <f>IF(AND('12 Top'!E107=1,NOT('12 Top'!I107="")),'12 Top'!I107,0)</f>
        <v>0</v>
      </c>
      <c r="AD107" s="506">
        <f>IF(AND('12 Top'!F107=1,NOT('12 Top'!I107="")),'12 Top'!I107,0)</f>
        <v>0</v>
      </c>
      <c r="AE107" s="506">
        <f>IF(AND('12 Top'!C107=0,NOT('12 Top'!H107="")),'12 Top'!H107,4)</f>
        <v>3</v>
      </c>
      <c r="AF107" s="506">
        <f>IF(AND('12 Top'!D107=0,NOT('12 Top'!H107="")),'12 Top'!H107,4)</f>
        <v>3</v>
      </c>
      <c r="AG107" s="506">
        <f>IF(AND('12 Top'!E107=0,NOT('12 Top'!H107="")),'12 Top'!H107,4)</f>
        <v>3</v>
      </c>
      <c r="AH107" s="506">
        <f>IF(AND('12 Top'!F107=0,NOT('12 Top'!H107="")),'12 Top'!H107,4)</f>
        <v>3</v>
      </c>
      <c r="GS107" s="515"/>
      <c r="GT107" s="515"/>
      <c r="GU107" s="515"/>
      <c r="GV107" s="515"/>
      <c r="GW107" s="515"/>
      <c r="GX107" s="515"/>
      <c r="GY107" s="515"/>
      <c r="GZ107" s="515"/>
      <c r="HA107" s="515"/>
      <c r="HB107" s="515"/>
      <c r="HC107" s="515"/>
      <c r="HD107" s="515"/>
      <c r="HE107" s="515"/>
      <c r="HF107" s="515"/>
      <c r="HG107" s="515"/>
      <c r="HH107" s="515"/>
      <c r="HI107" s="515"/>
      <c r="HJ107" s="515"/>
      <c r="HK107" s="515"/>
      <c r="HL107" s="515"/>
      <c r="HM107" s="515"/>
      <c r="HN107" s="515"/>
      <c r="HO107" s="515"/>
      <c r="HP107" s="515"/>
      <c r="HQ107" s="515"/>
      <c r="HR107" s="515"/>
      <c r="HS107" s="515"/>
      <c r="HT107" s="515"/>
      <c r="HU107" s="515"/>
      <c r="HV107" s="515"/>
      <c r="HW107" s="515"/>
      <c r="HX107" s="515"/>
      <c r="HY107" s="515"/>
      <c r="HZ107" s="515"/>
      <c r="IA107" s="515"/>
      <c r="IB107" s="515"/>
      <c r="IC107" s="515"/>
      <c r="ID107" s="515"/>
      <c r="IE107" s="515"/>
      <c r="IF107" s="515"/>
      <c r="IG107" s="515"/>
      <c r="IH107" s="515"/>
      <c r="II107" s="515"/>
      <c r="IJ107" s="515"/>
      <c r="IK107" s="515"/>
      <c r="IL107" s="515"/>
      <c r="IM107" s="515"/>
      <c r="IN107" s="515"/>
      <c r="IO107" s="515"/>
      <c r="IP107" s="515"/>
      <c r="IQ107" s="515"/>
      <c r="IR107" s="515"/>
      <c r="IS107" s="515"/>
      <c r="IT107" s="515"/>
      <c r="IU107" s="515"/>
      <c r="IV107" s="515"/>
    </row>
    <row r="108" spans="1:256">
      <c r="A108" s="59" t="s">
        <v>1062</v>
      </c>
      <c r="B108" s="324" t="s">
        <v>1063</v>
      </c>
      <c r="C108" s="37"/>
      <c r="D108" s="14"/>
      <c r="E108" s="14"/>
      <c r="F108" s="14"/>
      <c r="G108" s="201"/>
      <c r="H108" s="201"/>
      <c r="I108" s="201"/>
      <c r="J108" s="201"/>
      <c r="K108" s="16"/>
      <c r="L108" s="199"/>
      <c r="AB108" s="506">
        <f>IF(AND('12 Top'!D108=1,NOT('12 Top'!I108="")),'12 Top'!I108,0)</f>
        <v>0</v>
      </c>
      <c r="GS108" s="515"/>
      <c r="GT108" s="515"/>
      <c r="GU108" s="515"/>
      <c r="GV108" s="515"/>
      <c r="GW108" s="515"/>
      <c r="GX108" s="515"/>
      <c r="GY108" s="515"/>
      <c r="GZ108" s="515"/>
      <c r="HA108" s="515"/>
      <c r="HB108" s="515"/>
      <c r="HC108" s="515"/>
      <c r="HD108" s="515"/>
      <c r="HE108" s="515"/>
      <c r="HF108" s="515"/>
      <c r="HG108" s="515"/>
      <c r="HH108" s="515"/>
      <c r="HI108" s="515"/>
      <c r="HJ108" s="515"/>
      <c r="HK108" s="515"/>
      <c r="HL108" s="515"/>
      <c r="HM108" s="515"/>
      <c r="HN108" s="515"/>
      <c r="HO108" s="515"/>
      <c r="HP108" s="515"/>
      <c r="HQ108" s="515"/>
      <c r="HR108" s="515"/>
      <c r="HS108" s="515"/>
      <c r="HT108" s="515"/>
      <c r="HU108" s="515"/>
      <c r="HV108" s="515"/>
      <c r="HW108" s="515"/>
      <c r="HX108" s="515"/>
      <c r="HY108" s="515"/>
      <c r="HZ108" s="515"/>
      <c r="IA108" s="515"/>
      <c r="IB108" s="515"/>
      <c r="IC108" s="515"/>
      <c r="ID108" s="515"/>
      <c r="IE108" s="515"/>
      <c r="IF108" s="515"/>
      <c r="IG108" s="515"/>
      <c r="IH108" s="515"/>
      <c r="II108" s="515"/>
      <c r="IJ108" s="515"/>
      <c r="IK108" s="515"/>
      <c r="IL108" s="515"/>
      <c r="IM108" s="515"/>
      <c r="IN108" s="515"/>
      <c r="IO108" s="515"/>
      <c r="IP108" s="515"/>
      <c r="IQ108" s="515"/>
      <c r="IR108" s="515"/>
      <c r="IS108" s="515"/>
      <c r="IT108" s="515"/>
      <c r="IU108" s="515"/>
      <c r="IV108" s="515"/>
    </row>
    <row r="109" spans="1:256" ht="30">
      <c r="A109" s="15" t="s">
        <v>1064</v>
      </c>
      <c r="B109" s="16" t="s">
        <v>186</v>
      </c>
      <c r="C109" s="37"/>
      <c r="D109" s="14"/>
      <c r="E109" s="14"/>
      <c r="F109" s="14"/>
      <c r="G109" s="201">
        <v>4</v>
      </c>
      <c r="H109" s="201"/>
      <c r="I109" s="201"/>
      <c r="J109" s="201" t="s">
        <v>2351</v>
      </c>
      <c r="K109" s="16" t="s">
        <v>5500</v>
      </c>
      <c r="L109" s="203"/>
      <c r="AA109" s="506">
        <f>IF(AND('12 Top'!C109=1,NOT('12 Top'!I109="")),'12 Top'!I109,0)</f>
        <v>0</v>
      </c>
      <c r="AB109" s="506">
        <f>IF(AND('12 Top'!D109=1,NOT('12 Top'!I109="")),'12 Top'!I109,0)</f>
        <v>0</v>
      </c>
      <c r="AC109" s="506">
        <f>IF(AND('12 Top'!E109=1,NOT('12 Top'!I109="")),'12 Top'!I109,0)</f>
        <v>0</v>
      </c>
      <c r="AD109" s="506">
        <f>IF(AND('12 Top'!F109=1,NOT('12 Top'!I109="")),'12 Top'!I109,0)</f>
        <v>0</v>
      </c>
      <c r="AE109" s="506">
        <f>IF(AND('12 Top'!C109=0,NOT('12 Top'!H109="")),'12 Top'!H109,4)</f>
        <v>4</v>
      </c>
      <c r="AF109" s="506">
        <f>IF(AND('12 Top'!D109=0,NOT('12 Top'!H109="")),'12 Top'!H109,4)</f>
        <v>4</v>
      </c>
      <c r="AG109" s="506">
        <f>IF(AND('12 Top'!E109=0,NOT('12 Top'!H109="")),'12 Top'!H109,4)</f>
        <v>4</v>
      </c>
      <c r="AH109" s="506">
        <f>IF(AND('12 Top'!F109=0,NOT('12 Top'!H109="")),'12 Top'!H109,4)</f>
        <v>4</v>
      </c>
      <c r="GS109" s="515"/>
      <c r="GT109" s="515"/>
      <c r="GU109" s="515"/>
      <c r="GV109" s="515"/>
      <c r="GW109" s="515"/>
      <c r="GX109" s="515"/>
      <c r="GY109" s="515"/>
      <c r="GZ109" s="515"/>
      <c r="HA109" s="515"/>
      <c r="HB109" s="515"/>
      <c r="HC109" s="515"/>
      <c r="HD109" s="515"/>
      <c r="HE109" s="515"/>
      <c r="HF109" s="515"/>
      <c r="HG109" s="515"/>
      <c r="HH109" s="515"/>
      <c r="HI109" s="515"/>
      <c r="HJ109" s="515"/>
      <c r="HK109" s="515"/>
      <c r="HL109" s="515"/>
      <c r="HM109" s="515"/>
      <c r="HN109" s="515"/>
      <c r="HO109" s="515"/>
      <c r="HP109" s="515"/>
      <c r="HQ109" s="515"/>
      <c r="HR109" s="515"/>
      <c r="HS109" s="515"/>
      <c r="HT109" s="515"/>
      <c r="HU109" s="515"/>
      <c r="HV109" s="515"/>
      <c r="HW109" s="515"/>
      <c r="HX109" s="515"/>
      <c r="HY109" s="515"/>
      <c r="HZ109" s="515"/>
      <c r="IA109" s="515"/>
      <c r="IB109" s="515"/>
      <c r="IC109" s="515"/>
      <c r="ID109" s="515"/>
      <c r="IE109" s="515"/>
      <c r="IF109" s="515"/>
      <c r="IG109" s="515"/>
      <c r="IH109" s="515"/>
      <c r="II109" s="515"/>
      <c r="IJ109" s="515"/>
      <c r="IK109" s="515"/>
      <c r="IL109" s="515"/>
      <c r="IM109" s="515"/>
      <c r="IN109" s="515"/>
      <c r="IO109" s="515"/>
      <c r="IP109" s="515"/>
      <c r="IQ109" s="515"/>
      <c r="IR109" s="515"/>
      <c r="IS109" s="515"/>
      <c r="IT109" s="515"/>
      <c r="IU109" s="515"/>
      <c r="IV109" s="515"/>
    </row>
    <row r="110" spans="1:256" ht="30">
      <c r="A110" s="15" t="s">
        <v>1065</v>
      </c>
      <c r="B110" s="200" t="s">
        <v>4685</v>
      </c>
      <c r="C110" s="37"/>
      <c r="D110" s="14"/>
      <c r="E110" s="14"/>
      <c r="F110" s="14"/>
      <c r="G110" s="201">
        <v>4</v>
      </c>
      <c r="H110" s="201">
        <v>2</v>
      </c>
      <c r="I110" s="201"/>
      <c r="J110" s="201" t="s">
        <v>5466</v>
      </c>
      <c r="K110" s="16" t="s">
        <v>5500</v>
      </c>
      <c r="L110" s="199"/>
      <c r="AA110" s="506">
        <f>IF(AND('12 Top'!C110=1,NOT('12 Top'!I110="")),'12 Top'!I110,0)</f>
        <v>0</v>
      </c>
      <c r="AB110" s="506">
        <f>IF(AND('12 Top'!D110=1,NOT('12 Top'!I110="")),'12 Top'!I110,0)</f>
        <v>0</v>
      </c>
      <c r="AC110" s="506">
        <f>IF(AND('12 Top'!E110=1,NOT('12 Top'!I110="")),'12 Top'!I110,0)</f>
        <v>0</v>
      </c>
      <c r="AD110" s="506">
        <f>IF(AND('12 Top'!F110=1,NOT('12 Top'!I110="")),'12 Top'!I110,0)</f>
        <v>0</v>
      </c>
      <c r="AE110" s="506">
        <f>IF(AND('12 Top'!C110=0,NOT('12 Top'!H110="")),'12 Top'!H110,4)</f>
        <v>2</v>
      </c>
      <c r="AF110" s="506">
        <f>IF(AND('12 Top'!D110=0,NOT('12 Top'!H110="")),'12 Top'!H110,4)</f>
        <v>2</v>
      </c>
      <c r="AG110" s="506">
        <f>IF(AND('12 Top'!E110=0,NOT('12 Top'!H110="")),'12 Top'!H110,4)</f>
        <v>2</v>
      </c>
      <c r="AH110" s="506">
        <f>IF(AND('12 Top'!F110=0,NOT('12 Top'!H110="")),'12 Top'!H110,4)</f>
        <v>2</v>
      </c>
      <c r="GS110" s="515"/>
      <c r="GT110" s="515"/>
      <c r="GU110" s="515"/>
      <c r="GV110" s="515"/>
      <c r="GW110" s="515"/>
      <c r="GX110" s="515"/>
      <c r="GY110" s="515"/>
      <c r="GZ110" s="515"/>
      <c r="HA110" s="515"/>
      <c r="HB110" s="515"/>
      <c r="HC110" s="515"/>
      <c r="HD110" s="515"/>
      <c r="HE110" s="515"/>
      <c r="HF110" s="515"/>
      <c r="HG110" s="515"/>
      <c r="HH110" s="515"/>
      <c r="HI110" s="515"/>
      <c r="HJ110" s="515"/>
      <c r="HK110" s="515"/>
      <c r="HL110" s="515"/>
      <c r="HM110" s="515"/>
      <c r="HN110" s="515"/>
      <c r="HO110" s="515"/>
      <c r="HP110" s="515"/>
      <c r="HQ110" s="515"/>
      <c r="HR110" s="515"/>
      <c r="HS110" s="515"/>
      <c r="HT110" s="515"/>
      <c r="HU110" s="515"/>
      <c r="HV110" s="515"/>
      <c r="HW110" s="515"/>
      <c r="HX110" s="515"/>
      <c r="HY110" s="515"/>
      <c r="HZ110" s="515"/>
      <c r="IA110" s="515"/>
      <c r="IB110" s="515"/>
      <c r="IC110" s="515"/>
      <c r="ID110" s="515"/>
      <c r="IE110" s="515"/>
      <c r="IF110" s="515"/>
      <c r="IG110" s="515"/>
      <c r="IH110" s="515"/>
      <c r="II110" s="515"/>
      <c r="IJ110" s="515"/>
      <c r="IK110" s="515"/>
      <c r="IL110" s="515"/>
      <c r="IM110" s="515"/>
      <c r="IN110" s="515"/>
      <c r="IO110" s="515"/>
      <c r="IP110" s="515"/>
      <c r="IQ110" s="515"/>
      <c r="IR110" s="515"/>
      <c r="IS110" s="515"/>
      <c r="IT110" s="515"/>
      <c r="IU110" s="515"/>
      <c r="IV110" s="515"/>
    </row>
    <row r="111" spans="1:256" ht="20">
      <c r="A111" s="15" t="s">
        <v>1066</v>
      </c>
      <c r="B111" s="200" t="s">
        <v>2623</v>
      </c>
      <c r="C111" s="37"/>
      <c r="D111" s="14"/>
      <c r="E111" s="14"/>
      <c r="F111" s="14"/>
      <c r="G111" s="201">
        <v>4</v>
      </c>
      <c r="H111" s="201"/>
      <c r="I111" s="201">
        <v>2</v>
      </c>
      <c r="J111" s="201" t="s">
        <v>2351</v>
      </c>
      <c r="K111" s="16" t="s">
        <v>5500</v>
      </c>
      <c r="L111" s="199"/>
      <c r="AA111" s="506">
        <f>IF(AND('12 Top'!C111=1,NOT('12 Top'!I111="")),'12 Top'!I111,0)</f>
        <v>0</v>
      </c>
      <c r="AB111" s="506">
        <f>IF(AND('12 Top'!D111=1,NOT('12 Top'!I111="")),'12 Top'!I111,0)</f>
        <v>0</v>
      </c>
      <c r="AC111" s="506">
        <f>IF(AND('12 Top'!E111=1,NOT('12 Top'!I111="")),'12 Top'!I111,0)</f>
        <v>0</v>
      </c>
      <c r="AD111" s="506">
        <f>IF(AND('12 Top'!F111=1,NOT('12 Top'!I111="")),'12 Top'!I111,0)</f>
        <v>0</v>
      </c>
      <c r="AE111" s="506">
        <f>IF(AND('12 Top'!C111=0,NOT('12 Top'!H111="")),'12 Top'!H111,4)</f>
        <v>4</v>
      </c>
      <c r="AF111" s="506">
        <f>IF(AND('12 Top'!D111=0,NOT('12 Top'!H111="")),'12 Top'!H111,4)</f>
        <v>4</v>
      </c>
      <c r="AG111" s="506">
        <f>IF(AND('12 Top'!E111=0,NOT('12 Top'!H111="")),'12 Top'!H111,4)</f>
        <v>4</v>
      </c>
      <c r="AH111" s="506">
        <f>IF(AND('12 Top'!F111=0,NOT('12 Top'!H111="")),'12 Top'!H111,4)</f>
        <v>4</v>
      </c>
      <c r="GS111" s="515"/>
      <c r="GT111" s="515"/>
      <c r="GU111" s="515"/>
      <c r="GV111" s="515"/>
      <c r="GW111" s="515"/>
      <c r="GX111" s="515"/>
      <c r="GY111" s="515"/>
      <c r="GZ111" s="515"/>
      <c r="HA111" s="515"/>
      <c r="HB111" s="515"/>
      <c r="HC111" s="515"/>
      <c r="HD111" s="515"/>
      <c r="HE111" s="515"/>
      <c r="HF111" s="515"/>
      <c r="HG111" s="515"/>
      <c r="HH111" s="515"/>
      <c r="HI111" s="515"/>
      <c r="HJ111" s="515"/>
      <c r="HK111" s="515"/>
      <c r="HL111" s="515"/>
      <c r="HM111" s="515"/>
      <c r="HN111" s="515"/>
      <c r="HO111" s="515"/>
      <c r="HP111" s="515"/>
      <c r="HQ111" s="515"/>
      <c r="HR111" s="515"/>
      <c r="HS111" s="515"/>
      <c r="HT111" s="515"/>
      <c r="HU111" s="515"/>
      <c r="HV111" s="515"/>
      <c r="HW111" s="515"/>
      <c r="HX111" s="515"/>
      <c r="HY111" s="515"/>
      <c r="HZ111" s="515"/>
      <c r="IA111" s="515"/>
      <c r="IB111" s="515"/>
      <c r="IC111" s="515"/>
      <c r="ID111" s="515"/>
      <c r="IE111" s="515"/>
      <c r="IF111" s="515"/>
      <c r="IG111" s="515"/>
      <c r="IH111" s="515"/>
      <c r="II111" s="515"/>
      <c r="IJ111" s="515"/>
      <c r="IK111" s="515"/>
      <c r="IL111" s="515"/>
      <c r="IM111" s="515"/>
      <c r="IN111" s="515"/>
      <c r="IO111" s="515"/>
      <c r="IP111" s="515"/>
      <c r="IQ111" s="515"/>
      <c r="IR111" s="515"/>
      <c r="IS111" s="515"/>
      <c r="IT111" s="515"/>
      <c r="IU111" s="515"/>
      <c r="IV111" s="515"/>
    </row>
    <row r="112" spans="1:256" ht="20">
      <c r="A112" s="15" t="s">
        <v>1067</v>
      </c>
      <c r="B112" s="208" t="s">
        <v>5057</v>
      </c>
      <c r="C112" s="37"/>
      <c r="D112" s="14"/>
      <c r="E112" s="14"/>
      <c r="F112" s="14"/>
      <c r="G112" s="201">
        <v>4</v>
      </c>
      <c r="H112" s="201"/>
      <c r="I112" s="201"/>
      <c r="J112" s="201" t="s">
        <v>5466</v>
      </c>
      <c r="K112" s="16" t="s">
        <v>5500</v>
      </c>
      <c r="L112" s="203"/>
      <c r="AA112" s="506">
        <f>IF(AND('12 Top'!C112=1,NOT('12 Top'!I112="")),'12 Top'!I112,0)</f>
        <v>0</v>
      </c>
      <c r="AB112" s="506">
        <f>IF(AND('12 Top'!D112=1,NOT('12 Top'!I112="")),'12 Top'!I112,0)</f>
        <v>0</v>
      </c>
      <c r="AC112" s="506">
        <f>IF(AND('12 Top'!E112=1,NOT('12 Top'!I112="")),'12 Top'!I112,0)</f>
        <v>0</v>
      </c>
      <c r="AD112" s="506">
        <f>IF(AND('12 Top'!F112=1,NOT('12 Top'!I112="")),'12 Top'!I112,0)</f>
        <v>0</v>
      </c>
      <c r="AE112" s="506">
        <f>IF(AND('12 Top'!C112=0,NOT('12 Top'!H112="")),'12 Top'!H112,4)</f>
        <v>4</v>
      </c>
      <c r="AF112" s="506">
        <f>IF(AND('12 Top'!D112=0,NOT('12 Top'!H112="")),'12 Top'!H112,4)</f>
        <v>4</v>
      </c>
      <c r="AG112" s="506">
        <f>IF(AND('12 Top'!E112=0,NOT('12 Top'!H112="")),'12 Top'!H112,4)</f>
        <v>4</v>
      </c>
      <c r="AH112" s="506">
        <f>IF(AND('12 Top'!F112=0,NOT('12 Top'!H112="")),'12 Top'!H112,4)</f>
        <v>4</v>
      </c>
      <c r="GS112" s="515"/>
      <c r="GT112" s="515"/>
      <c r="GU112" s="515"/>
      <c r="GV112" s="515"/>
      <c r="GW112" s="515"/>
      <c r="GX112" s="515"/>
      <c r="GY112" s="515"/>
      <c r="GZ112" s="515"/>
      <c r="HA112" s="515"/>
      <c r="HB112" s="515"/>
      <c r="HC112" s="515"/>
      <c r="HD112" s="515"/>
      <c r="HE112" s="515"/>
      <c r="HF112" s="515"/>
      <c r="HG112" s="515"/>
      <c r="HH112" s="515"/>
      <c r="HI112" s="515"/>
      <c r="HJ112" s="515"/>
      <c r="HK112" s="515"/>
      <c r="HL112" s="515"/>
      <c r="HM112" s="515"/>
      <c r="HN112" s="515"/>
      <c r="HO112" s="515"/>
      <c r="HP112" s="515"/>
      <c r="HQ112" s="515"/>
      <c r="HR112" s="515"/>
      <c r="HS112" s="515"/>
      <c r="HT112" s="515"/>
      <c r="HU112" s="515"/>
      <c r="HV112" s="515"/>
      <c r="HW112" s="515"/>
      <c r="HX112" s="515"/>
      <c r="HY112" s="515"/>
      <c r="HZ112" s="515"/>
      <c r="IA112" s="515"/>
      <c r="IB112" s="515"/>
      <c r="IC112" s="515"/>
      <c r="ID112" s="515"/>
      <c r="IE112" s="515"/>
      <c r="IF112" s="515"/>
      <c r="IG112" s="515"/>
      <c r="IH112" s="515"/>
      <c r="II112" s="515"/>
      <c r="IJ112" s="515"/>
      <c r="IK112" s="515"/>
      <c r="IL112" s="515"/>
      <c r="IM112" s="515"/>
      <c r="IN112" s="515"/>
      <c r="IO112" s="515"/>
      <c r="IP112" s="515"/>
      <c r="IQ112" s="515"/>
      <c r="IR112" s="515"/>
      <c r="IS112" s="515"/>
      <c r="IT112" s="515"/>
      <c r="IU112" s="515"/>
      <c r="IV112" s="515"/>
    </row>
    <row r="113" spans="1:256" ht="20">
      <c r="A113" s="15" t="s">
        <v>1068</v>
      </c>
      <c r="B113" s="513" t="s">
        <v>4686</v>
      </c>
      <c r="C113" s="84"/>
      <c r="D113" s="84"/>
      <c r="E113" s="84"/>
      <c r="F113" s="84"/>
      <c r="G113" s="201">
        <v>4</v>
      </c>
      <c r="H113" s="201"/>
      <c r="I113" s="201"/>
      <c r="J113" s="201" t="s">
        <v>5466</v>
      </c>
      <c r="K113" s="16" t="s">
        <v>5500</v>
      </c>
      <c r="L113" s="203"/>
      <c r="AA113" s="506">
        <f>IF(AND('12 Top'!C113=1,NOT('12 Top'!I113="")),'12 Top'!I113,0)</f>
        <v>0</v>
      </c>
      <c r="AB113" s="506">
        <f>IF(AND('12 Top'!D113=1,NOT('12 Top'!I113="")),'12 Top'!I113,0)</f>
        <v>0</v>
      </c>
      <c r="AC113" s="506">
        <f>IF(AND('12 Top'!E113=1,NOT('12 Top'!I113="")),'12 Top'!I113,0)</f>
        <v>0</v>
      </c>
      <c r="AD113" s="506">
        <f>IF(AND('12 Top'!F113=1,NOT('12 Top'!I113="")),'12 Top'!I113,0)</f>
        <v>0</v>
      </c>
      <c r="AE113" s="506">
        <f>IF(AND('12 Top'!C113=0,NOT('12 Top'!H113="")),'12 Top'!H113,4)</f>
        <v>4</v>
      </c>
      <c r="AF113" s="506">
        <f>IF(AND('12 Top'!D113=0,NOT('12 Top'!H113="")),'12 Top'!H113,4)</f>
        <v>4</v>
      </c>
      <c r="AG113" s="506">
        <f>IF(AND('12 Top'!E113=0,NOT('12 Top'!H113="")),'12 Top'!H113,4)</f>
        <v>4</v>
      </c>
      <c r="AH113" s="506">
        <f>IF(AND('12 Top'!F113=0,NOT('12 Top'!H113="")),'12 Top'!H113,4)</f>
        <v>4</v>
      </c>
      <c r="GS113" s="515"/>
      <c r="GT113" s="515"/>
      <c r="GU113" s="515"/>
      <c r="GV113" s="515"/>
      <c r="GW113" s="515"/>
      <c r="GX113" s="515"/>
      <c r="GY113" s="515"/>
      <c r="GZ113" s="515"/>
      <c r="HA113" s="515"/>
      <c r="HB113" s="515"/>
      <c r="HC113" s="515"/>
      <c r="HD113" s="515"/>
      <c r="HE113" s="515"/>
      <c r="HF113" s="515"/>
      <c r="HG113" s="515"/>
      <c r="HH113" s="515"/>
      <c r="HI113" s="515"/>
      <c r="HJ113" s="515"/>
      <c r="HK113" s="515"/>
      <c r="HL113" s="515"/>
      <c r="HM113" s="515"/>
      <c r="HN113" s="515"/>
      <c r="HO113" s="515"/>
      <c r="HP113" s="515"/>
      <c r="HQ113" s="515"/>
      <c r="HR113" s="515"/>
      <c r="HS113" s="515"/>
      <c r="HT113" s="515"/>
      <c r="HU113" s="515"/>
      <c r="HV113" s="515"/>
      <c r="HW113" s="515"/>
      <c r="HX113" s="515"/>
      <c r="HY113" s="515"/>
      <c r="HZ113" s="515"/>
      <c r="IA113" s="515"/>
      <c r="IB113" s="515"/>
      <c r="IC113" s="515"/>
      <c r="ID113" s="515"/>
      <c r="IE113" s="515"/>
      <c r="IF113" s="515"/>
      <c r="IG113" s="515"/>
      <c r="IH113" s="515"/>
      <c r="II113" s="515"/>
      <c r="IJ113" s="515"/>
      <c r="IK113" s="515"/>
      <c r="IL113" s="515"/>
      <c r="IM113" s="515"/>
      <c r="IN113" s="515"/>
      <c r="IO113" s="515"/>
      <c r="IP113" s="515"/>
      <c r="IQ113" s="515"/>
      <c r="IR113" s="515"/>
      <c r="IS113" s="515"/>
      <c r="IT113" s="515"/>
      <c r="IU113" s="515"/>
      <c r="IV113" s="515"/>
    </row>
    <row r="114" spans="1:256" ht="20">
      <c r="A114" s="15" t="s">
        <v>1069</v>
      </c>
      <c r="B114" s="20" t="s">
        <v>1597</v>
      </c>
      <c r="C114" s="84"/>
      <c r="D114" s="84"/>
      <c r="E114" s="84"/>
      <c r="F114" s="84"/>
      <c r="G114" s="201">
        <v>4</v>
      </c>
      <c r="H114" s="201"/>
      <c r="I114" s="201"/>
      <c r="J114" s="201" t="s">
        <v>2351</v>
      </c>
      <c r="K114" s="16" t="s">
        <v>5500</v>
      </c>
      <c r="L114" s="199"/>
      <c r="AA114" s="506">
        <f>IF(AND('12 Top'!C114=1,NOT('12 Top'!I114="")),'12 Top'!I114,0)</f>
        <v>0</v>
      </c>
      <c r="AB114" s="506">
        <f>IF(AND('12 Top'!D114=1,NOT('12 Top'!I114="")),'12 Top'!I114,0)</f>
        <v>0</v>
      </c>
      <c r="AC114" s="506">
        <f>IF(AND('12 Top'!E114=1,NOT('12 Top'!I114="")),'12 Top'!I114,0)</f>
        <v>0</v>
      </c>
      <c r="AD114" s="506">
        <f>IF(AND('12 Top'!F114=1,NOT('12 Top'!I114="")),'12 Top'!I114,0)</f>
        <v>0</v>
      </c>
      <c r="AE114" s="506">
        <f>IF(AND('12 Top'!C114=0,NOT('12 Top'!H114="")),'12 Top'!H114,4)</f>
        <v>4</v>
      </c>
      <c r="AF114" s="506">
        <f>IF(AND('12 Top'!D114=0,NOT('12 Top'!H114="")),'12 Top'!H114,4)</f>
        <v>4</v>
      </c>
      <c r="AG114" s="506">
        <f>IF(AND('12 Top'!E114=0,NOT('12 Top'!H114="")),'12 Top'!H114,4)</f>
        <v>4</v>
      </c>
      <c r="AH114" s="506">
        <f>IF(AND('12 Top'!F114=0,NOT('12 Top'!H114="")),'12 Top'!H114,4)</f>
        <v>4</v>
      </c>
      <c r="GS114" s="515"/>
      <c r="GT114" s="515"/>
      <c r="GU114" s="515"/>
      <c r="GV114" s="515"/>
      <c r="GW114" s="515"/>
      <c r="GX114" s="515"/>
      <c r="GY114" s="515"/>
      <c r="GZ114" s="515"/>
      <c r="HA114" s="515"/>
      <c r="HB114" s="515"/>
      <c r="HC114" s="515"/>
      <c r="HD114" s="515"/>
      <c r="HE114" s="515"/>
      <c r="HF114" s="515"/>
      <c r="HG114" s="515"/>
      <c r="HH114" s="515"/>
      <c r="HI114" s="515"/>
      <c r="HJ114" s="515"/>
      <c r="HK114" s="515"/>
      <c r="HL114" s="515"/>
      <c r="HM114" s="515"/>
      <c r="HN114" s="515"/>
      <c r="HO114" s="515"/>
      <c r="HP114" s="515"/>
      <c r="HQ114" s="515"/>
      <c r="HR114" s="515"/>
      <c r="HS114" s="515"/>
      <c r="HT114" s="515"/>
      <c r="HU114" s="515"/>
      <c r="HV114" s="515"/>
      <c r="HW114" s="515"/>
      <c r="HX114" s="515"/>
      <c r="HY114" s="515"/>
      <c r="HZ114" s="515"/>
      <c r="IA114" s="515"/>
      <c r="IB114" s="515"/>
      <c r="IC114" s="515"/>
      <c r="ID114" s="515"/>
      <c r="IE114" s="515"/>
      <c r="IF114" s="515"/>
      <c r="IG114" s="515"/>
      <c r="IH114" s="515"/>
      <c r="II114" s="515"/>
      <c r="IJ114" s="515"/>
      <c r="IK114" s="515"/>
      <c r="IL114" s="515"/>
      <c r="IM114" s="515"/>
      <c r="IN114" s="515"/>
      <c r="IO114" s="515"/>
      <c r="IP114" s="515"/>
      <c r="IQ114" s="515"/>
      <c r="IR114" s="515"/>
      <c r="IS114" s="515"/>
      <c r="IT114" s="515"/>
      <c r="IU114" s="515"/>
      <c r="IV114" s="515"/>
    </row>
    <row r="115" spans="1:256">
      <c r="A115" s="15" t="s">
        <v>1070</v>
      </c>
      <c r="B115" s="20" t="s">
        <v>4727</v>
      </c>
      <c r="C115" s="84"/>
      <c r="D115" s="84"/>
      <c r="E115" s="84"/>
      <c r="F115" s="84"/>
      <c r="G115" s="201">
        <v>4</v>
      </c>
      <c r="H115" s="201">
        <v>2</v>
      </c>
      <c r="I115" s="201"/>
      <c r="J115" s="201" t="s">
        <v>5466</v>
      </c>
      <c r="K115" s="16" t="s">
        <v>5736</v>
      </c>
      <c r="L115" s="199"/>
      <c r="AA115" s="506">
        <f>IF(AND('12 Top'!C115=1,NOT('12 Top'!I115="")),'12 Top'!I115,0)</f>
        <v>0</v>
      </c>
      <c r="AB115" s="506">
        <f>IF(AND('12 Top'!D115=1,NOT('12 Top'!I115="")),'12 Top'!I115,0)</f>
        <v>0</v>
      </c>
      <c r="AC115" s="506">
        <f>IF(AND('12 Top'!E115=1,NOT('12 Top'!I115="")),'12 Top'!I115,0)</f>
        <v>0</v>
      </c>
      <c r="AD115" s="506">
        <f>IF(AND('12 Top'!F115=1,NOT('12 Top'!I115="")),'12 Top'!I115,0)</f>
        <v>0</v>
      </c>
      <c r="AE115" s="506">
        <f>IF(AND('12 Top'!C115=0,NOT('12 Top'!H115="")),'12 Top'!H115,4)</f>
        <v>2</v>
      </c>
      <c r="AF115" s="506">
        <f>IF(AND('12 Top'!D115=0,NOT('12 Top'!H115="")),'12 Top'!H115,4)</f>
        <v>2</v>
      </c>
      <c r="AG115" s="506">
        <f>IF(AND('12 Top'!E115=0,NOT('12 Top'!H115="")),'12 Top'!H115,4)</f>
        <v>2</v>
      </c>
      <c r="AH115" s="506">
        <f>IF(AND('12 Top'!F115=0,NOT('12 Top'!H115="")),'12 Top'!H115,4)</f>
        <v>2</v>
      </c>
      <c r="GS115" s="515"/>
      <c r="GT115" s="515"/>
      <c r="GU115" s="515"/>
      <c r="GV115" s="515"/>
      <c r="GW115" s="515"/>
      <c r="GX115" s="515"/>
      <c r="GY115" s="515"/>
      <c r="GZ115" s="515"/>
      <c r="HA115" s="515"/>
      <c r="HB115" s="515"/>
      <c r="HC115" s="515"/>
      <c r="HD115" s="515"/>
      <c r="HE115" s="515"/>
      <c r="HF115" s="515"/>
      <c r="HG115" s="515"/>
      <c r="HH115" s="515"/>
      <c r="HI115" s="515"/>
      <c r="HJ115" s="515"/>
      <c r="HK115" s="515"/>
      <c r="HL115" s="515"/>
      <c r="HM115" s="515"/>
      <c r="HN115" s="515"/>
      <c r="HO115" s="515"/>
      <c r="HP115" s="515"/>
      <c r="HQ115" s="515"/>
      <c r="HR115" s="515"/>
      <c r="HS115" s="515"/>
      <c r="HT115" s="515"/>
      <c r="HU115" s="515"/>
      <c r="HV115" s="515"/>
      <c r="HW115" s="515"/>
      <c r="HX115" s="515"/>
      <c r="HY115" s="515"/>
      <c r="HZ115" s="515"/>
      <c r="IA115" s="515"/>
      <c r="IB115" s="515"/>
      <c r="IC115" s="515"/>
      <c r="ID115" s="515"/>
      <c r="IE115" s="515"/>
      <c r="IF115" s="515"/>
      <c r="IG115" s="515"/>
      <c r="IH115" s="515"/>
      <c r="II115" s="515"/>
      <c r="IJ115" s="515"/>
      <c r="IK115" s="515"/>
      <c r="IL115" s="515"/>
      <c r="IM115" s="515"/>
      <c r="IN115" s="515"/>
      <c r="IO115" s="515"/>
      <c r="IP115" s="515"/>
      <c r="IQ115" s="515"/>
      <c r="IR115" s="515"/>
      <c r="IS115" s="515"/>
      <c r="IT115" s="515"/>
      <c r="IU115" s="515"/>
      <c r="IV115" s="515"/>
    </row>
    <row r="116" spans="1:256" ht="50">
      <c r="A116" s="15" t="s">
        <v>1071</v>
      </c>
      <c r="B116" s="200" t="s">
        <v>202</v>
      </c>
      <c r="C116" s="84"/>
      <c r="D116" s="84"/>
      <c r="E116" s="84"/>
      <c r="F116" s="84"/>
      <c r="G116" s="201">
        <v>4</v>
      </c>
      <c r="H116" s="201">
        <v>3</v>
      </c>
      <c r="I116" s="201"/>
      <c r="J116" s="201" t="s">
        <v>5466</v>
      </c>
      <c r="K116" s="16" t="s">
        <v>5736</v>
      </c>
      <c r="L116" s="199"/>
      <c r="AA116" s="506">
        <f>IF(AND('12 Top'!C116=1,NOT('12 Top'!I116="")),'12 Top'!I116,0)</f>
        <v>0</v>
      </c>
      <c r="AB116" s="506">
        <f>IF(AND('12 Top'!D116=1,NOT('12 Top'!I116="")),'12 Top'!I116,0)</f>
        <v>0</v>
      </c>
      <c r="AC116" s="506">
        <f>IF(AND('12 Top'!E116=1,NOT('12 Top'!I116="")),'12 Top'!I116,0)</f>
        <v>0</v>
      </c>
      <c r="AD116" s="506">
        <f>IF(AND('12 Top'!F116=1,NOT('12 Top'!I116="")),'12 Top'!I116,0)</f>
        <v>0</v>
      </c>
      <c r="AE116" s="506">
        <f>IF(AND('12 Top'!C116=0,NOT('12 Top'!H116="")),'12 Top'!H116,4)</f>
        <v>3</v>
      </c>
      <c r="AF116" s="506">
        <f>IF(AND('12 Top'!D116=0,NOT('12 Top'!H116="")),'12 Top'!H116,4)</f>
        <v>3</v>
      </c>
      <c r="AG116" s="506">
        <f>IF(AND('12 Top'!E116=0,NOT('12 Top'!H116="")),'12 Top'!H116,4)</f>
        <v>3</v>
      </c>
      <c r="AH116" s="506">
        <f>IF(AND('12 Top'!F116=0,NOT('12 Top'!H116="")),'12 Top'!H116,4)</f>
        <v>3</v>
      </c>
      <c r="GS116" s="515"/>
      <c r="GT116" s="515"/>
      <c r="GU116" s="515"/>
      <c r="GV116" s="515"/>
      <c r="GW116" s="515"/>
      <c r="GX116" s="515"/>
      <c r="GY116" s="515"/>
      <c r="GZ116" s="515"/>
      <c r="HA116" s="515"/>
      <c r="HB116" s="515"/>
      <c r="HC116" s="515"/>
      <c r="HD116" s="515"/>
      <c r="HE116" s="515"/>
      <c r="HF116" s="515"/>
      <c r="HG116" s="515"/>
      <c r="HH116" s="515"/>
      <c r="HI116" s="515"/>
      <c r="HJ116" s="515"/>
      <c r="HK116" s="515"/>
      <c r="HL116" s="515"/>
      <c r="HM116" s="515"/>
      <c r="HN116" s="515"/>
      <c r="HO116" s="515"/>
      <c r="HP116" s="515"/>
      <c r="HQ116" s="515"/>
      <c r="HR116" s="515"/>
      <c r="HS116" s="515"/>
      <c r="HT116" s="515"/>
      <c r="HU116" s="515"/>
      <c r="HV116" s="515"/>
      <c r="HW116" s="515"/>
      <c r="HX116" s="515"/>
      <c r="HY116" s="515"/>
      <c r="HZ116" s="515"/>
      <c r="IA116" s="515"/>
      <c r="IB116" s="515"/>
      <c r="IC116" s="515"/>
      <c r="ID116" s="515"/>
      <c r="IE116" s="515"/>
      <c r="IF116" s="515"/>
      <c r="IG116" s="515"/>
      <c r="IH116" s="515"/>
      <c r="II116" s="515"/>
      <c r="IJ116" s="515"/>
      <c r="IK116" s="515"/>
      <c r="IL116" s="515"/>
      <c r="IM116" s="515"/>
      <c r="IN116" s="515"/>
      <c r="IO116" s="515"/>
      <c r="IP116" s="515"/>
      <c r="IQ116" s="515"/>
      <c r="IR116" s="515"/>
      <c r="IS116" s="515"/>
      <c r="IT116" s="515"/>
      <c r="IU116" s="515"/>
      <c r="IV116" s="515"/>
    </row>
    <row r="117" spans="1:256" ht="30">
      <c r="A117" s="15" t="s">
        <v>3545</v>
      </c>
      <c r="B117" s="200" t="s">
        <v>5037</v>
      </c>
      <c r="C117" s="84"/>
      <c r="D117" s="84"/>
      <c r="E117" s="84"/>
      <c r="F117" s="84"/>
      <c r="G117" s="201">
        <v>4</v>
      </c>
      <c r="H117" s="201">
        <v>2</v>
      </c>
      <c r="I117" s="201"/>
      <c r="J117" s="201" t="s">
        <v>5466</v>
      </c>
      <c r="K117" s="16"/>
      <c r="L117" s="199"/>
      <c r="AA117" s="506">
        <f>IF(AND('12 Top'!C117=1,NOT('12 Top'!I117="")),'12 Top'!I117,0)</f>
        <v>0</v>
      </c>
      <c r="AB117" s="506">
        <f>IF(AND('12 Top'!D117=1,NOT('12 Top'!I117="")),'12 Top'!I117,0)</f>
        <v>0</v>
      </c>
      <c r="AC117" s="506">
        <f>IF(AND('12 Top'!E117=1,NOT('12 Top'!I117="")),'12 Top'!I117,0)</f>
        <v>0</v>
      </c>
      <c r="AD117" s="506">
        <f>IF(AND('12 Top'!F117=1,NOT('12 Top'!I117="")),'12 Top'!I117,0)</f>
        <v>0</v>
      </c>
      <c r="AE117" s="506">
        <f>IF(AND('12 Top'!C117=0,NOT('12 Top'!H117="")),'12 Top'!H117,4)</f>
        <v>2</v>
      </c>
      <c r="AF117" s="506">
        <f>IF(AND('12 Top'!D117=0,NOT('12 Top'!H117="")),'12 Top'!H117,4)</f>
        <v>2</v>
      </c>
      <c r="AG117" s="506">
        <f>IF(AND('12 Top'!E117=0,NOT('12 Top'!H117="")),'12 Top'!H117,4)</f>
        <v>2</v>
      </c>
      <c r="AH117" s="506">
        <f>IF(AND('12 Top'!F117=0,NOT('12 Top'!H117="")),'12 Top'!H117,4)</f>
        <v>2</v>
      </c>
      <c r="GS117" s="515"/>
      <c r="GT117" s="515"/>
      <c r="GU117" s="515"/>
      <c r="GV117" s="515"/>
      <c r="GW117" s="515"/>
      <c r="GX117" s="515"/>
      <c r="GY117" s="515"/>
      <c r="GZ117" s="515"/>
      <c r="HA117" s="515"/>
      <c r="HB117" s="515"/>
      <c r="HC117" s="515"/>
      <c r="HD117" s="515"/>
      <c r="HE117" s="515"/>
      <c r="HF117" s="515"/>
      <c r="HG117" s="515"/>
      <c r="HH117" s="515"/>
      <c r="HI117" s="515"/>
      <c r="HJ117" s="515"/>
      <c r="HK117" s="515"/>
      <c r="HL117" s="515"/>
      <c r="HM117" s="515"/>
      <c r="HN117" s="515"/>
      <c r="HO117" s="515"/>
      <c r="HP117" s="515"/>
      <c r="HQ117" s="515"/>
      <c r="HR117" s="515"/>
      <c r="HS117" s="515"/>
      <c r="HT117" s="515"/>
      <c r="HU117" s="515"/>
      <c r="HV117" s="515"/>
      <c r="HW117" s="515"/>
      <c r="HX117" s="515"/>
      <c r="HY117" s="515"/>
      <c r="HZ117" s="515"/>
      <c r="IA117" s="515"/>
      <c r="IB117" s="515"/>
      <c r="IC117" s="515"/>
      <c r="ID117" s="515"/>
      <c r="IE117" s="515"/>
      <c r="IF117" s="515"/>
      <c r="IG117" s="515"/>
      <c r="IH117" s="515"/>
      <c r="II117" s="515"/>
      <c r="IJ117" s="515"/>
      <c r="IK117" s="515"/>
      <c r="IL117" s="515"/>
      <c r="IM117" s="515"/>
      <c r="IN117" s="515"/>
      <c r="IO117" s="515"/>
      <c r="IP117" s="515"/>
      <c r="IQ117" s="515"/>
      <c r="IR117" s="515"/>
      <c r="IS117" s="515"/>
      <c r="IT117" s="515"/>
      <c r="IU117" s="515"/>
      <c r="IV117" s="515"/>
    </row>
    <row r="118" spans="1:256" ht="20">
      <c r="A118" s="15" t="s">
        <v>3455</v>
      </c>
      <c r="B118" s="200" t="s">
        <v>2660</v>
      </c>
      <c r="C118" s="84"/>
      <c r="D118" s="84"/>
      <c r="E118" s="84"/>
      <c r="F118" s="84"/>
      <c r="G118" s="201">
        <v>2</v>
      </c>
      <c r="H118" s="201">
        <v>3</v>
      </c>
      <c r="I118" s="201"/>
      <c r="J118" s="201" t="s">
        <v>5466</v>
      </c>
      <c r="K118" s="16"/>
      <c r="L118" s="203"/>
      <c r="AA118" s="506">
        <f>IF(AND('12 Top'!C118=1,NOT('12 Top'!I118="")),'12 Top'!I118,0)</f>
        <v>0</v>
      </c>
      <c r="AB118" s="506">
        <f>IF(AND('12 Top'!D118=1,NOT('12 Top'!I118="")),'12 Top'!I118,0)</f>
        <v>0</v>
      </c>
      <c r="AC118" s="506">
        <f>IF(AND('12 Top'!E118=1,NOT('12 Top'!I118="")),'12 Top'!I118,0)</f>
        <v>0</v>
      </c>
      <c r="AD118" s="506">
        <f>IF(AND('12 Top'!F118=1,NOT('12 Top'!I118="")),'12 Top'!I118,0)</f>
        <v>0</v>
      </c>
      <c r="AE118" s="506">
        <f>IF(AND('12 Top'!C118=0,NOT('12 Top'!H118="")),'12 Top'!H118,4)</f>
        <v>3</v>
      </c>
      <c r="AF118" s="506">
        <f>IF(AND('12 Top'!D118=0,NOT('12 Top'!H118="")),'12 Top'!H118,4)</f>
        <v>3</v>
      </c>
      <c r="AG118" s="506">
        <f>IF(AND('12 Top'!E118=0,NOT('12 Top'!H118="")),'12 Top'!H118,4)</f>
        <v>3</v>
      </c>
      <c r="AH118" s="506">
        <f>IF(AND('12 Top'!F118=0,NOT('12 Top'!H118="")),'12 Top'!H118,4)</f>
        <v>3</v>
      </c>
      <c r="GS118" s="515"/>
      <c r="GT118" s="515"/>
      <c r="GU118" s="515"/>
      <c r="GV118" s="515"/>
      <c r="GW118" s="515"/>
      <c r="GX118" s="515"/>
      <c r="GY118" s="515"/>
      <c r="GZ118" s="515"/>
      <c r="HA118" s="515"/>
      <c r="HB118" s="515"/>
      <c r="HC118" s="515"/>
      <c r="HD118" s="515"/>
      <c r="HE118" s="515"/>
      <c r="HF118" s="515"/>
      <c r="HG118" s="515"/>
      <c r="HH118" s="515"/>
      <c r="HI118" s="515"/>
      <c r="HJ118" s="515"/>
      <c r="HK118" s="515"/>
      <c r="HL118" s="515"/>
      <c r="HM118" s="515"/>
      <c r="HN118" s="515"/>
      <c r="HO118" s="515"/>
      <c r="HP118" s="515"/>
      <c r="HQ118" s="515"/>
      <c r="HR118" s="515"/>
      <c r="HS118" s="515"/>
      <c r="HT118" s="515"/>
      <c r="HU118" s="515"/>
      <c r="HV118" s="515"/>
      <c r="HW118" s="515"/>
      <c r="HX118" s="515"/>
      <c r="HY118" s="515"/>
      <c r="HZ118" s="515"/>
      <c r="IA118" s="515"/>
      <c r="IB118" s="515"/>
      <c r="IC118" s="515"/>
      <c r="ID118" s="515"/>
      <c r="IE118" s="515"/>
      <c r="IF118" s="515"/>
      <c r="IG118" s="515"/>
      <c r="IH118" s="515"/>
      <c r="II118" s="515"/>
      <c r="IJ118" s="515"/>
      <c r="IK118" s="515"/>
      <c r="IL118" s="515"/>
      <c r="IM118" s="515"/>
      <c r="IN118" s="515"/>
      <c r="IO118" s="515"/>
      <c r="IP118" s="515"/>
      <c r="IQ118" s="515"/>
      <c r="IR118" s="515"/>
      <c r="IS118" s="515"/>
      <c r="IT118" s="515"/>
      <c r="IU118" s="515"/>
      <c r="IV118" s="515"/>
    </row>
    <row r="119" spans="1:256">
      <c r="A119" s="15" t="s">
        <v>3456</v>
      </c>
      <c r="B119" s="16" t="s">
        <v>2702</v>
      </c>
      <c r="C119" s="84"/>
      <c r="D119" s="84"/>
      <c r="E119" s="84"/>
      <c r="F119" s="84"/>
      <c r="G119" s="201">
        <v>2</v>
      </c>
      <c r="H119" s="201">
        <v>3</v>
      </c>
      <c r="I119" s="201"/>
      <c r="J119" s="201" t="s">
        <v>2356</v>
      </c>
      <c r="K119" s="16"/>
      <c r="L119" s="203"/>
      <c r="AA119" s="506">
        <f>IF(AND('12 Top'!C119=1,NOT('12 Top'!I119="")),'12 Top'!I119,0)</f>
        <v>0</v>
      </c>
      <c r="AB119" s="506">
        <f>IF(AND('12 Top'!D119=1,NOT('12 Top'!I119="")),'12 Top'!I119,0)</f>
        <v>0</v>
      </c>
      <c r="AC119" s="506">
        <f>IF(AND('12 Top'!E119=1,NOT('12 Top'!I119="")),'12 Top'!I119,0)</f>
        <v>0</v>
      </c>
      <c r="AD119" s="506">
        <f>IF(AND('12 Top'!F119=1,NOT('12 Top'!I119="")),'12 Top'!I119,0)</f>
        <v>0</v>
      </c>
      <c r="AE119" s="506">
        <f>IF(AND('12 Top'!C119=0,NOT('12 Top'!H119="")),'12 Top'!H119,4)</f>
        <v>3</v>
      </c>
      <c r="AF119" s="506">
        <f>IF(AND('12 Top'!D119=0,NOT('12 Top'!H119="")),'12 Top'!H119,4)</f>
        <v>3</v>
      </c>
      <c r="AG119" s="506">
        <f>IF(AND('12 Top'!E119=0,NOT('12 Top'!H119="")),'12 Top'!H119,4)</f>
        <v>3</v>
      </c>
      <c r="AH119" s="506">
        <f>IF(AND('12 Top'!F119=0,NOT('12 Top'!H119="")),'12 Top'!H119,4)</f>
        <v>3</v>
      </c>
      <c r="GS119" s="515"/>
      <c r="GT119" s="515"/>
      <c r="GU119" s="515"/>
      <c r="GV119" s="515"/>
      <c r="GW119" s="515"/>
      <c r="GX119" s="515"/>
      <c r="GY119" s="515"/>
      <c r="GZ119" s="515"/>
      <c r="HA119" s="515"/>
      <c r="HB119" s="515"/>
      <c r="HC119" s="515"/>
      <c r="HD119" s="515"/>
      <c r="HE119" s="515"/>
      <c r="HF119" s="515"/>
      <c r="HG119" s="515"/>
      <c r="HH119" s="515"/>
      <c r="HI119" s="515"/>
      <c r="HJ119" s="515"/>
      <c r="HK119" s="515"/>
      <c r="HL119" s="515"/>
      <c r="HM119" s="515"/>
      <c r="HN119" s="515"/>
      <c r="HO119" s="515"/>
      <c r="HP119" s="515"/>
      <c r="HQ119" s="515"/>
      <c r="HR119" s="515"/>
      <c r="HS119" s="515"/>
      <c r="HT119" s="515"/>
      <c r="HU119" s="515"/>
      <c r="HV119" s="515"/>
      <c r="HW119" s="515"/>
      <c r="HX119" s="515"/>
      <c r="HY119" s="515"/>
      <c r="HZ119" s="515"/>
      <c r="IA119" s="515"/>
      <c r="IB119" s="515"/>
      <c r="IC119" s="515"/>
      <c r="ID119" s="515"/>
      <c r="IE119" s="515"/>
      <c r="IF119" s="515"/>
      <c r="IG119" s="515"/>
      <c r="IH119" s="515"/>
      <c r="II119" s="515"/>
      <c r="IJ119" s="515"/>
      <c r="IK119" s="515"/>
      <c r="IL119" s="515"/>
      <c r="IM119" s="515"/>
      <c r="IN119" s="515"/>
      <c r="IO119" s="515"/>
      <c r="IP119" s="515"/>
      <c r="IQ119" s="515"/>
      <c r="IR119" s="515"/>
      <c r="IS119" s="515"/>
      <c r="IT119" s="515"/>
      <c r="IU119" s="515"/>
      <c r="IV119" s="515"/>
    </row>
    <row r="120" spans="1:256">
      <c r="A120" s="15" t="s">
        <v>3457</v>
      </c>
      <c r="B120" s="20" t="s">
        <v>2706</v>
      </c>
      <c r="C120" s="73"/>
      <c r="D120" s="35"/>
      <c r="E120" s="35"/>
      <c r="F120" s="35"/>
      <c r="G120" s="201">
        <v>2</v>
      </c>
      <c r="H120" s="201">
        <v>3</v>
      </c>
      <c r="I120" s="201"/>
      <c r="J120" s="201" t="s">
        <v>2356</v>
      </c>
      <c r="K120" s="16"/>
      <c r="L120" s="199"/>
      <c r="AA120" s="506">
        <f>IF(AND('12 Top'!C120=1,NOT('12 Top'!I120="")),'12 Top'!I120,0)</f>
        <v>0</v>
      </c>
      <c r="AB120" s="506">
        <f>IF(AND('12 Top'!D120=1,NOT('12 Top'!I120="")),'12 Top'!I120,0)</f>
        <v>0</v>
      </c>
      <c r="AC120" s="506">
        <f>IF(AND('12 Top'!E120=1,NOT('12 Top'!I120="")),'12 Top'!I120,0)</f>
        <v>0</v>
      </c>
      <c r="AD120" s="506">
        <f>IF(AND('12 Top'!F120=1,NOT('12 Top'!I120="")),'12 Top'!I120,0)</f>
        <v>0</v>
      </c>
      <c r="AE120" s="506">
        <f>IF(AND('12 Top'!C120=0,NOT('12 Top'!H120="")),'12 Top'!H120,4)</f>
        <v>3</v>
      </c>
      <c r="AF120" s="506">
        <f>IF(AND('12 Top'!D120=0,NOT('12 Top'!H120="")),'12 Top'!H120,4)</f>
        <v>3</v>
      </c>
      <c r="AG120" s="506">
        <f>IF(AND('12 Top'!E120=0,NOT('12 Top'!H120="")),'12 Top'!H120,4)</f>
        <v>3</v>
      </c>
      <c r="AH120" s="506">
        <f>IF(AND('12 Top'!F120=0,NOT('12 Top'!H120="")),'12 Top'!H120,4)</f>
        <v>3</v>
      </c>
      <c r="GS120" s="515"/>
      <c r="GT120" s="515"/>
      <c r="GU120" s="515"/>
      <c r="GV120" s="515"/>
      <c r="GW120" s="515"/>
      <c r="GX120" s="515"/>
      <c r="GY120" s="515"/>
      <c r="GZ120" s="515"/>
      <c r="HA120" s="515"/>
      <c r="HB120" s="515"/>
      <c r="HC120" s="515"/>
      <c r="HD120" s="515"/>
      <c r="HE120" s="515"/>
      <c r="HF120" s="515"/>
      <c r="HG120" s="515"/>
      <c r="HH120" s="515"/>
      <c r="HI120" s="515"/>
      <c r="HJ120" s="515"/>
      <c r="HK120" s="515"/>
      <c r="HL120" s="515"/>
      <c r="HM120" s="515"/>
      <c r="HN120" s="515"/>
      <c r="HO120" s="515"/>
      <c r="HP120" s="515"/>
      <c r="HQ120" s="515"/>
      <c r="HR120" s="515"/>
      <c r="HS120" s="515"/>
      <c r="HT120" s="515"/>
      <c r="HU120" s="515"/>
      <c r="HV120" s="515"/>
      <c r="HW120" s="515"/>
      <c r="HX120" s="515"/>
      <c r="HY120" s="515"/>
      <c r="HZ120" s="515"/>
      <c r="IA120" s="515"/>
      <c r="IB120" s="515"/>
      <c r="IC120" s="515"/>
      <c r="ID120" s="515"/>
      <c r="IE120" s="515"/>
      <c r="IF120" s="515"/>
      <c r="IG120" s="515"/>
      <c r="IH120" s="515"/>
      <c r="II120" s="515"/>
      <c r="IJ120" s="515"/>
      <c r="IK120" s="515"/>
      <c r="IL120" s="515"/>
      <c r="IM120" s="515"/>
      <c r="IN120" s="515"/>
      <c r="IO120" s="515"/>
      <c r="IP120" s="515"/>
      <c r="IQ120" s="515"/>
      <c r="IR120" s="515"/>
      <c r="IS120" s="515"/>
      <c r="IT120" s="515"/>
      <c r="IU120" s="515"/>
      <c r="IV120" s="515"/>
    </row>
    <row r="121" spans="1:256">
      <c r="A121" s="15" t="s">
        <v>3458</v>
      </c>
      <c r="B121" s="20" t="s">
        <v>4674</v>
      </c>
      <c r="C121" s="37"/>
      <c r="D121" s="35"/>
      <c r="E121" s="35"/>
      <c r="F121" s="35"/>
      <c r="G121" s="201">
        <v>2</v>
      </c>
      <c r="H121" s="201">
        <v>3</v>
      </c>
      <c r="I121" s="201"/>
      <c r="J121" s="201" t="s">
        <v>2858</v>
      </c>
      <c r="K121" s="16"/>
      <c r="L121" s="199"/>
      <c r="AA121" s="506">
        <f>IF(AND('12 Top'!C121=1,NOT('12 Top'!I121="")),'12 Top'!I121,0)</f>
        <v>0</v>
      </c>
      <c r="AB121" s="506">
        <f>IF(AND('12 Top'!D121=1,NOT('12 Top'!I121="")),'12 Top'!I121,0)</f>
        <v>0</v>
      </c>
      <c r="AC121" s="506">
        <f>IF(AND('12 Top'!E121=1,NOT('12 Top'!I121="")),'12 Top'!I121,0)</f>
        <v>0</v>
      </c>
      <c r="AD121" s="506">
        <f>IF(AND('12 Top'!F121=1,NOT('12 Top'!I121="")),'12 Top'!I121,0)</f>
        <v>0</v>
      </c>
      <c r="AE121" s="506">
        <f>IF(AND('12 Top'!C121=0,NOT('12 Top'!H121="")),'12 Top'!H121,4)</f>
        <v>3</v>
      </c>
      <c r="AF121" s="506">
        <f>IF(AND('12 Top'!D121=0,NOT('12 Top'!H121="")),'12 Top'!H121,4)</f>
        <v>3</v>
      </c>
      <c r="AG121" s="506">
        <f>IF(AND('12 Top'!E121=0,NOT('12 Top'!H121="")),'12 Top'!H121,4)</f>
        <v>3</v>
      </c>
      <c r="AH121" s="506">
        <f>IF(AND('12 Top'!F121=0,NOT('12 Top'!H121="")),'12 Top'!H121,4)</f>
        <v>3</v>
      </c>
      <c r="GS121" s="515"/>
      <c r="GT121" s="515"/>
      <c r="GU121" s="515"/>
      <c r="GV121" s="515"/>
      <c r="GW121" s="515"/>
      <c r="GX121" s="515"/>
      <c r="GY121" s="515"/>
      <c r="GZ121" s="515"/>
      <c r="HA121" s="515"/>
      <c r="HB121" s="515"/>
      <c r="HC121" s="515"/>
      <c r="HD121" s="515"/>
      <c r="HE121" s="515"/>
      <c r="HF121" s="515"/>
      <c r="HG121" s="515"/>
      <c r="HH121" s="515"/>
      <c r="HI121" s="515"/>
      <c r="HJ121" s="515"/>
      <c r="HK121" s="515"/>
      <c r="HL121" s="515"/>
      <c r="HM121" s="515"/>
      <c r="HN121" s="515"/>
      <c r="HO121" s="515"/>
      <c r="HP121" s="515"/>
      <c r="HQ121" s="515"/>
      <c r="HR121" s="515"/>
      <c r="HS121" s="515"/>
      <c r="HT121" s="515"/>
      <c r="HU121" s="515"/>
      <c r="HV121" s="515"/>
      <c r="HW121" s="515"/>
      <c r="HX121" s="515"/>
      <c r="HY121" s="515"/>
      <c r="HZ121" s="515"/>
      <c r="IA121" s="515"/>
      <c r="IB121" s="515"/>
      <c r="IC121" s="515"/>
      <c r="ID121" s="515"/>
      <c r="IE121" s="515"/>
      <c r="IF121" s="515"/>
      <c r="IG121" s="515"/>
      <c r="IH121" s="515"/>
      <c r="II121" s="515"/>
      <c r="IJ121" s="515"/>
      <c r="IK121" s="515"/>
      <c r="IL121" s="515"/>
      <c r="IM121" s="515"/>
      <c r="IN121" s="515"/>
      <c r="IO121" s="515"/>
      <c r="IP121" s="515"/>
      <c r="IQ121" s="515"/>
      <c r="IR121" s="515"/>
      <c r="IS121" s="515"/>
      <c r="IT121" s="515"/>
      <c r="IU121" s="515"/>
      <c r="IV121" s="515"/>
    </row>
    <row r="122" spans="1:256">
      <c r="A122" s="15" t="s">
        <v>3509</v>
      </c>
      <c r="B122" s="200" t="s">
        <v>1612</v>
      </c>
      <c r="C122" s="37"/>
      <c r="D122" s="35"/>
      <c r="E122" s="35"/>
      <c r="F122" s="35"/>
      <c r="G122" s="201">
        <v>2</v>
      </c>
      <c r="H122" s="201">
        <v>3</v>
      </c>
      <c r="I122" s="201"/>
      <c r="J122" s="201" t="s">
        <v>2858</v>
      </c>
      <c r="K122" s="16"/>
      <c r="L122" s="199"/>
      <c r="AA122" s="506">
        <f>IF(AND('12 Top'!C122=1,NOT('12 Top'!I122="")),'12 Top'!I122,0)</f>
        <v>0</v>
      </c>
      <c r="AB122" s="506">
        <f>IF(AND('12 Top'!D122=1,NOT('12 Top'!I122="")),'12 Top'!I122,0)</f>
        <v>0</v>
      </c>
      <c r="AC122" s="506">
        <f>IF(AND('12 Top'!E122=1,NOT('12 Top'!I122="")),'12 Top'!I122,0)</f>
        <v>0</v>
      </c>
      <c r="AD122" s="506">
        <f>IF(AND('12 Top'!F122=1,NOT('12 Top'!I122="")),'12 Top'!I122,0)</f>
        <v>0</v>
      </c>
      <c r="AE122" s="506">
        <f>IF(AND('12 Top'!C122=0,NOT('12 Top'!H122="")),'12 Top'!H122,4)</f>
        <v>3</v>
      </c>
      <c r="AF122" s="506">
        <f>IF(AND('12 Top'!D122=0,NOT('12 Top'!H122="")),'12 Top'!H122,4)</f>
        <v>3</v>
      </c>
      <c r="AG122" s="506">
        <f>IF(AND('12 Top'!E122=0,NOT('12 Top'!H122="")),'12 Top'!H122,4)</f>
        <v>3</v>
      </c>
      <c r="AH122" s="506">
        <f>IF(AND('12 Top'!F122=0,NOT('12 Top'!H122="")),'12 Top'!H122,4)</f>
        <v>3</v>
      </c>
      <c r="GS122" s="515"/>
      <c r="GT122" s="515"/>
      <c r="GU122" s="515"/>
      <c r="GV122" s="515"/>
      <c r="GW122" s="515"/>
      <c r="GX122" s="515"/>
      <c r="GY122" s="515"/>
      <c r="GZ122" s="515"/>
      <c r="HA122" s="515"/>
      <c r="HB122" s="515"/>
      <c r="HC122" s="515"/>
      <c r="HD122" s="515"/>
      <c r="HE122" s="515"/>
      <c r="HF122" s="515"/>
      <c r="HG122" s="515"/>
      <c r="HH122" s="515"/>
      <c r="HI122" s="515"/>
      <c r="HJ122" s="515"/>
      <c r="HK122" s="515"/>
      <c r="HL122" s="515"/>
      <c r="HM122" s="515"/>
      <c r="HN122" s="515"/>
      <c r="HO122" s="515"/>
      <c r="HP122" s="515"/>
      <c r="HQ122" s="515"/>
      <c r="HR122" s="515"/>
      <c r="HS122" s="515"/>
      <c r="HT122" s="515"/>
      <c r="HU122" s="515"/>
      <c r="HV122" s="515"/>
      <c r="HW122" s="515"/>
      <c r="HX122" s="515"/>
      <c r="HY122" s="515"/>
      <c r="HZ122" s="515"/>
      <c r="IA122" s="515"/>
      <c r="IB122" s="515"/>
      <c r="IC122" s="515"/>
      <c r="ID122" s="515"/>
      <c r="IE122" s="515"/>
      <c r="IF122" s="515"/>
      <c r="IG122" s="515"/>
      <c r="IH122" s="515"/>
      <c r="II122" s="515"/>
      <c r="IJ122" s="515"/>
      <c r="IK122" s="515"/>
      <c r="IL122" s="515"/>
      <c r="IM122" s="515"/>
      <c r="IN122" s="515"/>
      <c r="IO122" s="515"/>
      <c r="IP122" s="515"/>
      <c r="IQ122" s="515"/>
      <c r="IR122" s="515"/>
      <c r="IS122" s="515"/>
      <c r="IT122" s="515"/>
      <c r="IU122" s="515"/>
      <c r="IV122" s="515"/>
    </row>
    <row r="123" spans="1:256">
      <c r="A123" s="59" t="s">
        <v>3510</v>
      </c>
      <c r="B123" s="198" t="s">
        <v>1337</v>
      </c>
      <c r="C123" s="37"/>
      <c r="D123" s="35"/>
      <c r="E123" s="35"/>
      <c r="F123" s="35"/>
      <c r="G123" s="201"/>
      <c r="H123" s="201"/>
      <c r="I123" s="201"/>
      <c r="J123" s="201"/>
      <c r="K123" s="16"/>
      <c r="L123" s="199"/>
      <c r="AB123" s="506">
        <f>IF(AND('12 Top'!D123=1,NOT('12 Top'!I123="")),'12 Top'!I123,0)</f>
        <v>0</v>
      </c>
      <c r="GS123" s="515"/>
      <c r="GT123" s="515"/>
      <c r="GU123" s="515"/>
      <c r="GV123" s="515"/>
      <c r="GW123" s="515"/>
      <c r="GX123" s="515"/>
      <c r="GY123" s="515"/>
      <c r="GZ123" s="515"/>
      <c r="HA123" s="515"/>
      <c r="HB123" s="515"/>
      <c r="HC123" s="515"/>
      <c r="HD123" s="515"/>
      <c r="HE123" s="515"/>
      <c r="HF123" s="515"/>
      <c r="HG123" s="515"/>
      <c r="HH123" s="515"/>
      <c r="HI123" s="515"/>
      <c r="HJ123" s="515"/>
      <c r="HK123" s="515"/>
      <c r="HL123" s="515"/>
      <c r="HM123" s="515"/>
      <c r="HN123" s="515"/>
      <c r="HO123" s="515"/>
      <c r="HP123" s="515"/>
      <c r="HQ123" s="515"/>
      <c r="HR123" s="515"/>
      <c r="HS123" s="515"/>
      <c r="HT123" s="515"/>
      <c r="HU123" s="515"/>
      <c r="HV123" s="515"/>
      <c r="HW123" s="515"/>
      <c r="HX123" s="515"/>
      <c r="HY123" s="515"/>
      <c r="HZ123" s="515"/>
      <c r="IA123" s="515"/>
      <c r="IB123" s="515"/>
      <c r="IC123" s="515"/>
      <c r="ID123" s="515"/>
      <c r="IE123" s="515"/>
      <c r="IF123" s="515"/>
      <c r="IG123" s="515"/>
      <c r="IH123" s="515"/>
      <c r="II123" s="515"/>
      <c r="IJ123" s="515"/>
      <c r="IK123" s="515"/>
      <c r="IL123" s="515"/>
      <c r="IM123" s="515"/>
      <c r="IN123" s="515"/>
      <c r="IO123" s="515"/>
      <c r="IP123" s="515"/>
      <c r="IQ123" s="515"/>
      <c r="IR123" s="515"/>
      <c r="IS123" s="515"/>
      <c r="IT123" s="515"/>
      <c r="IU123" s="515"/>
      <c r="IV123" s="515"/>
    </row>
    <row r="124" spans="1:256" ht="30">
      <c r="A124" s="15" t="s">
        <v>3438</v>
      </c>
      <c r="B124" s="200" t="s">
        <v>5041</v>
      </c>
      <c r="C124" s="37"/>
      <c r="D124" s="35"/>
      <c r="E124" s="35"/>
      <c r="F124" s="35"/>
      <c r="G124" s="201">
        <v>2</v>
      </c>
      <c r="H124" s="201"/>
      <c r="I124" s="201"/>
      <c r="J124" s="201" t="s">
        <v>5466</v>
      </c>
      <c r="K124" s="16"/>
      <c r="L124" s="203"/>
      <c r="AA124" s="506">
        <f>IF(AND('12 Top'!C124=1,NOT('12 Top'!I124="")),'12 Top'!I124,0)</f>
        <v>0</v>
      </c>
      <c r="AB124" s="506">
        <f>IF(AND('12 Top'!D124=1,NOT('12 Top'!I124="")),'12 Top'!I124,0)</f>
        <v>0</v>
      </c>
      <c r="AC124" s="506">
        <f>IF(AND('12 Top'!E124=1,NOT('12 Top'!I124="")),'12 Top'!I124,0)</f>
        <v>0</v>
      </c>
      <c r="AD124" s="506">
        <f>IF(AND('12 Top'!F124=1,NOT('12 Top'!I124="")),'12 Top'!I124,0)</f>
        <v>0</v>
      </c>
      <c r="AE124" s="506">
        <f>IF(AND('12 Top'!C124=0,NOT('12 Top'!H124="")),'12 Top'!H124,4)</f>
        <v>4</v>
      </c>
      <c r="AF124" s="506">
        <f>IF(AND('12 Top'!D124=0,NOT('12 Top'!H124="")),'12 Top'!H124,4)</f>
        <v>4</v>
      </c>
      <c r="AG124" s="506">
        <f>IF(AND('12 Top'!E124=0,NOT('12 Top'!H124="")),'12 Top'!H124,4)</f>
        <v>4</v>
      </c>
      <c r="AH124" s="506">
        <f>IF(AND('12 Top'!F124=0,NOT('12 Top'!H124="")),'12 Top'!H124,4)</f>
        <v>4</v>
      </c>
      <c r="GS124" s="515"/>
      <c r="GT124" s="515"/>
      <c r="GU124" s="515"/>
      <c r="GV124" s="515"/>
      <c r="GW124" s="515"/>
      <c r="GX124" s="515"/>
      <c r="GY124" s="515"/>
      <c r="GZ124" s="515"/>
      <c r="HA124" s="515"/>
      <c r="HB124" s="515"/>
      <c r="HC124" s="515"/>
      <c r="HD124" s="515"/>
      <c r="HE124" s="515"/>
      <c r="HF124" s="515"/>
      <c r="HG124" s="515"/>
      <c r="HH124" s="515"/>
      <c r="HI124" s="515"/>
      <c r="HJ124" s="515"/>
      <c r="HK124" s="515"/>
      <c r="HL124" s="515"/>
      <c r="HM124" s="515"/>
      <c r="HN124" s="515"/>
      <c r="HO124" s="515"/>
      <c r="HP124" s="515"/>
      <c r="HQ124" s="515"/>
      <c r="HR124" s="515"/>
      <c r="HS124" s="515"/>
      <c r="HT124" s="515"/>
      <c r="HU124" s="515"/>
      <c r="HV124" s="515"/>
      <c r="HW124" s="515"/>
      <c r="HX124" s="515"/>
      <c r="HY124" s="515"/>
      <c r="HZ124" s="515"/>
      <c r="IA124" s="515"/>
      <c r="IB124" s="515"/>
      <c r="IC124" s="515"/>
      <c r="ID124" s="515"/>
      <c r="IE124" s="515"/>
      <c r="IF124" s="515"/>
      <c r="IG124" s="515"/>
      <c r="IH124" s="515"/>
      <c r="II124" s="515"/>
      <c r="IJ124" s="515"/>
      <c r="IK124" s="515"/>
      <c r="IL124" s="515"/>
      <c r="IM124" s="515"/>
      <c r="IN124" s="515"/>
      <c r="IO124" s="515"/>
      <c r="IP124" s="515"/>
      <c r="IQ124" s="515"/>
      <c r="IR124" s="515"/>
      <c r="IS124" s="515"/>
      <c r="IT124" s="515"/>
      <c r="IU124" s="515"/>
      <c r="IV124" s="515"/>
    </row>
    <row r="125" spans="1:256" ht="20">
      <c r="A125" s="15" t="s">
        <v>3439</v>
      </c>
      <c r="B125" s="200" t="s">
        <v>1592</v>
      </c>
      <c r="C125" s="37"/>
      <c r="D125" s="35"/>
      <c r="E125" s="35"/>
      <c r="F125" s="35"/>
      <c r="G125" s="201">
        <v>2</v>
      </c>
      <c r="H125" s="201"/>
      <c r="I125" s="201"/>
      <c r="J125" s="201" t="s">
        <v>5466</v>
      </c>
      <c r="K125" s="16"/>
      <c r="L125" s="199"/>
      <c r="AA125" s="506">
        <f>IF(AND('12 Top'!C125=1,NOT('12 Top'!I125="")),'12 Top'!I125,0)</f>
        <v>0</v>
      </c>
      <c r="AB125" s="506">
        <f>IF(AND('12 Top'!D125=1,NOT('12 Top'!I125="")),'12 Top'!I125,0)</f>
        <v>0</v>
      </c>
      <c r="AC125" s="506">
        <f>IF(AND('12 Top'!E125=1,NOT('12 Top'!I125="")),'12 Top'!I125,0)</f>
        <v>0</v>
      </c>
      <c r="AD125" s="506">
        <f>IF(AND('12 Top'!F125=1,NOT('12 Top'!I125="")),'12 Top'!I125,0)</f>
        <v>0</v>
      </c>
      <c r="AE125" s="506">
        <f>IF(AND('12 Top'!C125=0,NOT('12 Top'!H125="")),'12 Top'!H125,4)</f>
        <v>4</v>
      </c>
      <c r="AF125" s="506">
        <f>IF(AND('12 Top'!D125=0,NOT('12 Top'!H125="")),'12 Top'!H125,4)</f>
        <v>4</v>
      </c>
      <c r="AG125" s="506">
        <f>IF(AND('12 Top'!E125=0,NOT('12 Top'!H125="")),'12 Top'!H125,4)</f>
        <v>4</v>
      </c>
      <c r="AH125" s="506">
        <f>IF(AND('12 Top'!F125=0,NOT('12 Top'!H125="")),'12 Top'!H125,4)</f>
        <v>4</v>
      </c>
      <c r="GS125" s="515"/>
      <c r="GT125" s="515"/>
      <c r="GU125" s="515"/>
      <c r="GV125" s="515"/>
      <c r="GW125" s="515"/>
      <c r="GX125" s="515"/>
      <c r="GY125" s="515"/>
      <c r="GZ125" s="515"/>
      <c r="HA125" s="515"/>
      <c r="HB125" s="515"/>
      <c r="HC125" s="515"/>
      <c r="HD125" s="515"/>
      <c r="HE125" s="515"/>
      <c r="HF125" s="515"/>
      <c r="HG125" s="515"/>
      <c r="HH125" s="515"/>
      <c r="HI125" s="515"/>
      <c r="HJ125" s="515"/>
      <c r="HK125" s="515"/>
      <c r="HL125" s="515"/>
      <c r="HM125" s="515"/>
      <c r="HN125" s="515"/>
      <c r="HO125" s="515"/>
      <c r="HP125" s="515"/>
      <c r="HQ125" s="515"/>
      <c r="HR125" s="515"/>
      <c r="HS125" s="515"/>
      <c r="HT125" s="515"/>
      <c r="HU125" s="515"/>
      <c r="HV125" s="515"/>
      <c r="HW125" s="515"/>
      <c r="HX125" s="515"/>
      <c r="HY125" s="515"/>
      <c r="HZ125" s="515"/>
      <c r="IA125" s="515"/>
      <c r="IB125" s="515"/>
      <c r="IC125" s="515"/>
      <c r="ID125" s="515"/>
      <c r="IE125" s="515"/>
      <c r="IF125" s="515"/>
      <c r="IG125" s="515"/>
      <c r="IH125" s="515"/>
      <c r="II125" s="515"/>
      <c r="IJ125" s="515"/>
      <c r="IK125" s="515"/>
      <c r="IL125" s="515"/>
      <c r="IM125" s="515"/>
      <c r="IN125" s="515"/>
      <c r="IO125" s="515"/>
      <c r="IP125" s="515"/>
      <c r="IQ125" s="515"/>
      <c r="IR125" s="515"/>
      <c r="IS125" s="515"/>
      <c r="IT125" s="515"/>
      <c r="IU125" s="515"/>
      <c r="IV125" s="515"/>
    </row>
    <row r="126" spans="1:256" ht="20">
      <c r="A126" s="15" t="s">
        <v>3440</v>
      </c>
      <c r="B126" s="20" t="s">
        <v>1595</v>
      </c>
      <c r="C126" s="37"/>
      <c r="D126" s="35"/>
      <c r="E126" s="35"/>
      <c r="F126" s="35"/>
      <c r="G126" s="201">
        <v>2</v>
      </c>
      <c r="H126" s="201">
        <v>2</v>
      </c>
      <c r="I126" s="201"/>
      <c r="J126" s="201" t="s">
        <v>5466</v>
      </c>
      <c r="K126" s="16"/>
      <c r="L126" s="199"/>
      <c r="AA126" s="506">
        <f>IF(AND('12 Top'!C126=1,NOT('12 Top'!I126="")),'12 Top'!I126,0)</f>
        <v>0</v>
      </c>
      <c r="AB126" s="506">
        <f>IF(AND('12 Top'!D126=1,NOT('12 Top'!I126="")),'12 Top'!I126,0)</f>
        <v>0</v>
      </c>
      <c r="AC126" s="506">
        <f>IF(AND('12 Top'!E126=1,NOT('12 Top'!I126="")),'12 Top'!I126,0)</f>
        <v>0</v>
      </c>
      <c r="AD126" s="506">
        <f>IF(AND('12 Top'!F126=1,NOT('12 Top'!I126="")),'12 Top'!I126,0)</f>
        <v>0</v>
      </c>
      <c r="AE126" s="506">
        <f>IF(AND('12 Top'!C126=0,NOT('12 Top'!H126="")),'12 Top'!H126,4)</f>
        <v>2</v>
      </c>
      <c r="AF126" s="506">
        <f>IF(AND('12 Top'!D126=0,NOT('12 Top'!H126="")),'12 Top'!H126,4)</f>
        <v>2</v>
      </c>
      <c r="AG126" s="506">
        <f>IF(AND('12 Top'!E126=0,NOT('12 Top'!H126="")),'12 Top'!H126,4)</f>
        <v>2</v>
      </c>
      <c r="AH126" s="506">
        <f>IF(AND('12 Top'!F126=0,NOT('12 Top'!H126="")),'12 Top'!H126,4)</f>
        <v>2</v>
      </c>
      <c r="GS126" s="515"/>
      <c r="GT126" s="515"/>
      <c r="GU126" s="515"/>
      <c r="GV126" s="515"/>
      <c r="GW126" s="515"/>
      <c r="GX126" s="515"/>
      <c r="GY126" s="515"/>
      <c r="GZ126" s="515"/>
      <c r="HA126" s="515"/>
      <c r="HB126" s="515"/>
      <c r="HC126" s="515"/>
      <c r="HD126" s="515"/>
      <c r="HE126" s="515"/>
      <c r="HF126" s="515"/>
      <c r="HG126" s="515"/>
      <c r="HH126" s="515"/>
      <c r="HI126" s="515"/>
      <c r="HJ126" s="515"/>
      <c r="HK126" s="515"/>
      <c r="HL126" s="515"/>
      <c r="HM126" s="515"/>
      <c r="HN126" s="515"/>
      <c r="HO126" s="515"/>
      <c r="HP126" s="515"/>
      <c r="HQ126" s="515"/>
      <c r="HR126" s="515"/>
      <c r="HS126" s="515"/>
      <c r="HT126" s="515"/>
      <c r="HU126" s="515"/>
      <c r="HV126" s="515"/>
      <c r="HW126" s="515"/>
      <c r="HX126" s="515"/>
      <c r="HY126" s="515"/>
      <c r="HZ126" s="515"/>
      <c r="IA126" s="515"/>
      <c r="IB126" s="515"/>
      <c r="IC126" s="515"/>
      <c r="ID126" s="515"/>
      <c r="IE126" s="515"/>
      <c r="IF126" s="515"/>
      <c r="IG126" s="515"/>
      <c r="IH126" s="515"/>
      <c r="II126" s="515"/>
      <c r="IJ126" s="515"/>
      <c r="IK126" s="515"/>
      <c r="IL126" s="515"/>
      <c r="IM126" s="515"/>
      <c r="IN126" s="515"/>
      <c r="IO126" s="515"/>
      <c r="IP126" s="515"/>
      <c r="IQ126" s="515"/>
      <c r="IR126" s="515"/>
      <c r="IS126" s="515"/>
      <c r="IT126" s="515"/>
      <c r="IU126" s="515"/>
      <c r="IV126" s="515"/>
    </row>
    <row r="127" spans="1:256">
      <c r="A127" s="15" t="s">
        <v>3441</v>
      </c>
      <c r="B127" s="20" t="s">
        <v>121</v>
      </c>
      <c r="C127" s="37"/>
      <c r="D127" s="35"/>
      <c r="E127" s="35"/>
      <c r="F127" s="35"/>
      <c r="G127" s="201">
        <v>2</v>
      </c>
      <c r="H127" s="201">
        <v>3</v>
      </c>
      <c r="I127" s="201"/>
      <c r="J127" s="201" t="s">
        <v>2356</v>
      </c>
      <c r="K127" s="16"/>
      <c r="L127" s="199"/>
      <c r="AA127" s="506">
        <f>IF(AND('12 Top'!C127=1,NOT('12 Top'!I127="")),'12 Top'!I127,0)</f>
        <v>0</v>
      </c>
      <c r="AB127" s="506">
        <f>IF(AND('12 Top'!D127=1,NOT('12 Top'!I127="")),'12 Top'!I127,0)</f>
        <v>0</v>
      </c>
      <c r="AC127" s="506">
        <f>IF(AND('12 Top'!E127=1,NOT('12 Top'!I127="")),'12 Top'!I127,0)</f>
        <v>0</v>
      </c>
      <c r="AD127" s="506">
        <f>IF(AND('12 Top'!F127=1,NOT('12 Top'!I127="")),'12 Top'!I127,0)</f>
        <v>0</v>
      </c>
      <c r="AE127" s="506">
        <f>IF(AND('12 Top'!C127=0,NOT('12 Top'!H127="")),'12 Top'!H127,4)</f>
        <v>3</v>
      </c>
      <c r="AF127" s="506">
        <f>IF(AND('12 Top'!D127=0,NOT('12 Top'!H127="")),'12 Top'!H127,4)</f>
        <v>3</v>
      </c>
      <c r="AG127" s="506">
        <f>IF(AND('12 Top'!E127=0,NOT('12 Top'!H127="")),'12 Top'!H127,4)</f>
        <v>3</v>
      </c>
      <c r="AH127" s="506">
        <f>IF(AND('12 Top'!F127=0,NOT('12 Top'!H127="")),'12 Top'!H127,4)</f>
        <v>3</v>
      </c>
      <c r="GS127" s="515"/>
      <c r="GT127" s="515"/>
      <c r="GU127" s="515"/>
      <c r="GV127" s="515"/>
      <c r="GW127" s="515"/>
      <c r="GX127" s="515"/>
      <c r="GY127" s="515"/>
      <c r="GZ127" s="515"/>
      <c r="HA127" s="515"/>
      <c r="HB127" s="515"/>
      <c r="HC127" s="515"/>
      <c r="HD127" s="515"/>
      <c r="HE127" s="515"/>
      <c r="HF127" s="515"/>
      <c r="HG127" s="515"/>
      <c r="HH127" s="515"/>
      <c r="HI127" s="515"/>
      <c r="HJ127" s="515"/>
      <c r="HK127" s="515"/>
      <c r="HL127" s="515"/>
      <c r="HM127" s="515"/>
      <c r="HN127" s="515"/>
      <c r="HO127" s="515"/>
      <c r="HP127" s="515"/>
      <c r="HQ127" s="515"/>
      <c r="HR127" s="515"/>
      <c r="HS127" s="515"/>
      <c r="HT127" s="515"/>
      <c r="HU127" s="515"/>
      <c r="HV127" s="515"/>
      <c r="HW127" s="515"/>
      <c r="HX127" s="515"/>
      <c r="HY127" s="515"/>
      <c r="HZ127" s="515"/>
      <c r="IA127" s="515"/>
      <c r="IB127" s="515"/>
      <c r="IC127" s="515"/>
      <c r="ID127" s="515"/>
      <c r="IE127" s="515"/>
      <c r="IF127" s="515"/>
      <c r="IG127" s="515"/>
      <c r="IH127" s="515"/>
      <c r="II127" s="515"/>
      <c r="IJ127" s="515"/>
      <c r="IK127" s="515"/>
      <c r="IL127" s="515"/>
      <c r="IM127" s="515"/>
      <c r="IN127" s="515"/>
      <c r="IO127" s="515"/>
      <c r="IP127" s="515"/>
      <c r="IQ127" s="515"/>
      <c r="IR127" s="515"/>
      <c r="IS127" s="515"/>
      <c r="IT127" s="515"/>
      <c r="IU127" s="515"/>
      <c r="IV127" s="515"/>
    </row>
    <row r="128" spans="1:256">
      <c r="A128" s="15" t="s">
        <v>3442</v>
      </c>
      <c r="B128" s="20" t="s">
        <v>1600</v>
      </c>
      <c r="C128" s="37"/>
      <c r="D128" s="35"/>
      <c r="E128" s="35"/>
      <c r="F128" s="35"/>
      <c r="G128" s="201">
        <v>2</v>
      </c>
      <c r="H128" s="201">
        <v>3</v>
      </c>
      <c r="I128" s="201"/>
      <c r="J128" s="201" t="s">
        <v>2858</v>
      </c>
      <c r="K128" s="16"/>
      <c r="L128" s="199"/>
      <c r="AA128" s="506">
        <f>IF(AND('12 Top'!C128=1,NOT('12 Top'!I128="")),'12 Top'!I128,0)</f>
        <v>0</v>
      </c>
      <c r="AB128" s="506">
        <f>IF(AND('12 Top'!D128=1,NOT('12 Top'!I128="")),'12 Top'!I128,0)</f>
        <v>0</v>
      </c>
      <c r="AC128" s="506">
        <f>IF(AND('12 Top'!E128=1,NOT('12 Top'!I128="")),'12 Top'!I128,0)</f>
        <v>0</v>
      </c>
      <c r="AD128" s="506">
        <f>IF(AND('12 Top'!F128=1,NOT('12 Top'!I128="")),'12 Top'!I128,0)</f>
        <v>0</v>
      </c>
      <c r="AE128" s="506">
        <f>IF(AND('12 Top'!C128=0,NOT('12 Top'!H128="")),'12 Top'!H128,4)</f>
        <v>3</v>
      </c>
      <c r="AF128" s="506">
        <f>IF(AND('12 Top'!D128=0,NOT('12 Top'!H128="")),'12 Top'!H128,4)</f>
        <v>3</v>
      </c>
      <c r="AG128" s="506">
        <f>IF(AND('12 Top'!E128=0,NOT('12 Top'!H128="")),'12 Top'!H128,4)</f>
        <v>3</v>
      </c>
      <c r="AH128" s="506">
        <f>IF(AND('12 Top'!F128=0,NOT('12 Top'!H128="")),'12 Top'!H128,4)</f>
        <v>3</v>
      </c>
      <c r="GS128" s="515"/>
      <c r="GT128" s="515"/>
      <c r="GU128" s="515"/>
      <c r="GV128" s="515"/>
      <c r="GW128" s="515"/>
      <c r="GX128" s="515"/>
      <c r="GY128" s="515"/>
      <c r="GZ128" s="515"/>
      <c r="HA128" s="515"/>
      <c r="HB128" s="515"/>
      <c r="HC128" s="515"/>
      <c r="HD128" s="515"/>
      <c r="HE128" s="515"/>
      <c r="HF128" s="515"/>
      <c r="HG128" s="515"/>
      <c r="HH128" s="515"/>
      <c r="HI128" s="515"/>
      <c r="HJ128" s="515"/>
      <c r="HK128" s="515"/>
      <c r="HL128" s="515"/>
      <c r="HM128" s="515"/>
      <c r="HN128" s="515"/>
      <c r="HO128" s="515"/>
      <c r="HP128" s="515"/>
      <c r="HQ128" s="515"/>
      <c r="HR128" s="515"/>
      <c r="HS128" s="515"/>
      <c r="HT128" s="515"/>
      <c r="HU128" s="515"/>
      <c r="HV128" s="515"/>
      <c r="HW128" s="515"/>
      <c r="HX128" s="515"/>
      <c r="HY128" s="515"/>
      <c r="HZ128" s="515"/>
      <c r="IA128" s="515"/>
      <c r="IB128" s="515"/>
      <c r="IC128" s="515"/>
      <c r="ID128" s="515"/>
      <c r="IE128" s="515"/>
      <c r="IF128" s="515"/>
      <c r="IG128" s="515"/>
      <c r="IH128" s="515"/>
      <c r="II128" s="515"/>
      <c r="IJ128" s="515"/>
      <c r="IK128" s="515"/>
      <c r="IL128" s="515"/>
      <c r="IM128" s="515"/>
      <c r="IN128" s="515"/>
      <c r="IO128" s="515"/>
      <c r="IP128" s="515"/>
      <c r="IQ128" s="515"/>
      <c r="IR128" s="515"/>
      <c r="IS128" s="515"/>
      <c r="IT128" s="515"/>
      <c r="IU128" s="515"/>
      <c r="IV128" s="515"/>
    </row>
    <row r="129" spans="1:34" ht="13">
      <c r="A129" s="525" t="s">
        <v>3443</v>
      </c>
      <c r="B129" s="492" t="s">
        <v>3444</v>
      </c>
      <c r="C129" s="37"/>
      <c r="D129" s="35"/>
      <c r="E129" s="35"/>
      <c r="F129" s="35"/>
      <c r="G129" s="219"/>
      <c r="H129" s="219"/>
      <c r="I129" s="220"/>
      <c r="J129" s="219"/>
      <c r="K129" s="224"/>
      <c r="L129" s="222"/>
      <c r="AB129" s="506">
        <f>IF(AND('12 Top'!D129=1,NOT('12 Top'!I129="")),'12 Top'!I129,0)</f>
        <v>0</v>
      </c>
    </row>
    <row r="130" spans="1:34">
      <c r="A130" s="116" t="s">
        <v>3445</v>
      </c>
      <c r="B130" s="63" t="s">
        <v>1492</v>
      </c>
      <c r="C130" s="37"/>
      <c r="D130" s="35"/>
      <c r="E130" s="35"/>
      <c r="F130" s="35"/>
      <c r="G130" s="219"/>
      <c r="H130" s="219"/>
      <c r="I130" s="220"/>
      <c r="J130" s="219"/>
      <c r="K130" s="224"/>
      <c r="L130" s="222"/>
      <c r="AB130" s="506">
        <f>IF(AND('12 Top'!D130=1,NOT('12 Top'!I130="")),'12 Top'!I130,0)</f>
        <v>0</v>
      </c>
    </row>
    <row r="131" spans="1:34" ht="20">
      <c r="A131" s="15" t="s">
        <v>3446</v>
      </c>
      <c r="B131" s="16" t="s">
        <v>4675</v>
      </c>
      <c r="C131" s="37"/>
      <c r="D131" s="35"/>
      <c r="E131" s="35"/>
      <c r="F131" s="35"/>
      <c r="G131" s="201">
        <v>4</v>
      </c>
      <c r="H131" s="201"/>
      <c r="I131" s="201"/>
      <c r="J131" s="201" t="s">
        <v>5466</v>
      </c>
      <c r="K131" s="16"/>
      <c r="L131" s="203"/>
      <c r="AA131" s="506">
        <f>IF(AND('12 Top'!C131=1,NOT('12 Top'!I131="")),'12 Top'!I131,0)</f>
        <v>0</v>
      </c>
      <c r="AB131" s="506">
        <f>IF(AND('12 Top'!D131=1,NOT('12 Top'!I131="")),'12 Top'!I131,0)</f>
        <v>0</v>
      </c>
      <c r="AC131" s="506">
        <f>IF(AND('12 Top'!E131=1,NOT('12 Top'!I131="")),'12 Top'!I131,0)</f>
        <v>0</v>
      </c>
      <c r="AD131" s="506">
        <f>IF(AND('12 Top'!F131=1,NOT('12 Top'!I131="")),'12 Top'!I131,0)</f>
        <v>0</v>
      </c>
      <c r="AE131" s="506">
        <f>IF(AND('12 Top'!C131=0,NOT('12 Top'!H131="")),'12 Top'!H131,4)</f>
        <v>4</v>
      </c>
      <c r="AF131" s="506">
        <f>IF(AND('12 Top'!D131=0,NOT('12 Top'!H131="")),'12 Top'!H131,4)</f>
        <v>4</v>
      </c>
      <c r="AG131" s="506">
        <f>IF(AND('12 Top'!E131=0,NOT('12 Top'!H131="")),'12 Top'!H131,4)</f>
        <v>4</v>
      </c>
      <c r="AH131" s="506">
        <f>IF(AND('12 Top'!F131=0,NOT('12 Top'!H131="")),'12 Top'!H131,4)</f>
        <v>4</v>
      </c>
    </row>
    <row r="132" spans="1:34">
      <c r="A132" s="15" t="s">
        <v>3459</v>
      </c>
      <c r="B132" s="16" t="s">
        <v>484</v>
      </c>
      <c r="C132" s="37"/>
      <c r="D132" s="35"/>
      <c r="E132" s="35"/>
      <c r="F132" s="35"/>
      <c r="G132" s="201">
        <v>2</v>
      </c>
      <c r="H132" s="201"/>
      <c r="I132" s="201"/>
      <c r="J132" s="201" t="s">
        <v>2855</v>
      </c>
      <c r="K132" s="16"/>
      <c r="L132" s="199"/>
      <c r="AA132" s="506">
        <f>IF(AND('12 Top'!C132=1,NOT('12 Top'!I132="")),'12 Top'!I132,0)</f>
        <v>0</v>
      </c>
      <c r="AB132" s="506">
        <f>IF(AND('12 Top'!D132=1,NOT('12 Top'!I132="")),'12 Top'!I132,0)</f>
        <v>0</v>
      </c>
      <c r="AC132" s="506">
        <f>IF(AND('12 Top'!E132=1,NOT('12 Top'!I132="")),'12 Top'!I132,0)</f>
        <v>0</v>
      </c>
      <c r="AD132" s="506">
        <f>IF(AND('12 Top'!F132=1,NOT('12 Top'!I132="")),'12 Top'!I132,0)</f>
        <v>0</v>
      </c>
      <c r="AE132" s="506">
        <f>IF(AND('12 Top'!C132=0,NOT('12 Top'!H132="")),'12 Top'!H132,4)</f>
        <v>4</v>
      </c>
      <c r="AF132" s="506">
        <f>IF(AND('12 Top'!D132=0,NOT('12 Top'!H132="")),'12 Top'!H132,4)</f>
        <v>4</v>
      </c>
      <c r="AG132" s="506">
        <f>IF(AND('12 Top'!E132=0,NOT('12 Top'!H132="")),'12 Top'!H132,4)</f>
        <v>4</v>
      </c>
      <c r="AH132" s="506">
        <f>IF(AND('12 Top'!F132=0,NOT('12 Top'!H132="")),'12 Top'!H132,4)</f>
        <v>4</v>
      </c>
    </row>
    <row r="133" spans="1:34" ht="20">
      <c r="A133" s="15" t="s">
        <v>3460</v>
      </c>
      <c r="B133" s="523" t="s">
        <v>2448</v>
      </c>
      <c r="C133" s="37"/>
      <c r="D133" s="35"/>
      <c r="E133" s="35"/>
      <c r="F133" s="35"/>
      <c r="G133" s="219">
        <v>4</v>
      </c>
      <c r="H133" s="219"/>
      <c r="I133" s="220"/>
      <c r="J133" s="219" t="s">
        <v>5466</v>
      </c>
      <c r="K133" s="224"/>
      <c r="L133" s="222"/>
      <c r="AA133" s="506">
        <f>IF(AND('12 Top'!C133=1,NOT('12 Top'!I133="")),'12 Top'!I133,0)</f>
        <v>0</v>
      </c>
      <c r="AB133" s="506">
        <f>IF(AND('12 Top'!D133=1,NOT('12 Top'!I133="")),'12 Top'!I133,0)</f>
        <v>0</v>
      </c>
      <c r="AC133" s="506">
        <f>IF(AND('12 Top'!E133=1,NOT('12 Top'!I133="")),'12 Top'!I133,0)</f>
        <v>0</v>
      </c>
      <c r="AD133" s="506">
        <f>IF(AND('12 Top'!F133=1,NOT('12 Top'!I133="")),'12 Top'!I133,0)</f>
        <v>0</v>
      </c>
      <c r="AE133" s="506">
        <f>IF(AND('12 Top'!C133=0,NOT('12 Top'!H133="")),'12 Top'!H133,4)</f>
        <v>4</v>
      </c>
      <c r="AF133" s="506">
        <f>IF(AND('12 Top'!D133=0,NOT('12 Top'!H133="")),'12 Top'!H133,4)</f>
        <v>4</v>
      </c>
      <c r="AG133" s="506">
        <f>IF(AND('12 Top'!E133=0,NOT('12 Top'!H133="")),'12 Top'!H133,4)</f>
        <v>4</v>
      </c>
      <c r="AH133" s="506">
        <f>IF(AND('12 Top'!F133=0,NOT('12 Top'!H133="")),'12 Top'!H133,4)</f>
        <v>4</v>
      </c>
    </row>
    <row r="134" spans="1:34" ht="20">
      <c r="A134" s="15" t="s">
        <v>2449</v>
      </c>
      <c r="B134" s="16" t="s">
        <v>203</v>
      </c>
      <c r="C134" s="37"/>
      <c r="D134" s="35"/>
      <c r="E134" s="35"/>
      <c r="F134" s="35"/>
      <c r="G134" s="201">
        <v>4</v>
      </c>
      <c r="H134" s="201">
        <v>2</v>
      </c>
      <c r="I134" s="201"/>
      <c r="J134" s="201" t="s">
        <v>2858</v>
      </c>
      <c r="K134" s="16"/>
      <c r="L134" s="203"/>
      <c r="AA134" s="506">
        <f>IF(AND('12 Top'!C134=1,NOT('12 Top'!I134="")),'12 Top'!I134,0)</f>
        <v>0</v>
      </c>
      <c r="AB134" s="506">
        <f>IF(AND('12 Top'!D134=1,NOT('12 Top'!I134="")),'12 Top'!I134,0)</f>
        <v>0</v>
      </c>
      <c r="AC134" s="506">
        <f>IF(AND('12 Top'!E134=1,NOT('12 Top'!I134="")),'12 Top'!I134,0)</f>
        <v>0</v>
      </c>
      <c r="AD134" s="506">
        <f>IF(AND('12 Top'!F134=1,NOT('12 Top'!I134="")),'12 Top'!I134,0)</f>
        <v>0</v>
      </c>
      <c r="AE134" s="506">
        <f>IF(AND('12 Top'!C134=0,NOT('12 Top'!H134="")),'12 Top'!H134,4)</f>
        <v>2</v>
      </c>
      <c r="AF134" s="506">
        <f>IF(AND('12 Top'!D134=0,NOT('12 Top'!H134="")),'12 Top'!H134,4)</f>
        <v>2</v>
      </c>
      <c r="AG134" s="506">
        <f>IF(AND('12 Top'!E134=0,NOT('12 Top'!H134="")),'12 Top'!H134,4)</f>
        <v>2</v>
      </c>
      <c r="AH134" s="506">
        <f>IF(AND('12 Top'!F134=0,NOT('12 Top'!H134="")),'12 Top'!H134,4)</f>
        <v>2</v>
      </c>
    </row>
    <row r="135" spans="1:34">
      <c r="A135" s="15" t="s">
        <v>2450</v>
      </c>
      <c r="B135" s="16" t="s">
        <v>522</v>
      </c>
      <c r="C135" s="37"/>
      <c r="D135" s="35"/>
      <c r="E135" s="35"/>
      <c r="F135" s="35"/>
      <c r="G135" s="201">
        <v>4</v>
      </c>
      <c r="H135" s="201">
        <v>3</v>
      </c>
      <c r="I135" s="201"/>
      <c r="J135" s="201" t="s">
        <v>1244</v>
      </c>
      <c r="K135" s="16"/>
      <c r="L135" s="199"/>
      <c r="AA135" s="506">
        <f>IF(AND('12 Top'!C135=1,NOT('12 Top'!I135="")),'12 Top'!I135,0)</f>
        <v>0</v>
      </c>
      <c r="AB135" s="506">
        <f>IF(AND('12 Top'!D135=1,NOT('12 Top'!I135="")),'12 Top'!I135,0)</f>
        <v>0</v>
      </c>
      <c r="AC135" s="506">
        <f>IF(AND('12 Top'!E135=1,NOT('12 Top'!I135="")),'12 Top'!I135,0)</f>
        <v>0</v>
      </c>
      <c r="AD135" s="506">
        <f>IF(AND('12 Top'!F135=1,NOT('12 Top'!I135="")),'12 Top'!I135,0)</f>
        <v>0</v>
      </c>
      <c r="AE135" s="506">
        <f>IF(AND('12 Top'!C135=0,NOT('12 Top'!H135="")),'12 Top'!H135,4)</f>
        <v>3</v>
      </c>
      <c r="AF135" s="506">
        <f>IF(AND('12 Top'!D135=0,NOT('12 Top'!H135="")),'12 Top'!H135,4)</f>
        <v>3</v>
      </c>
      <c r="AG135" s="506">
        <f>IF(AND('12 Top'!E135=0,NOT('12 Top'!H135="")),'12 Top'!H135,4)</f>
        <v>3</v>
      </c>
      <c r="AH135" s="506">
        <f>IF(AND('12 Top'!F135=0,NOT('12 Top'!H135="")),'12 Top'!H135,4)</f>
        <v>3</v>
      </c>
    </row>
    <row r="136" spans="1:34">
      <c r="A136" s="15" t="s">
        <v>3553</v>
      </c>
      <c r="B136" s="16" t="s">
        <v>493</v>
      </c>
      <c r="C136" s="37"/>
      <c r="D136" s="35"/>
      <c r="E136" s="35"/>
      <c r="F136" s="35"/>
      <c r="G136" s="201">
        <v>4</v>
      </c>
      <c r="H136" s="201"/>
      <c r="I136" s="201"/>
      <c r="J136" s="201" t="s">
        <v>2858</v>
      </c>
      <c r="K136" s="16"/>
      <c r="L136" s="199"/>
      <c r="AA136" s="506">
        <f>IF(AND('12 Top'!C136=1,NOT('12 Top'!I136="")),'12 Top'!I136,0)</f>
        <v>0</v>
      </c>
      <c r="AB136" s="506">
        <f>IF(AND('12 Top'!D136=1,NOT('12 Top'!I136="")),'12 Top'!I136,0)</f>
        <v>0</v>
      </c>
      <c r="AC136" s="506">
        <f>IF(AND('12 Top'!E136=1,NOT('12 Top'!I136="")),'12 Top'!I136,0)</f>
        <v>0</v>
      </c>
      <c r="AD136" s="506">
        <f>IF(AND('12 Top'!F136=1,NOT('12 Top'!I136="")),'12 Top'!I136,0)</f>
        <v>0</v>
      </c>
      <c r="AE136" s="506">
        <f>IF(AND('12 Top'!C136=0,NOT('12 Top'!H136="")),'12 Top'!H136,4)</f>
        <v>4</v>
      </c>
      <c r="AF136" s="506">
        <f>IF(AND('12 Top'!D136=0,NOT('12 Top'!H136="")),'12 Top'!H136,4)</f>
        <v>4</v>
      </c>
      <c r="AG136" s="506">
        <f>IF(AND('12 Top'!E136=0,NOT('12 Top'!H136="")),'12 Top'!H136,4)</f>
        <v>4</v>
      </c>
      <c r="AH136" s="506">
        <f>IF(AND('12 Top'!F136=0,NOT('12 Top'!H136="")),'12 Top'!H136,4)</f>
        <v>4</v>
      </c>
    </row>
    <row r="137" spans="1:34">
      <c r="A137" s="116" t="s">
        <v>3554</v>
      </c>
      <c r="B137" s="111" t="s">
        <v>3555</v>
      </c>
      <c r="C137" s="37"/>
      <c r="D137" s="35"/>
      <c r="E137" s="35"/>
      <c r="F137" s="35"/>
      <c r="G137" s="219"/>
      <c r="H137" s="219"/>
      <c r="I137" s="220"/>
      <c r="J137" s="219"/>
      <c r="K137" s="224"/>
      <c r="L137" s="222"/>
      <c r="AB137" s="506">
        <f>IF(AND('12 Top'!D137=1,NOT('12 Top'!I137="")),'12 Top'!I137,0)</f>
        <v>0</v>
      </c>
    </row>
    <row r="138" spans="1:34">
      <c r="A138" s="15" t="s">
        <v>3556</v>
      </c>
      <c r="B138" s="523" t="s">
        <v>2441</v>
      </c>
      <c r="C138" s="37"/>
      <c r="D138" s="35"/>
      <c r="E138" s="35"/>
      <c r="F138" s="35"/>
      <c r="G138" s="219">
        <v>4</v>
      </c>
      <c r="H138" s="219"/>
      <c r="I138" s="220"/>
      <c r="J138" s="219" t="s">
        <v>2351</v>
      </c>
      <c r="K138" s="224"/>
      <c r="L138" s="222"/>
      <c r="AA138" s="506">
        <f>IF(AND('12 Top'!C138=1,NOT('12 Top'!I138="")),'12 Top'!I138,0)</f>
        <v>0</v>
      </c>
      <c r="AB138" s="506">
        <f>IF(AND('12 Top'!D138=1,NOT('12 Top'!I138="")),'12 Top'!I138,0)</f>
        <v>0</v>
      </c>
      <c r="AC138" s="506">
        <f>IF(AND('12 Top'!E138=1,NOT('12 Top'!I138="")),'12 Top'!I138,0)</f>
        <v>0</v>
      </c>
      <c r="AD138" s="506">
        <f>IF(AND('12 Top'!F138=1,NOT('12 Top'!I138="")),'12 Top'!I138,0)</f>
        <v>0</v>
      </c>
      <c r="AE138" s="506">
        <f>IF(AND('12 Top'!C138=0,NOT('12 Top'!H138="")),'12 Top'!H138,4)</f>
        <v>4</v>
      </c>
      <c r="AF138" s="506">
        <f>IF(AND('12 Top'!D138=0,NOT('12 Top'!H138="")),'12 Top'!H138,4)</f>
        <v>4</v>
      </c>
      <c r="AG138" s="506">
        <f>IF(AND('12 Top'!E138=0,NOT('12 Top'!H138="")),'12 Top'!H138,4)</f>
        <v>4</v>
      </c>
      <c r="AH138" s="506">
        <f>IF(AND('12 Top'!F138=0,NOT('12 Top'!H138="")),'12 Top'!H138,4)</f>
        <v>4</v>
      </c>
    </row>
    <row r="139" spans="1:34" ht="20">
      <c r="A139" s="15" t="s">
        <v>2442</v>
      </c>
      <c r="B139" s="523" t="s">
        <v>204</v>
      </c>
      <c r="C139" s="37"/>
      <c r="D139" s="35"/>
      <c r="E139" s="35"/>
      <c r="F139" s="35"/>
      <c r="G139" s="219">
        <v>4</v>
      </c>
      <c r="H139" s="219"/>
      <c r="I139" s="220"/>
      <c r="J139" s="219" t="s">
        <v>5466</v>
      </c>
      <c r="K139" s="224"/>
      <c r="L139" s="222"/>
      <c r="AA139" s="506">
        <f>IF(AND('12 Top'!C139=1,NOT('12 Top'!I139="")),'12 Top'!I139,0)</f>
        <v>0</v>
      </c>
      <c r="AB139" s="506">
        <f>IF(AND('12 Top'!D139=1,NOT('12 Top'!I139="")),'12 Top'!I139,0)</f>
        <v>0</v>
      </c>
      <c r="AC139" s="506">
        <f>IF(AND('12 Top'!E139=1,NOT('12 Top'!I139="")),'12 Top'!I139,0)</f>
        <v>0</v>
      </c>
      <c r="AD139" s="506">
        <f>IF(AND('12 Top'!F139=1,NOT('12 Top'!I139="")),'12 Top'!I139,0)</f>
        <v>0</v>
      </c>
      <c r="AE139" s="506">
        <f>IF(AND('12 Top'!C139=0,NOT('12 Top'!H139="")),'12 Top'!H139,4)</f>
        <v>4</v>
      </c>
      <c r="AF139" s="506">
        <f>IF(AND('12 Top'!D139=0,NOT('12 Top'!H139="")),'12 Top'!H139,4)</f>
        <v>4</v>
      </c>
      <c r="AG139" s="506">
        <f>IF(AND('12 Top'!E139=0,NOT('12 Top'!H139="")),'12 Top'!H139,4)</f>
        <v>4</v>
      </c>
      <c r="AH139" s="506">
        <f>IF(AND('12 Top'!F139=0,NOT('12 Top'!H139="")),'12 Top'!H139,4)</f>
        <v>4</v>
      </c>
    </row>
    <row r="140" spans="1:34">
      <c r="A140" s="15" t="s">
        <v>2724</v>
      </c>
      <c r="B140" s="22" t="s">
        <v>2451</v>
      </c>
      <c r="C140" s="37"/>
      <c r="D140" s="35"/>
      <c r="E140" s="35"/>
      <c r="F140" s="35"/>
      <c r="G140" s="32">
        <v>2</v>
      </c>
      <c r="H140" s="32"/>
      <c r="I140" s="32"/>
      <c r="J140" s="219" t="s">
        <v>5466</v>
      </c>
      <c r="K140" s="16"/>
      <c r="L140" s="197"/>
      <c r="AA140" s="506">
        <f>IF(AND('12 Top'!C140=1,NOT('12 Top'!I140="")),'12 Top'!I140,0)</f>
        <v>0</v>
      </c>
      <c r="AB140" s="506">
        <f>IF(AND('12 Top'!D140=1,NOT('12 Top'!I140="")),'12 Top'!I140,0)</f>
        <v>0</v>
      </c>
      <c r="AC140" s="506">
        <f>IF(AND('12 Top'!E140=1,NOT('12 Top'!I140="")),'12 Top'!I140,0)</f>
        <v>0</v>
      </c>
      <c r="AD140" s="506">
        <f>IF(AND('12 Top'!F140=1,NOT('12 Top'!I140="")),'12 Top'!I140,0)</f>
        <v>0</v>
      </c>
      <c r="AE140" s="506">
        <f>IF(AND('12 Top'!C140=0,NOT('12 Top'!H140="")),'12 Top'!H140,4)</f>
        <v>4</v>
      </c>
      <c r="AF140" s="506">
        <f>IF(AND('12 Top'!D140=0,NOT('12 Top'!H140="")),'12 Top'!H140,4)</f>
        <v>4</v>
      </c>
      <c r="AG140" s="506">
        <f>IF(AND('12 Top'!E140=0,NOT('12 Top'!H140="")),'12 Top'!H140,4)</f>
        <v>4</v>
      </c>
      <c r="AH140" s="506">
        <f>IF(AND('12 Top'!F140=0,NOT('12 Top'!H140="")),'12 Top'!H140,4)</f>
        <v>4</v>
      </c>
    </row>
    <row r="141" spans="1:34">
      <c r="A141" s="15" t="s">
        <v>2452</v>
      </c>
      <c r="B141" s="22" t="s">
        <v>2453</v>
      </c>
      <c r="C141" s="37"/>
      <c r="D141" s="35"/>
      <c r="E141" s="35"/>
      <c r="F141" s="35"/>
      <c r="G141" s="32">
        <v>4</v>
      </c>
      <c r="H141" s="32"/>
      <c r="I141" s="32"/>
      <c r="J141" s="219" t="s">
        <v>5466</v>
      </c>
      <c r="K141" s="16"/>
      <c r="L141" s="197"/>
      <c r="AA141" s="506">
        <f>IF(AND('12 Top'!C141=1,NOT('12 Top'!I141="")),'12 Top'!I141,0)</f>
        <v>0</v>
      </c>
      <c r="AB141" s="506">
        <f>IF(AND('12 Top'!D141=1,NOT('12 Top'!I141="")),'12 Top'!I141,0)</f>
        <v>0</v>
      </c>
      <c r="AC141" s="506">
        <f>IF(AND('12 Top'!E141=1,NOT('12 Top'!I141="")),'12 Top'!I141,0)</f>
        <v>0</v>
      </c>
      <c r="AD141" s="506">
        <f>IF(AND('12 Top'!F141=1,NOT('12 Top'!I141="")),'12 Top'!I141,0)</f>
        <v>0</v>
      </c>
      <c r="AE141" s="506">
        <f>IF(AND('12 Top'!C141=0,NOT('12 Top'!H141="")),'12 Top'!H141,4)</f>
        <v>4</v>
      </c>
      <c r="AF141" s="506">
        <f>IF(AND('12 Top'!D141=0,NOT('12 Top'!H141="")),'12 Top'!H141,4)</f>
        <v>4</v>
      </c>
      <c r="AG141" s="506">
        <f>IF(AND('12 Top'!E141=0,NOT('12 Top'!H141="")),'12 Top'!H141,4)</f>
        <v>4</v>
      </c>
      <c r="AH141" s="506">
        <f>IF(AND('12 Top'!F141=0,NOT('12 Top'!H141="")),'12 Top'!H141,4)</f>
        <v>4</v>
      </c>
    </row>
    <row r="142" spans="1:34">
      <c r="A142" s="15" t="s">
        <v>2454</v>
      </c>
      <c r="B142" s="22" t="s">
        <v>2455</v>
      </c>
      <c r="C142" s="37"/>
      <c r="D142" s="35"/>
      <c r="E142" s="35"/>
      <c r="F142" s="35"/>
      <c r="G142" s="32">
        <v>4</v>
      </c>
      <c r="H142" s="32">
        <v>3</v>
      </c>
      <c r="I142" s="32"/>
      <c r="J142" s="219" t="s">
        <v>5466</v>
      </c>
      <c r="K142" s="16"/>
      <c r="L142" s="197"/>
      <c r="AA142" s="506">
        <f>IF(AND('12 Top'!C142=1,NOT('12 Top'!I142="")),'12 Top'!I142,0)</f>
        <v>0</v>
      </c>
      <c r="AB142" s="506">
        <f>IF(AND('12 Top'!D142=1,NOT('12 Top'!I142="")),'12 Top'!I142,0)</f>
        <v>0</v>
      </c>
      <c r="AC142" s="506">
        <f>IF(AND('12 Top'!E142=1,NOT('12 Top'!I142="")),'12 Top'!I142,0)</f>
        <v>0</v>
      </c>
      <c r="AD142" s="506">
        <f>IF(AND('12 Top'!F142=1,NOT('12 Top'!I142="")),'12 Top'!I142,0)</f>
        <v>0</v>
      </c>
      <c r="AE142" s="506">
        <f>IF(AND('12 Top'!C142=0,NOT('12 Top'!H142="")),'12 Top'!H142,4)</f>
        <v>3</v>
      </c>
      <c r="AF142" s="506">
        <f>IF(AND('12 Top'!D142=0,NOT('12 Top'!H142="")),'12 Top'!H142,4)</f>
        <v>3</v>
      </c>
      <c r="AG142" s="506">
        <f>IF(AND('12 Top'!E142=0,NOT('12 Top'!H142="")),'12 Top'!H142,4)</f>
        <v>3</v>
      </c>
      <c r="AH142" s="506">
        <f>IF(AND('12 Top'!F142=0,NOT('12 Top'!H142="")),'12 Top'!H142,4)</f>
        <v>3</v>
      </c>
    </row>
    <row r="143" spans="1:34">
      <c r="A143" s="116" t="s">
        <v>2456</v>
      </c>
      <c r="B143" s="111" t="s">
        <v>205</v>
      </c>
      <c r="C143" s="37"/>
      <c r="D143" s="35"/>
      <c r="E143" s="35"/>
      <c r="F143" s="35"/>
      <c r="G143" s="219"/>
      <c r="H143" s="219"/>
      <c r="I143" s="220"/>
      <c r="J143" s="219"/>
      <c r="K143" s="224"/>
      <c r="L143" s="222"/>
      <c r="AB143" s="506">
        <f>IF(AND('12 Top'!D143=1,NOT('12 Top'!I143="")),'12 Top'!I143,0)</f>
        <v>0</v>
      </c>
    </row>
    <row r="144" spans="1:34">
      <c r="A144" s="15" t="s">
        <v>2457</v>
      </c>
      <c r="B144" s="22" t="s">
        <v>3484</v>
      </c>
      <c r="C144" s="37"/>
      <c r="D144" s="35"/>
      <c r="E144" s="35"/>
      <c r="F144" s="35"/>
      <c r="G144" s="32">
        <v>4</v>
      </c>
      <c r="H144" s="514"/>
      <c r="I144" s="514"/>
      <c r="J144" s="219" t="s">
        <v>5466</v>
      </c>
      <c r="K144" s="16"/>
      <c r="L144" s="197"/>
      <c r="AA144" s="506">
        <f>IF(AND('12 Top'!C144=1,NOT('12 Top'!I144="")),'12 Top'!I144,0)</f>
        <v>0</v>
      </c>
      <c r="AB144" s="506">
        <f>IF(AND('12 Top'!D144=1,NOT('12 Top'!I144="")),'12 Top'!I144,0)</f>
        <v>0</v>
      </c>
      <c r="AC144" s="506">
        <f>IF(AND('12 Top'!E144=1,NOT('12 Top'!I144="")),'12 Top'!I144,0)</f>
        <v>0</v>
      </c>
      <c r="AD144" s="506">
        <f>IF(AND('12 Top'!F144=1,NOT('12 Top'!I144="")),'12 Top'!I144,0)</f>
        <v>0</v>
      </c>
      <c r="AE144" s="506">
        <f>IF(AND('12 Top'!C144=0,NOT('12 Top'!H144="")),'12 Top'!H144,4)</f>
        <v>4</v>
      </c>
      <c r="AF144" s="506">
        <f>IF(AND('12 Top'!D144=0,NOT('12 Top'!H144="")),'12 Top'!H144,4)</f>
        <v>4</v>
      </c>
      <c r="AG144" s="506">
        <f>IF(AND('12 Top'!E144=0,NOT('12 Top'!H144="")),'12 Top'!H144,4)</f>
        <v>4</v>
      </c>
      <c r="AH144" s="506">
        <f>IF(AND('12 Top'!F144=0,NOT('12 Top'!H144="")),'12 Top'!H144,4)</f>
        <v>4</v>
      </c>
    </row>
    <row r="145" spans="1:256">
      <c r="A145" s="15" t="s">
        <v>2725</v>
      </c>
      <c r="B145" s="22" t="s">
        <v>2726</v>
      </c>
      <c r="C145" s="37"/>
      <c r="D145" s="35"/>
      <c r="E145" s="35"/>
      <c r="F145" s="35"/>
      <c r="G145" s="32">
        <v>4</v>
      </c>
      <c r="H145" s="514"/>
      <c r="I145" s="514"/>
      <c r="J145" s="219" t="s">
        <v>5466</v>
      </c>
      <c r="K145" s="16"/>
      <c r="L145" s="197"/>
      <c r="AA145" s="506">
        <f>IF(AND('12 Top'!C145=1,NOT('12 Top'!I145="")),'12 Top'!I145,0)</f>
        <v>0</v>
      </c>
      <c r="AB145" s="506">
        <f>IF(AND('12 Top'!D145=1,NOT('12 Top'!I145="")),'12 Top'!I145,0)</f>
        <v>0</v>
      </c>
      <c r="AC145" s="506">
        <f>IF(AND('12 Top'!E145=1,NOT('12 Top'!I145="")),'12 Top'!I145,0)</f>
        <v>0</v>
      </c>
      <c r="AD145" s="506">
        <f>IF(AND('12 Top'!F145=1,NOT('12 Top'!I145="")),'12 Top'!I145,0)</f>
        <v>0</v>
      </c>
      <c r="AE145" s="506">
        <f>IF(AND('12 Top'!C145=0,NOT('12 Top'!H145="")),'12 Top'!H145,4)</f>
        <v>4</v>
      </c>
      <c r="AF145" s="506">
        <f>IF(AND('12 Top'!D145=0,NOT('12 Top'!H145="")),'12 Top'!H145,4)</f>
        <v>4</v>
      </c>
      <c r="AG145" s="506">
        <f>IF(AND('12 Top'!E145=0,NOT('12 Top'!H145="")),'12 Top'!H145,4)</f>
        <v>4</v>
      </c>
      <c r="AH145" s="506">
        <f>IF(AND('12 Top'!F145=0,NOT('12 Top'!H145="")),'12 Top'!H145,4)</f>
        <v>4</v>
      </c>
    </row>
    <row r="146" spans="1:256">
      <c r="A146" s="15" t="s">
        <v>2727</v>
      </c>
      <c r="B146" s="22" t="s">
        <v>3498</v>
      </c>
      <c r="C146" s="37"/>
      <c r="D146" s="35"/>
      <c r="E146" s="35"/>
      <c r="F146" s="35"/>
      <c r="G146" s="32">
        <v>4</v>
      </c>
      <c r="H146" s="32">
        <v>3</v>
      </c>
      <c r="I146" s="514"/>
      <c r="J146" s="219" t="s">
        <v>5466</v>
      </c>
      <c r="K146" s="16"/>
      <c r="L146" s="197"/>
      <c r="AA146" s="506">
        <f>IF(AND('12 Top'!C146=1,NOT('12 Top'!I146="")),'12 Top'!I146,0)</f>
        <v>0</v>
      </c>
      <c r="AB146" s="506">
        <f>IF(AND('12 Top'!D146=1,NOT('12 Top'!I146="")),'12 Top'!I146,0)</f>
        <v>0</v>
      </c>
      <c r="AC146" s="506">
        <f>IF(AND('12 Top'!E146=1,NOT('12 Top'!I146="")),'12 Top'!I146,0)</f>
        <v>0</v>
      </c>
      <c r="AD146" s="506">
        <f>IF(AND('12 Top'!F146=1,NOT('12 Top'!I146="")),'12 Top'!I146,0)</f>
        <v>0</v>
      </c>
      <c r="AE146" s="506">
        <f>IF(AND('12 Top'!C146=0,NOT('12 Top'!H146="")),'12 Top'!H146,4)</f>
        <v>3</v>
      </c>
      <c r="AF146" s="506">
        <f>IF(AND('12 Top'!D146=0,NOT('12 Top'!H146="")),'12 Top'!H146,4)</f>
        <v>3</v>
      </c>
      <c r="AG146" s="506">
        <f>IF(AND('12 Top'!E146=0,NOT('12 Top'!H146="")),'12 Top'!H146,4)</f>
        <v>3</v>
      </c>
      <c r="AH146" s="506">
        <f>IF(AND('12 Top'!F146=0,NOT('12 Top'!H146="")),'12 Top'!H146,4)</f>
        <v>3</v>
      </c>
    </row>
    <row r="147" spans="1:256">
      <c r="A147" s="15" t="s">
        <v>3499</v>
      </c>
      <c r="B147" s="22" t="s">
        <v>3485</v>
      </c>
      <c r="C147" s="37"/>
      <c r="D147" s="35"/>
      <c r="E147" s="35"/>
      <c r="F147" s="35"/>
      <c r="G147" s="32">
        <v>4</v>
      </c>
      <c r="H147" s="32">
        <v>3</v>
      </c>
      <c r="I147" s="514"/>
      <c r="J147" s="219" t="s">
        <v>5466</v>
      </c>
      <c r="K147" s="16"/>
      <c r="L147" s="197"/>
      <c r="AA147" s="506">
        <f>IF(AND('12 Top'!C147=1,NOT('12 Top'!I147="")),'12 Top'!I147,0)</f>
        <v>0</v>
      </c>
      <c r="AB147" s="506">
        <f>IF(AND('12 Top'!D147=1,NOT('12 Top'!I147="")),'12 Top'!I147,0)</f>
        <v>0</v>
      </c>
      <c r="AC147" s="506">
        <f>IF(AND('12 Top'!E147=1,NOT('12 Top'!I147="")),'12 Top'!I147,0)</f>
        <v>0</v>
      </c>
      <c r="AD147" s="506">
        <f>IF(AND('12 Top'!F147=1,NOT('12 Top'!I147="")),'12 Top'!I147,0)</f>
        <v>0</v>
      </c>
      <c r="AE147" s="506">
        <f>IF(AND('12 Top'!C147=0,NOT('12 Top'!H147="")),'12 Top'!H147,4)</f>
        <v>3</v>
      </c>
      <c r="AF147" s="506">
        <f>IF(AND('12 Top'!D147=0,NOT('12 Top'!H147="")),'12 Top'!H147,4)</f>
        <v>3</v>
      </c>
      <c r="AG147" s="506">
        <f>IF(AND('12 Top'!E147=0,NOT('12 Top'!H147="")),'12 Top'!H147,4)</f>
        <v>3</v>
      </c>
      <c r="AH147" s="506">
        <f>IF(AND('12 Top'!F147=0,NOT('12 Top'!H147="")),'12 Top'!H147,4)</f>
        <v>3</v>
      </c>
    </row>
    <row r="148" spans="1:256" ht="13">
      <c r="A148" s="492" t="s">
        <v>3486</v>
      </c>
      <c r="B148" s="522" t="s">
        <v>139</v>
      </c>
      <c r="C148" s="37"/>
      <c r="D148" s="35"/>
      <c r="E148" s="35"/>
      <c r="F148" s="35"/>
      <c r="G148" s="204"/>
      <c r="H148" s="204"/>
      <c r="I148" s="204"/>
      <c r="J148" s="204"/>
      <c r="K148" s="16"/>
      <c r="L148" s="199"/>
      <c r="AB148" s="506">
        <f>IF(AND('12 Top'!D148=1,NOT('12 Top'!I148="")),'12 Top'!I148,0)</f>
        <v>0</v>
      </c>
      <c r="GS148" s="515"/>
      <c r="GT148" s="515"/>
      <c r="GU148" s="515"/>
      <c r="GV148" s="515"/>
      <c r="GW148" s="515"/>
      <c r="GX148" s="515"/>
      <c r="GY148" s="515"/>
      <c r="GZ148" s="515"/>
      <c r="HA148" s="515"/>
      <c r="HB148" s="515"/>
      <c r="HC148" s="515"/>
      <c r="HD148" s="515"/>
      <c r="HE148" s="515"/>
      <c r="HF148" s="515"/>
      <c r="HG148" s="515"/>
      <c r="HH148" s="515"/>
      <c r="HI148" s="515"/>
      <c r="HJ148" s="515"/>
      <c r="HK148" s="515"/>
      <c r="HL148" s="515"/>
      <c r="HM148" s="515"/>
      <c r="HN148" s="515"/>
      <c r="HO148" s="515"/>
      <c r="HP148" s="515"/>
      <c r="HQ148" s="515"/>
      <c r="HR148" s="515"/>
      <c r="HS148" s="515"/>
      <c r="HT148" s="515"/>
      <c r="HU148" s="515"/>
      <c r="HV148" s="515"/>
      <c r="HW148" s="515"/>
      <c r="HX148" s="515"/>
      <c r="HY148" s="515"/>
      <c r="HZ148" s="515"/>
      <c r="IA148" s="515"/>
      <c r="IB148" s="515"/>
      <c r="IC148" s="515"/>
      <c r="ID148" s="515"/>
      <c r="IE148" s="515"/>
      <c r="IF148" s="515"/>
      <c r="IG148" s="515"/>
      <c r="IH148" s="515"/>
      <c r="II148" s="515"/>
      <c r="IJ148" s="515"/>
      <c r="IK148" s="515"/>
      <c r="IL148" s="515"/>
      <c r="IM148" s="515"/>
      <c r="IN148" s="515"/>
      <c r="IO148" s="515"/>
      <c r="IP148" s="515"/>
      <c r="IQ148" s="515"/>
      <c r="IR148" s="515"/>
      <c r="IS148" s="515"/>
      <c r="IT148" s="515"/>
      <c r="IU148" s="515"/>
      <c r="IV148" s="515"/>
    </row>
    <row r="149" spans="1:256">
      <c r="A149" s="116" t="s">
        <v>3487</v>
      </c>
      <c r="B149" s="111" t="s">
        <v>3488</v>
      </c>
      <c r="C149" s="37"/>
      <c r="D149" s="35"/>
      <c r="E149" s="35"/>
      <c r="F149" s="35"/>
      <c r="G149" s="201"/>
      <c r="H149" s="201"/>
      <c r="I149" s="201"/>
      <c r="J149" s="201"/>
      <c r="K149" s="16"/>
      <c r="L149" s="199"/>
      <c r="AB149" s="506">
        <f>IF(AND('12 Top'!D149=1,NOT('12 Top'!I149="")),'12 Top'!I149,0)</f>
        <v>0</v>
      </c>
      <c r="GS149" s="515"/>
      <c r="GT149" s="515"/>
      <c r="GU149" s="515"/>
      <c r="GV149" s="515"/>
      <c r="GW149" s="515"/>
      <c r="GX149" s="515"/>
      <c r="GY149" s="515"/>
      <c r="GZ149" s="515"/>
      <c r="HA149" s="515"/>
      <c r="HB149" s="515"/>
      <c r="HC149" s="515"/>
      <c r="HD149" s="515"/>
      <c r="HE149" s="515"/>
      <c r="HF149" s="515"/>
      <c r="HG149" s="515"/>
      <c r="HH149" s="515"/>
      <c r="HI149" s="515"/>
      <c r="HJ149" s="515"/>
      <c r="HK149" s="515"/>
      <c r="HL149" s="515"/>
      <c r="HM149" s="515"/>
      <c r="HN149" s="515"/>
      <c r="HO149" s="515"/>
      <c r="HP149" s="515"/>
      <c r="HQ149" s="515"/>
      <c r="HR149" s="515"/>
      <c r="HS149" s="515"/>
      <c r="HT149" s="515"/>
      <c r="HU149" s="515"/>
      <c r="HV149" s="515"/>
      <c r="HW149" s="515"/>
      <c r="HX149" s="515"/>
      <c r="HY149" s="515"/>
      <c r="HZ149" s="515"/>
      <c r="IA149" s="515"/>
      <c r="IB149" s="515"/>
      <c r="IC149" s="515"/>
      <c r="ID149" s="515"/>
      <c r="IE149" s="515"/>
      <c r="IF149" s="515"/>
      <c r="IG149" s="515"/>
      <c r="IH149" s="515"/>
      <c r="II149" s="515"/>
      <c r="IJ149" s="515"/>
      <c r="IK149" s="515"/>
      <c r="IL149" s="515"/>
      <c r="IM149" s="515"/>
      <c r="IN149" s="515"/>
      <c r="IO149" s="515"/>
      <c r="IP149" s="515"/>
      <c r="IQ149" s="515"/>
      <c r="IR149" s="515"/>
      <c r="IS149" s="515"/>
      <c r="IT149" s="515"/>
      <c r="IU149" s="515"/>
      <c r="IV149" s="515"/>
    </row>
    <row r="150" spans="1:256" ht="20">
      <c r="A150" s="15" t="s">
        <v>3489</v>
      </c>
      <c r="B150" s="217" t="s">
        <v>3585</v>
      </c>
      <c r="C150" s="37"/>
      <c r="D150" s="35"/>
      <c r="E150" s="35"/>
      <c r="F150" s="35"/>
      <c r="G150" s="201">
        <v>1</v>
      </c>
      <c r="H150" s="201"/>
      <c r="I150" s="201"/>
      <c r="J150" s="201" t="s">
        <v>2351</v>
      </c>
      <c r="K150" s="16" t="s">
        <v>1355</v>
      </c>
      <c r="L150" s="199"/>
      <c r="AA150" s="506">
        <f>IF(AND('12 Top'!C150=1,NOT('12 Top'!I150="")),'12 Top'!I150,0)</f>
        <v>0</v>
      </c>
      <c r="AB150" s="506">
        <f>IF(AND('12 Top'!D150=1,NOT('12 Top'!I150="")),'12 Top'!I150,0)</f>
        <v>0</v>
      </c>
      <c r="AC150" s="506">
        <f>IF(AND('12 Top'!E150=1,NOT('12 Top'!I150="")),'12 Top'!I150,0)</f>
        <v>0</v>
      </c>
      <c r="AD150" s="506">
        <f>IF(AND('12 Top'!F150=1,NOT('12 Top'!I150="")),'12 Top'!I150,0)</f>
        <v>0</v>
      </c>
      <c r="AE150" s="506">
        <f>IF(AND('12 Top'!C150=0,NOT('12 Top'!H150="")),'12 Top'!H150,4)</f>
        <v>4</v>
      </c>
      <c r="AF150" s="506">
        <f>IF(AND('12 Top'!D150=0,NOT('12 Top'!H150="")),'12 Top'!H150,4)</f>
        <v>4</v>
      </c>
      <c r="AG150" s="506">
        <f>IF(AND('12 Top'!E150=0,NOT('12 Top'!H150="")),'12 Top'!H150,4)</f>
        <v>4</v>
      </c>
      <c r="AH150" s="506">
        <f>IF(AND('12 Top'!F150=0,NOT('12 Top'!H150="")),'12 Top'!H150,4)</f>
        <v>4</v>
      </c>
      <c r="GS150" s="515"/>
      <c r="GT150" s="515"/>
      <c r="GU150" s="515"/>
      <c r="GV150" s="515"/>
      <c r="GW150" s="515"/>
      <c r="GX150" s="515"/>
      <c r="GY150" s="515"/>
      <c r="GZ150" s="515"/>
      <c r="HA150" s="515"/>
      <c r="HB150" s="515"/>
      <c r="HC150" s="515"/>
      <c r="HD150" s="515"/>
      <c r="HE150" s="515"/>
      <c r="HF150" s="515"/>
      <c r="HG150" s="515"/>
      <c r="HH150" s="515"/>
      <c r="HI150" s="515"/>
      <c r="HJ150" s="515"/>
      <c r="HK150" s="515"/>
      <c r="HL150" s="515"/>
      <c r="HM150" s="515"/>
      <c r="HN150" s="515"/>
      <c r="HO150" s="515"/>
      <c r="HP150" s="515"/>
      <c r="HQ150" s="515"/>
      <c r="HR150" s="515"/>
      <c r="HS150" s="515"/>
      <c r="HT150" s="515"/>
      <c r="HU150" s="515"/>
      <c r="HV150" s="515"/>
      <c r="HW150" s="515"/>
      <c r="HX150" s="515"/>
      <c r="HY150" s="515"/>
      <c r="HZ150" s="515"/>
      <c r="IA150" s="515"/>
      <c r="IB150" s="515"/>
      <c r="IC150" s="515"/>
      <c r="ID150" s="515"/>
      <c r="IE150" s="515"/>
      <c r="IF150" s="515"/>
      <c r="IG150" s="515"/>
      <c r="IH150" s="515"/>
      <c r="II150" s="515"/>
      <c r="IJ150" s="515"/>
      <c r="IK150" s="515"/>
      <c r="IL150" s="515"/>
      <c r="IM150" s="515"/>
      <c r="IN150" s="515"/>
      <c r="IO150" s="515"/>
      <c r="IP150" s="515"/>
      <c r="IQ150" s="515"/>
      <c r="IR150" s="515"/>
      <c r="IS150" s="515"/>
      <c r="IT150" s="515"/>
      <c r="IU150" s="515"/>
      <c r="IV150" s="515"/>
    </row>
    <row r="151" spans="1:256">
      <c r="A151" s="15" t="s">
        <v>3586</v>
      </c>
      <c r="B151" s="160" t="s">
        <v>1357</v>
      </c>
      <c r="C151" s="37"/>
      <c r="D151" s="35"/>
      <c r="E151" s="35"/>
      <c r="F151" s="35"/>
      <c r="G151" s="201">
        <v>4</v>
      </c>
      <c r="H151" s="201">
        <v>2</v>
      </c>
      <c r="I151" s="201"/>
      <c r="J151" s="201" t="s">
        <v>2351</v>
      </c>
      <c r="K151" s="16" t="s">
        <v>3691</v>
      </c>
      <c r="L151" s="199"/>
      <c r="AA151" s="506">
        <f>IF(AND('12 Top'!C151=1,NOT('12 Top'!I151="")),'12 Top'!I151,0)</f>
        <v>0</v>
      </c>
      <c r="AB151" s="506">
        <f>IF(AND('12 Top'!D151=1,NOT('12 Top'!I151="")),'12 Top'!I151,0)</f>
        <v>0</v>
      </c>
      <c r="AC151" s="506">
        <f>IF(AND('12 Top'!E151=1,NOT('12 Top'!I151="")),'12 Top'!I151,0)</f>
        <v>0</v>
      </c>
      <c r="AD151" s="506">
        <f>IF(AND('12 Top'!F151=1,NOT('12 Top'!I151="")),'12 Top'!I151,0)</f>
        <v>0</v>
      </c>
      <c r="AE151" s="506">
        <f>IF(AND('12 Top'!C151=0,NOT('12 Top'!H151="")),'12 Top'!H151,4)</f>
        <v>2</v>
      </c>
      <c r="AF151" s="506">
        <f>IF(AND('12 Top'!D151=0,NOT('12 Top'!H151="")),'12 Top'!H151,4)</f>
        <v>2</v>
      </c>
      <c r="AG151" s="506">
        <f>IF(AND('12 Top'!E151=0,NOT('12 Top'!H151="")),'12 Top'!H151,4)</f>
        <v>2</v>
      </c>
      <c r="AH151" s="506">
        <f>IF(AND('12 Top'!F151=0,NOT('12 Top'!H151="")),'12 Top'!H151,4)</f>
        <v>2</v>
      </c>
      <c r="GS151" s="515"/>
      <c r="GT151" s="515"/>
      <c r="GU151" s="515"/>
      <c r="GV151" s="515"/>
      <c r="GW151" s="515"/>
      <c r="GX151" s="515"/>
      <c r="GY151" s="515"/>
      <c r="GZ151" s="515"/>
      <c r="HA151" s="515"/>
      <c r="HB151" s="515"/>
      <c r="HC151" s="515"/>
      <c r="HD151" s="515"/>
      <c r="HE151" s="515"/>
      <c r="HF151" s="515"/>
      <c r="HG151" s="515"/>
      <c r="HH151" s="515"/>
      <c r="HI151" s="515"/>
      <c r="HJ151" s="515"/>
      <c r="HK151" s="515"/>
      <c r="HL151" s="515"/>
      <c r="HM151" s="515"/>
      <c r="HN151" s="515"/>
      <c r="HO151" s="515"/>
      <c r="HP151" s="515"/>
      <c r="HQ151" s="515"/>
      <c r="HR151" s="515"/>
      <c r="HS151" s="515"/>
      <c r="HT151" s="515"/>
      <c r="HU151" s="515"/>
      <c r="HV151" s="515"/>
      <c r="HW151" s="515"/>
      <c r="HX151" s="515"/>
      <c r="HY151" s="515"/>
      <c r="HZ151" s="515"/>
      <c r="IA151" s="515"/>
      <c r="IB151" s="515"/>
      <c r="IC151" s="515"/>
      <c r="ID151" s="515"/>
      <c r="IE151" s="515"/>
      <c r="IF151" s="515"/>
      <c r="IG151" s="515"/>
      <c r="IH151" s="515"/>
      <c r="II151" s="515"/>
      <c r="IJ151" s="515"/>
      <c r="IK151" s="515"/>
      <c r="IL151" s="515"/>
      <c r="IM151" s="515"/>
      <c r="IN151" s="515"/>
      <c r="IO151" s="515"/>
      <c r="IP151" s="515"/>
      <c r="IQ151" s="515"/>
      <c r="IR151" s="515"/>
      <c r="IS151" s="515"/>
      <c r="IT151" s="515"/>
      <c r="IU151" s="515"/>
      <c r="IV151" s="515"/>
    </row>
    <row r="152" spans="1:256" ht="20">
      <c r="A152" s="15" t="s">
        <v>3587</v>
      </c>
      <c r="B152" s="61" t="s">
        <v>4978</v>
      </c>
      <c r="C152" s="37"/>
      <c r="D152" s="35"/>
      <c r="E152" s="35"/>
      <c r="F152" s="35"/>
      <c r="G152" s="201">
        <v>4</v>
      </c>
      <c r="H152" s="201">
        <v>2</v>
      </c>
      <c r="I152" s="201"/>
      <c r="J152" s="201" t="s">
        <v>5466</v>
      </c>
      <c r="K152" s="16" t="s">
        <v>3691</v>
      </c>
      <c r="L152" s="203"/>
      <c r="AA152" s="506">
        <f>IF(AND('12 Top'!C152=1,NOT('12 Top'!I152="")),'12 Top'!I152,0)</f>
        <v>0</v>
      </c>
      <c r="AB152" s="506">
        <f>IF(AND('12 Top'!D152=1,NOT('12 Top'!I152="")),'12 Top'!I152,0)</f>
        <v>0</v>
      </c>
      <c r="AC152" s="506">
        <f>IF(AND('12 Top'!E152=1,NOT('12 Top'!I152="")),'12 Top'!I152,0)</f>
        <v>0</v>
      </c>
      <c r="AD152" s="506">
        <f>IF(AND('12 Top'!F152=1,NOT('12 Top'!I152="")),'12 Top'!I152,0)</f>
        <v>0</v>
      </c>
      <c r="AE152" s="506">
        <f>IF(AND('12 Top'!C152=0,NOT('12 Top'!H152="")),'12 Top'!H152,4)</f>
        <v>2</v>
      </c>
      <c r="AF152" s="506">
        <f>IF(AND('12 Top'!D152=0,NOT('12 Top'!H152="")),'12 Top'!H152,4)</f>
        <v>2</v>
      </c>
      <c r="AG152" s="506">
        <f>IF(AND('12 Top'!E152=0,NOT('12 Top'!H152="")),'12 Top'!H152,4)</f>
        <v>2</v>
      </c>
      <c r="AH152" s="506">
        <f>IF(AND('12 Top'!F152=0,NOT('12 Top'!H152="")),'12 Top'!H152,4)</f>
        <v>2</v>
      </c>
      <c r="GS152" s="515"/>
      <c r="GT152" s="515"/>
      <c r="GU152" s="515"/>
      <c r="GV152" s="515"/>
      <c r="GW152" s="515"/>
      <c r="GX152" s="515"/>
      <c r="GY152" s="515"/>
      <c r="GZ152" s="515"/>
      <c r="HA152" s="515"/>
      <c r="HB152" s="515"/>
      <c r="HC152" s="515"/>
      <c r="HD152" s="515"/>
      <c r="HE152" s="515"/>
      <c r="HF152" s="515"/>
      <c r="HG152" s="515"/>
      <c r="HH152" s="515"/>
      <c r="HI152" s="515"/>
      <c r="HJ152" s="515"/>
      <c r="HK152" s="515"/>
      <c r="HL152" s="515"/>
      <c r="HM152" s="515"/>
      <c r="HN152" s="515"/>
      <c r="HO152" s="515"/>
      <c r="HP152" s="515"/>
      <c r="HQ152" s="515"/>
      <c r="HR152" s="515"/>
      <c r="HS152" s="515"/>
      <c r="HT152" s="515"/>
      <c r="HU152" s="515"/>
      <c r="HV152" s="515"/>
      <c r="HW152" s="515"/>
      <c r="HX152" s="515"/>
      <c r="HY152" s="515"/>
      <c r="HZ152" s="515"/>
      <c r="IA152" s="515"/>
      <c r="IB152" s="515"/>
      <c r="IC152" s="515"/>
      <c r="ID152" s="515"/>
      <c r="IE152" s="515"/>
      <c r="IF152" s="515"/>
      <c r="IG152" s="515"/>
      <c r="IH152" s="515"/>
      <c r="II152" s="515"/>
      <c r="IJ152" s="515"/>
      <c r="IK152" s="515"/>
      <c r="IL152" s="515"/>
      <c r="IM152" s="515"/>
      <c r="IN152" s="515"/>
      <c r="IO152" s="515"/>
      <c r="IP152" s="515"/>
      <c r="IQ152" s="515"/>
      <c r="IR152" s="515"/>
      <c r="IS152" s="515"/>
      <c r="IT152" s="515"/>
      <c r="IU152" s="515"/>
      <c r="IV152" s="515"/>
    </row>
    <row r="153" spans="1:256">
      <c r="A153" s="15" t="s">
        <v>3588</v>
      </c>
      <c r="B153" s="61" t="s">
        <v>774</v>
      </c>
      <c r="C153" s="37"/>
      <c r="D153" s="35"/>
      <c r="E153" s="35"/>
      <c r="F153" s="35"/>
      <c r="G153" s="201">
        <v>4</v>
      </c>
      <c r="H153" s="201">
        <v>2</v>
      </c>
      <c r="I153" s="201"/>
      <c r="J153" s="201" t="s">
        <v>5466</v>
      </c>
      <c r="K153" s="16" t="s">
        <v>3691</v>
      </c>
      <c r="L153" s="203"/>
      <c r="AA153" s="506">
        <f>IF(AND('12 Top'!C153=1,NOT('12 Top'!I153="")),'12 Top'!I153,0)</f>
        <v>0</v>
      </c>
      <c r="AB153" s="506">
        <f>IF(AND('12 Top'!D153=1,NOT('12 Top'!I153="")),'12 Top'!I153,0)</f>
        <v>0</v>
      </c>
      <c r="AC153" s="506">
        <f>IF(AND('12 Top'!E153=1,NOT('12 Top'!I153="")),'12 Top'!I153,0)</f>
        <v>0</v>
      </c>
      <c r="AD153" s="506">
        <f>IF(AND('12 Top'!F153=1,NOT('12 Top'!I153="")),'12 Top'!I153,0)</f>
        <v>0</v>
      </c>
      <c r="AE153" s="506">
        <f>IF(AND('12 Top'!C153=0,NOT('12 Top'!H153="")),'12 Top'!H153,4)</f>
        <v>2</v>
      </c>
      <c r="AF153" s="506">
        <f>IF(AND('12 Top'!D153=0,NOT('12 Top'!H153="")),'12 Top'!H153,4)</f>
        <v>2</v>
      </c>
      <c r="AG153" s="506">
        <f>IF(AND('12 Top'!E153=0,NOT('12 Top'!H153="")),'12 Top'!H153,4)</f>
        <v>2</v>
      </c>
      <c r="AH153" s="506">
        <f>IF(AND('12 Top'!F153=0,NOT('12 Top'!H153="")),'12 Top'!H153,4)</f>
        <v>2</v>
      </c>
      <c r="GS153" s="515"/>
      <c r="GT153" s="515"/>
      <c r="GU153" s="515"/>
      <c r="GV153" s="515"/>
      <c r="GW153" s="515"/>
      <c r="GX153" s="515"/>
      <c r="GY153" s="515"/>
      <c r="GZ153" s="515"/>
      <c r="HA153" s="515"/>
      <c r="HB153" s="515"/>
      <c r="HC153" s="515"/>
      <c r="HD153" s="515"/>
      <c r="HE153" s="515"/>
      <c r="HF153" s="515"/>
      <c r="HG153" s="515"/>
      <c r="HH153" s="515"/>
      <c r="HI153" s="515"/>
      <c r="HJ153" s="515"/>
      <c r="HK153" s="515"/>
      <c r="HL153" s="515"/>
      <c r="HM153" s="515"/>
      <c r="HN153" s="515"/>
      <c r="HO153" s="515"/>
      <c r="HP153" s="515"/>
      <c r="HQ153" s="515"/>
      <c r="HR153" s="515"/>
      <c r="HS153" s="515"/>
      <c r="HT153" s="515"/>
      <c r="HU153" s="515"/>
      <c r="HV153" s="515"/>
      <c r="HW153" s="515"/>
      <c r="HX153" s="515"/>
      <c r="HY153" s="515"/>
      <c r="HZ153" s="515"/>
      <c r="IA153" s="515"/>
      <c r="IB153" s="515"/>
      <c r="IC153" s="515"/>
      <c r="ID153" s="515"/>
      <c r="IE153" s="515"/>
      <c r="IF153" s="515"/>
      <c r="IG153" s="515"/>
      <c r="IH153" s="515"/>
      <c r="II153" s="515"/>
      <c r="IJ153" s="515"/>
      <c r="IK153" s="515"/>
      <c r="IL153" s="515"/>
      <c r="IM153" s="515"/>
      <c r="IN153" s="515"/>
      <c r="IO153" s="515"/>
      <c r="IP153" s="515"/>
      <c r="IQ153" s="515"/>
      <c r="IR153" s="515"/>
      <c r="IS153" s="515"/>
      <c r="IT153" s="515"/>
      <c r="IU153" s="515"/>
      <c r="IV153" s="515"/>
    </row>
    <row r="154" spans="1:256" ht="30">
      <c r="A154" s="15" t="s">
        <v>3511</v>
      </c>
      <c r="B154" s="61" t="s">
        <v>107</v>
      </c>
      <c r="C154" s="37"/>
      <c r="D154" s="35"/>
      <c r="E154" s="35"/>
      <c r="F154" s="35"/>
      <c r="G154" s="201">
        <v>4</v>
      </c>
      <c r="H154" s="201">
        <v>2</v>
      </c>
      <c r="I154" s="201">
        <v>3</v>
      </c>
      <c r="J154" s="201" t="s">
        <v>3371</v>
      </c>
      <c r="K154" s="16" t="s">
        <v>4527</v>
      </c>
      <c r="L154" s="199"/>
      <c r="AA154" s="506">
        <f>IF(AND('12 Top'!C154=1,NOT('12 Top'!I154="")),'12 Top'!I154,0)</f>
        <v>0</v>
      </c>
      <c r="AB154" s="506">
        <f>IF(AND('12 Top'!D154=1,NOT('12 Top'!I154="")),'12 Top'!I154,0)</f>
        <v>0</v>
      </c>
      <c r="AC154" s="506">
        <f>IF(AND('12 Top'!E154=1,NOT('12 Top'!I154="")),'12 Top'!I154,0)</f>
        <v>0</v>
      </c>
      <c r="AD154" s="506">
        <f>IF(AND('12 Top'!F154=1,NOT('12 Top'!I154="")),'12 Top'!I154,0)</f>
        <v>0</v>
      </c>
      <c r="AE154" s="506">
        <f>IF(AND('12 Top'!C154=0,NOT('12 Top'!H154="")),'12 Top'!H154,4)</f>
        <v>2</v>
      </c>
      <c r="AF154" s="506">
        <f>IF(AND('12 Top'!D154=0,NOT('12 Top'!H154="")),'12 Top'!H154,4)</f>
        <v>2</v>
      </c>
      <c r="AG154" s="506">
        <f>IF(AND('12 Top'!E154=0,NOT('12 Top'!H154="")),'12 Top'!H154,4)</f>
        <v>2</v>
      </c>
      <c r="AH154" s="506">
        <f>IF(AND('12 Top'!F154=0,NOT('12 Top'!H154="")),'12 Top'!H154,4)</f>
        <v>2</v>
      </c>
      <c r="GS154" s="515"/>
      <c r="GT154" s="515"/>
      <c r="GU154" s="515"/>
      <c r="GV154" s="515"/>
      <c r="GW154" s="515"/>
      <c r="GX154" s="515"/>
      <c r="GY154" s="515"/>
      <c r="GZ154" s="515"/>
      <c r="HA154" s="515"/>
      <c r="HB154" s="515"/>
      <c r="HC154" s="515"/>
      <c r="HD154" s="515"/>
      <c r="HE154" s="515"/>
      <c r="HF154" s="515"/>
      <c r="HG154" s="515"/>
      <c r="HH154" s="515"/>
      <c r="HI154" s="515"/>
      <c r="HJ154" s="515"/>
      <c r="HK154" s="515"/>
      <c r="HL154" s="515"/>
      <c r="HM154" s="515"/>
      <c r="HN154" s="515"/>
      <c r="HO154" s="515"/>
      <c r="HP154" s="515"/>
      <c r="HQ154" s="515"/>
      <c r="HR154" s="515"/>
      <c r="HS154" s="515"/>
      <c r="HT154" s="515"/>
      <c r="HU154" s="515"/>
      <c r="HV154" s="515"/>
      <c r="HW154" s="515"/>
      <c r="HX154" s="515"/>
      <c r="HY154" s="515"/>
      <c r="HZ154" s="515"/>
      <c r="IA154" s="515"/>
      <c r="IB154" s="515"/>
      <c r="IC154" s="515"/>
      <c r="ID154" s="515"/>
      <c r="IE154" s="515"/>
      <c r="IF154" s="515"/>
      <c r="IG154" s="515"/>
      <c r="IH154" s="515"/>
      <c r="II154" s="515"/>
      <c r="IJ154" s="515"/>
      <c r="IK154" s="515"/>
      <c r="IL154" s="515"/>
      <c r="IM154" s="515"/>
      <c r="IN154" s="515"/>
      <c r="IO154" s="515"/>
      <c r="IP154" s="515"/>
      <c r="IQ154" s="515"/>
      <c r="IR154" s="515"/>
      <c r="IS154" s="515"/>
      <c r="IT154" s="515"/>
      <c r="IU154" s="515"/>
      <c r="IV154" s="515"/>
    </row>
    <row r="155" spans="1:256">
      <c r="A155" s="15" t="s">
        <v>3512</v>
      </c>
      <c r="B155" s="61" t="s">
        <v>225</v>
      </c>
      <c r="C155" s="37"/>
      <c r="D155" s="35"/>
      <c r="E155" s="35"/>
      <c r="F155" s="35"/>
      <c r="G155" s="201">
        <v>2</v>
      </c>
      <c r="H155" s="201"/>
      <c r="I155" s="201"/>
      <c r="J155" s="201" t="s">
        <v>5466</v>
      </c>
      <c r="K155" s="16" t="s">
        <v>3251</v>
      </c>
      <c r="L155" s="199"/>
      <c r="AA155" s="506">
        <f>IF(AND('12 Top'!C155=1,NOT('12 Top'!I155="")),'12 Top'!I155,0)</f>
        <v>0</v>
      </c>
      <c r="AB155" s="506">
        <f>IF(AND('12 Top'!D155=1,NOT('12 Top'!I155="")),'12 Top'!I155,0)</f>
        <v>0</v>
      </c>
      <c r="AC155" s="506">
        <f>IF(AND('12 Top'!E155=1,NOT('12 Top'!I155="")),'12 Top'!I155,0)</f>
        <v>0</v>
      </c>
      <c r="AD155" s="506">
        <f>IF(AND('12 Top'!F155=1,NOT('12 Top'!I155="")),'12 Top'!I155,0)</f>
        <v>0</v>
      </c>
      <c r="AE155" s="506">
        <f>IF(AND('12 Top'!C155=0,NOT('12 Top'!H155="")),'12 Top'!H155,4)</f>
        <v>4</v>
      </c>
      <c r="AF155" s="506">
        <f>IF(AND('12 Top'!D155=0,NOT('12 Top'!H155="")),'12 Top'!H155,4)</f>
        <v>4</v>
      </c>
      <c r="AG155" s="506">
        <f>IF(AND('12 Top'!E155=0,NOT('12 Top'!H155="")),'12 Top'!H155,4)</f>
        <v>4</v>
      </c>
      <c r="AH155" s="506">
        <f>IF(AND('12 Top'!F155=0,NOT('12 Top'!H155="")),'12 Top'!H155,4)</f>
        <v>4</v>
      </c>
      <c r="GS155" s="515"/>
      <c r="GT155" s="515"/>
      <c r="GU155" s="515"/>
      <c r="GV155" s="515"/>
      <c r="GW155" s="515"/>
      <c r="GX155" s="515"/>
      <c r="GY155" s="515"/>
      <c r="GZ155" s="515"/>
      <c r="HA155" s="515"/>
      <c r="HB155" s="515"/>
      <c r="HC155" s="515"/>
      <c r="HD155" s="515"/>
      <c r="HE155" s="515"/>
      <c r="HF155" s="515"/>
      <c r="HG155" s="515"/>
      <c r="HH155" s="515"/>
      <c r="HI155" s="515"/>
      <c r="HJ155" s="515"/>
      <c r="HK155" s="515"/>
      <c r="HL155" s="515"/>
      <c r="HM155" s="515"/>
      <c r="HN155" s="515"/>
      <c r="HO155" s="515"/>
      <c r="HP155" s="515"/>
      <c r="HQ155" s="515"/>
      <c r="HR155" s="515"/>
      <c r="HS155" s="515"/>
      <c r="HT155" s="515"/>
      <c r="HU155" s="515"/>
      <c r="HV155" s="515"/>
      <c r="HW155" s="515"/>
      <c r="HX155" s="515"/>
      <c r="HY155" s="515"/>
      <c r="HZ155" s="515"/>
      <c r="IA155" s="515"/>
      <c r="IB155" s="515"/>
      <c r="IC155" s="515"/>
      <c r="ID155" s="515"/>
      <c r="IE155" s="515"/>
      <c r="IF155" s="515"/>
      <c r="IG155" s="515"/>
      <c r="IH155" s="515"/>
      <c r="II155" s="515"/>
      <c r="IJ155" s="515"/>
      <c r="IK155" s="515"/>
      <c r="IL155" s="515"/>
      <c r="IM155" s="515"/>
      <c r="IN155" s="515"/>
      <c r="IO155" s="515"/>
      <c r="IP155" s="515"/>
      <c r="IQ155" s="515"/>
      <c r="IR155" s="515"/>
      <c r="IS155" s="515"/>
      <c r="IT155" s="515"/>
      <c r="IU155" s="515"/>
      <c r="IV155" s="515"/>
    </row>
    <row r="156" spans="1:256">
      <c r="A156" s="15" t="s">
        <v>226</v>
      </c>
      <c r="B156" s="61" t="s">
        <v>3530</v>
      </c>
      <c r="C156" s="37"/>
      <c r="D156" s="35"/>
      <c r="E156" s="35"/>
      <c r="F156" s="35"/>
      <c r="G156" s="201">
        <v>2</v>
      </c>
      <c r="H156" s="201"/>
      <c r="I156" s="201"/>
      <c r="J156" s="201" t="s">
        <v>5466</v>
      </c>
      <c r="K156" s="16" t="s">
        <v>3251</v>
      </c>
      <c r="L156" s="199"/>
      <c r="AA156" s="506">
        <f>IF(AND('12 Top'!C156=1,NOT('12 Top'!I156="")),'12 Top'!I156,0)</f>
        <v>0</v>
      </c>
      <c r="AB156" s="506">
        <f>IF(AND('12 Top'!D156=1,NOT('12 Top'!I156="")),'12 Top'!I156,0)</f>
        <v>0</v>
      </c>
      <c r="AC156" s="506">
        <f>IF(AND('12 Top'!E156=1,NOT('12 Top'!I156="")),'12 Top'!I156,0)</f>
        <v>0</v>
      </c>
      <c r="AD156" s="506">
        <f>IF(AND('12 Top'!F156=1,NOT('12 Top'!I156="")),'12 Top'!I156,0)</f>
        <v>0</v>
      </c>
      <c r="AE156" s="506">
        <f>IF(AND('12 Top'!C156=0,NOT('12 Top'!H156="")),'12 Top'!H156,4)</f>
        <v>4</v>
      </c>
      <c r="AF156" s="506">
        <f>IF(AND('12 Top'!D156=0,NOT('12 Top'!H156="")),'12 Top'!H156,4)</f>
        <v>4</v>
      </c>
      <c r="AG156" s="506">
        <f>IF(AND('12 Top'!E156=0,NOT('12 Top'!H156="")),'12 Top'!H156,4)</f>
        <v>4</v>
      </c>
      <c r="AH156" s="506">
        <f>IF(AND('12 Top'!F156=0,NOT('12 Top'!H156="")),'12 Top'!H156,4)</f>
        <v>4</v>
      </c>
      <c r="GS156" s="515"/>
      <c r="GT156" s="515"/>
      <c r="GU156" s="515"/>
      <c r="GV156" s="515"/>
      <c r="GW156" s="515"/>
      <c r="GX156" s="515"/>
      <c r="GY156" s="515"/>
      <c r="GZ156" s="515"/>
      <c r="HA156" s="515"/>
      <c r="HB156" s="515"/>
      <c r="HC156" s="515"/>
      <c r="HD156" s="515"/>
      <c r="HE156" s="515"/>
      <c r="HF156" s="515"/>
      <c r="HG156" s="515"/>
      <c r="HH156" s="515"/>
      <c r="HI156" s="515"/>
      <c r="HJ156" s="515"/>
      <c r="HK156" s="515"/>
      <c r="HL156" s="515"/>
      <c r="HM156" s="515"/>
      <c r="HN156" s="515"/>
      <c r="HO156" s="515"/>
      <c r="HP156" s="515"/>
      <c r="HQ156" s="515"/>
      <c r="HR156" s="515"/>
      <c r="HS156" s="515"/>
      <c r="HT156" s="515"/>
      <c r="HU156" s="515"/>
      <c r="HV156" s="515"/>
      <c r="HW156" s="515"/>
      <c r="HX156" s="515"/>
      <c r="HY156" s="515"/>
      <c r="HZ156" s="515"/>
      <c r="IA156" s="515"/>
      <c r="IB156" s="515"/>
      <c r="IC156" s="515"/>
      <c r="ID156" s="515"/>
      <c r="IE156" s="515"/>
      <c r="IF156" s="515"/>
      <c r="IG156" s="515"/>
      <c r="IH156" s="515"/>
      <c r="II156" s="515"/>
      <c r="IJ156" s="515"/>
      <c r="IK156" s="515"/>
      <c r="IL156" s="515"/>
      <c r="IM156" s="515"/>
      <c r="IN156" s="515"/>
      <c r="IO156" s="515"/>
      <c r="IP156" s="515"/>
      <c r="IQ156" s="515"/>
      <c r="IR156" s="515"/>
      <c r="IS156" s="515"/>
      <c r="IT156" s="515"/>
      <c r="IU156" s="515"/>
      <c r="IV156" s="515"/>
    </row>
    <row r="157" spans="1:256">
      <c r="A157" s="15" t="s">
        <v>3531</v>
      </c>
      <c r="B157" s="61" t="s">
        <v>1364</v>
      </c>
      <c r="C157" s="37"/>
      <c r="D157" s="35"/>
      <c r="E157" s="35"/>
      <c r="F157" s="35"/>
      <c r="G157" s="201">
        <v>1</v>
      </c>
      <c r="H157" s="201">
        <v>2</v>
      </c>
      <c r="I157" s="201"/>
      <c r="J157" s="201" t="s">
        <v>2858</v>
      </c>
      <c r="K157" s="16" t="s">
        <v>3251</v>
      </c>
      <c r="L157" s="199"/>
      <c r="AA157" s="506">
        <f>IF(AND('12 Top'!C157=1,NOT('12 Top'!I157="")),'12 Top'!I157,0)</f>
        <v>0</v>
      </c>
      <c r="AB157" s="506">
        <f>IF(AND('12 Top'!D157=1,NOT('12 Top'!I157="")),'12 Top'!I157,0)</f>
        <v>0</v>
      </c>
      <c r="AC157" s="506">
        <f>IF(AND('12 Top'!E157=1,NOT('12 Top'!I157="")),'12 Top'!I157,0)</f>
        <v>0</v>
      </c>
      <c r="AD157" s="506">
        <f>IF(AND('12 Top'!F157=1,NOT('12 Top'!I157="")),'12 Top'!I157,0)</f>
        <v>0</v>
      </c>
      <c r="AE157" s="506">
        <f>IF(AND('12 Top'!C157=0,NOT('12 Top'!H157="")),'12 Top'!H157,4)</f>
        <v>2</v>
      </c>
      <c r="AF157" s="506">
        <f>IF(AND('12 Top'!D157=0,NOT('12 Top'!H157="")),'12 Top'!H157,4)</f>
        <v>2</v>
      </c>
      <c r="AG157" s="506">
        <f>IF(AND('12 Top'!E157=0,NOT('12 Top'!H157="")),'12 Top'!H157,4)</f>
        <v>2</v>
      </c>
      <c r="AH157" s="506">
        <f>IF(AND('12 Top'!F157=0,NOT('12 Top'!H157="")),'12 Top'!H157,4)</f>
        <v>2</v>
      </c>
      <c r="GS157" s="515"/>
      <c r="GT157" s="515"/>
      <c r="GU157" s="515"/>
      <c r="GV157" s="515"/>
      <c r="GW157" s="515"/>
      <c r="GX157" s="515"/>
      <c r="GY157" s="515"/>
      <c r="GZ157" s="515"/>
      <c r="HA157" s="515"/>
      <c r="HB157" s="515"/>
      <c r="HC157" s="515"/>
      <c r="HD157" s="515"/>
      <c r="HE157" s="515"/>
      <c r="HF157" s="515"/>
      <c r="HG157" s="515"/>
      <c r="HH157" s="515"/>
      <c r="HI157" s="515"/>
      <c r="HJ157" s="515"/>
      <c r="HK157" s="515"/>
      <c r="HL157" s="515"/>
      <c r="HM157" s="515"/>
      <c r="HN157" s="515"/>
      <c r="HO157" s="515"/>
      <c r="HP157" s="515"/>
      <c r="HQ157" s="515"/>
      <c r="HR157" s="515"/>
      <c r="HS157" s="515"/>
      <c r="HT157" s="515"/>
      <c r="HU157" s="515"/>
      <c r="HV157" s="515"/>
      <c r="HW157" s="515"/>
      <c r="HX157" s="515"/>
      <c r="HY157" s="515"/>
      <c r="HZ157" s="515"/>
      <c r="IA157" s="515"/>
      <c r="IB157" s="515"/>
      <c r="IC157" s="515"/>
      <c r="ID157" s="515"/>
      <c r="IE157" s="515"/>
      <c r="IF157" s="515"/>
      <c r="IG157" s="515"/>
      <c r="IH157" s="515"/>
      <c r="II157" s="515"/>
      <c r="IJ157" s="515"/>
      <c r="IK157" s="515"/>
      <c r="IL157" s="515"/>
      <c r="IM157" s="515"/>
      <c r="IN157" s="515"/>
      <c r="IO157" s="515"/>
      <c r="IP157" s="515"/>
      <c r="IQ157" s="515"/>
      <c r="IR157" s="515"/>
      <c r="IS157" s="515"/>
      <c r="IT157" s="515"/>
      <c r="IU157" s="515"/>
      <c r="IV157" s="515"/>
    </row>
    <row r="158" spans="1:256">
      <c r="A158" s="116" t="s">
        <v>3532</v>
      </c>
      <c r="B158" s="111" t="s">
        <v>1005</v>
      </c>
      <c r="C158" s="37"/>
      <c r="D158" s="35"/>
      <c r="E158" s="35"/>
      <c r="F158" s="35"/>
      <c r="G158" s="201"/>
      <c r="H158" s="201"/>
      <c r="I158" s="201"/>
      <c r="J158" s="201"/>
      <c r="K158" s="16"/>
      <c r="L158" s="199"/>
      <c r="AB158" s="506">
        <f>IF(AND('12 Top'!D158=1,NOT('12 Top'!I158="")),'12 Top'!I158,0)</f>
        <v>0</v>
      </c>
      <c r="GS158" s="515"/>
      <c r="GT158" s="515"/>
      <c r="GU158" s="515"/>
      <c r="GV158" s="515"/>
      <c r="GW158" s="515"/>
      <c r="GX158" s="515"/>
      <c r="GY158" s="515"/>
      <c r="GZ158" s="515"/>
      <c r="HA158" s="515"/>
      <c r="HB158" s="515"/>
      <c r="HC158" s="515"/>
      <c r="HD158" s="515"/>
      <c r="HE158" s="515"/>
      <c r="HF158" s="515"/>
      <c r="HG158" s="515"/>
      <c r="HH158" s="515"/>
      <c r="HI158" s="515"/>
      <c r="HJ158" s="515"/>
      <c r="HK158" s="515"/>
      <c r="HL158" s="515"/>
      <c r="HM158" s="515"/>
      <c r="HN158" s="515"/>
      <c r="HO158" s="515"/>
      <c r="HP158" s="515"/>
      <c r="HQ158" s="515"/>
      <c r="HR158" s="515"/>
      <c r="HS158" s="515"/>
      <c r="HT158" s="515"/>
      <c r="HU158" s="515"/>
      <c r="HV158" s="515"/>
      <c r="HW158" s="515"/>
      <c r="HX158" s="515"/>
      <c r="HY158" s="515"/>
      <c r="HZ158" s="515"/>
      <c r="IA158" s="515"/>
      <c r="IB158" s="515"/>
      <c r="IC158" s="515"/>
      <c r="ID158" s="515"/>
      <c r="IE158" s="515"/>
      <c r="IF158" s="515"/>
      <c r="IG158" s="515"/>
      <c r="IH158" s="515"/>
      <c r="II158" s="515"/>
      <c r="IJ158" s="515"/>
      <c r="IK158" s="515"/>
      <c r="IL158" s="515"/>
      <c r="IM158" s="515"/>
      <c r="IN158" s="515"/>
      <c r="IO158" s="515"/>
      <c r="IP158" s="515"/>
      <c r="IQ158" s="515"/>
      <c r="IR158" s="515"/>
      <c r="IS158" s="515"/>
      <c r="IT158" s="515"/>
      <c r="IU158" s="515"/>
      <c r="IV158" s="515"/>
    </row>
    <row r="159" spans="1:256" ht="30">
      <c r="A159" s="15" t="s">
        <v>3533</v>
      </c>
      <c r="B159" s="213" t="s">
        <v>549</v>
      </c>
      <c r="C159" s="37"/>
      <c r="D159" s="35"/>
      <c r="E159" s="35"/>
      <c r="F159" s="35"/>
      <c r="G159" s="201">
        <v>4</v>
      </c>
      <c r="H159" s="201"/>
      <c r="I159" s="201">
        <v>4</v>
      </c>
      <c r="J159" s="201" t="s">
        <v>5466</v>
      </c>
      <c r="K159" s="16"/>
      <c r="L159" s="199"/>
      <c r="AA159" s="506">
        <f>IF(AND('12 Top'!C159=1,NOT('12 Top'!I159="")),'12 Top'!I159,0)</f>
        <v>0</v>
      </c>
      <c r="AB159" s="506">
        <f>IF(AND('12 Top'!D159=1,NOT('12 Top'!I159="")),'12 Top'!I159,0)</f>
        <v>0</v>
      </c>
      <c r="AC159" s="506">
        <f>IF(AND('12 Top'!E159=1,NOT('12 Top'!I159="")),'12 Top'!I159,0)</f>
        <v>0</v>
      </c>
      <c r="AD159" s="506">
        <f>IF(AND('12 Top'!F159=1,NOT('12 Top'!I159="")),'12 Top'!I159,0)</f>
        <v>0</v>
      </c>
      <c r="AE159" s="506">
        <f>IF(AND('12 Top'!C159=0,NOT('12 Top'!H159="")),'12 Top'!H159,4)</f>
        <v>4</v>
      </c>
      <c r="AF159" s="506">
        <f>IF(AND('12 Top'!D159=0,NOT('12 Top'!H159="")),'12 Top'!H159,4)</f>
        <v>4</v>
      </c>
      <c r="AG159" s="506">
        <f>IF(AND('12 Top'!E159=0,NOT('12 Top'!H159="")),'12 Top'!H159,4)</f>
        <v>4</v>
      </c>
      <c r="AH159" s="506">
        <f>IF(AND('12 Top'!F159=0,NOT('12 Top'!H159="")),'12 Top'!H159,4)</f>
        <v>4</v>
      </c>
      <c r="GS159" s="515"/>
      <c r="GT159" s="515"/>
      <c r="GU159" s="515"/>
      <c r="GV159" s="515"/>
      <c r="GW159" s="515"/>
      <c r="GX159" s="515"/>
      <c r="GY159" s="515"/>
      <c r="GZ159" s="515"/>
      <c r="HA159" s="515"/>
      <c r="HB159" s="515"/>
      <c r="HC159" s="515"/>
      <c r="HD159" s="515"/>
      <c r="HE159" s="515"/>
      <c r="HF159" s="515"/>
      <c r="HG159" s="515"/>
      <c r="HH159" s="515"/>
      <c r="HI159" s="515"/>
      <c r="HJ159" s="515"/>
      <c r="HK159" s="515"/>
      <c r="HL159" s="515"/>
      <c r="HM159" s="515"/>
      <c r="HN159" s="515"/>
      <c r="HO159" s="515"/>
      <c r="HP159" s="515"/>
      <c r="HQ159" s="515"/>
      <c r="HR159" s="515"/>
      <c r="HS159" s="515"/>
      <c r="HT159" s="515"/>
      <c r="HU159" s="515"/>
      <c r="HV159" s="515"/>
      <c r="HW159" s="515"/>
      <c r="HX159" s="515"/>
      <c r="HY159" s="515"/>
      <c r="HZ159" s="515"/>
      <c r="IA159" s="515"/>
      <c r="IB159" s="515"/>
      <c r="IC159" s="515"/>
      <c r="ID159" s="515"/>
      <c r="IE159" s="515"/>
      <c r="IF159" s="515"/>
      <c r="IG159" s="515"/>
      <c r="IH159" s="515"/>
      <c r="II159" s="515"/>
      <c r="IJ159" s="515"/>
      <c r="IK159" s="515"/>
      <c r="IL159" s="515"/>
      <c r="IM159" s="515"/>
      <c r="IN159" s="515"/>
      <c r="IO159" s="515"/>
      <c r="IP159" s="515"/>
      <c r="IQ159" s="515"/>
      <c r="IR159" s="515"/>
      <c r="IS159" s="515"/>
      <c r="IT159" s="515"/>
      <c r="IU159" s="515"/>
      <c r="IV159" s="515"/>
    </row>
    <row r="160" spans="1:256" ht="30">
      <c r="A160" s="15" t="s">
        <v>3520</v>
      </c>
      <c r="B160" s="61" t="s">
        <v>5163</v>
      </c>
      <c r="C160" s="37"/>
      <c r="D160" s="35"/>
      <c r="E160" s="35"/>
      <c r="F160" s="35"/>
      <c r="G160" s="201">
        <v>2</v>
      </c>
      <c r="H160" s="201"/>
      <c r="I160" s="201"/>
      <c r="J160" s="201" t="s">
        <v>5466</v>
      </c>
      <c r="K160" s="202"/>
      <c r="L160" s="203"/>
      <c r="AA160" s="506">
        <f>IF(AND('12 Top'!C160=1,NOT('12 Top'!I160="")),'12 Top'!I160,0)</f>
        <v>0</v>
      </c>
      <c r="AB160" s="506">
        <f>IF(AND('12 Top'!D160=1,NOT('12 Top'!I160="")),'12 Top'!I160,0)</f>
        <v>0</v>
      </c>
      <c r="AC160" s="506">
        <f>IF(AND('12 Top'!E160=1,NOT('12 Top'!I160="")),'12 Top'!I160,0)</f>
        <v>0</v>
      </c>
      <c r="AD160" s="506">
        <f>IF(AND('12 Top'!F160=1,NOT('12 Top'!I160="")),'12 Top'!I160,0)</f>
        <v>0</v>
      </c>
      <c r="AE160" s="506">
        <f>IF(AND('12 Top'!C160=0,NOT('12 Top'!H160="")),'12 Top'!H160,4)</f>
        <v>4</v>
      </c>
      <c r="AF160" s="506">
        <f>IF(AND('12 Top'!D160=0,NOT('12 Top'!H160="")),'12 Top'!H160,4)</f>
        <v>4</v>
      </c>
      <c r="AG160" s="506">
        <f>IF(AND('12 Top'!E160=0,NOT('12 Top'!H160="")),'12 Top'!H160,4)</f>
        <v>4</v>
      </c>
      <c r="AH160" s="506">
        <f>IF(AND('12 Top'!F160=0,NOT('12 Top'!H160="")),'12 Top'!H160,4)</f>
        <v>4</v>
      </c>
      <c r="GS160" s="515"/>
      <c r="GT160" s="515"/>
      <c r="GU160" s="515"/>
      <c r="GV160" s="515"/>
      <c r="GW160" s="515"/>
      <c r="GX160" s="515"/>
      <c r="GY160" s="515"/>
      <c r="GZ160" s="515"/>
      <c r="HA160" s="515"/>
      <c r="HB160" s="515"/>
      <c r="HC160" s="515"/>
      <c r="HD160" s="515"/>
      <c r="HE160" s="515"/>
      <c r="HF160" s="515"/>
      <c r="HG160" s="515"/>
      <c r="HH160" s="515"/>
      <c r="HI160" s="515"/>
      <c r="HJ160" s="515"/>
      <c r="HK160" s="515"/>
      <c r="HL160" s="515"/>
      <c r="HM160" s="515"/>
      <c r="HN160" s="515"/>
      <c r="HO160" s="515"/>
      <c r="HP160" s="515"/>
      <c r="HQ160" s="515"/>
      <c r="HR160" s="515"/>
      <c r="HS160" s="515"/>
      <c r="HT160" s="515"/>
      <c r="HU160" s="515"/>
      <c r="HV160" s="515"/>
      <c r="HW160" s="515"/>
      <c r="HX160" s="515"/>
      <c r="HY160" s="515"/>
      <c r="HZ160" s="515"/>
      <c r="IA160" s="515"/>
      <c r="IB160" s="515"/>
      <c r="IC160" s="515"/>
      <c r="ID160" s="515"/>
      <c r="IE160" s="515"/>
      <c r="IF160" s="515"/>
      <c r="IG160" s="515"/>
      <c r="IH160" s="515"/>
      <c r="II160" s="515"/>
      <c r="IJ160" s="515"/>
      <c r="IK160" s="515"/>
      <c r="IL160" s="515"/>
      <c r="IM160" s="515"/>
      <c r="IN160" s="515"/>
      <c r="IO160" s="515"/>
      <c r="IP160" s="515"/>
      <c r="IQ160" s="515"/>
      <c r="IR160" s="515"/>
      <c r="IS160" s="515"/>
      <c r="IT160" s="515"/>
      <c r="IU160" s="515"/>
      <c r="IV160" s="515"/>
    </row>
    <row r="161" spans="1:256" ht="20">
      <c r="A161" s="15" t="s">
        <v>3521</v>
      </c>
      <c r="B161" s="218" t="s">
        <v>3645</v>
      </c>
      <c r="C161" s="37"/>
      <c r="D161" s="35"/>
      <c r="E161" s="35"/>
      <c r="F161" s="35"/>
      <c r="G161" s="201">
        <v>4</v>
      </c>
      <c r="H161" s="201"/>
      <c r="I161" s="201"/>
      <c r="J161" s="201" t="s">
        <v>5466</v>
      </c>
      <c r="K161" s="16"/>
      <c r="L161" s="84"/>
      <c r="AA161" s="506">
        <f>IF(AND('12 Top'!C161=1,NOT('12 Top'!I161="")),'12 Top'!I161,0)</f>
        <v>0</v>
      </c>
      <c r="AB161" s="506">
        <f>IF(AND('12 Top'!D161=1,NOT('12 Top'!I161="")),'12 Top'!I161,0)</f>
        <v>0</v>
      </c>
      <c r="AC161" s="506">
        <f>IF(AND('12 Top'!E161=1,NOT('12 Top'!I161="")),'12 Top'!I161,0)</f>
        <v>0</v>
      </c>
      <c r="AD161" s="506">
        <f>IF(AND('12 Top'!F161=1,NOT('12 Top'!I161="")),'12 Top'!I161,0)</f>
        <v>0</v>
      </c>
      <c r="AE161" s="506">
        <f>IF(AND('12 Top'!C161=0,NOT('12 Top'!H161="")),'12 Top'!H161,4)</f>
        <v>4</v>
      </c>
      <c r="AF161" s="506">
        <f>IF(AND('12 Top'!D161=0,NOT('12 Top'!H161="")),'12 Top'!H161,4)</f>
        <v>4</v>
      </c>
      <c r="AG161" s="506">
        <f>IF(AND('12 Top'!E161=0,NOT('12 Top'!H161="")),'12 Top'!H161,4)</f>
        <v>4</v>
      </c>
      <c r="AH161" s="506">
        <f>IF(AND('12 Top'!F161=0,NOT('12 Top'!H161="")),'12 Top'!H161,4)</f>
        <v>4</v>
      </c>
      <c r="GS161" s="515"/>
      <c r="GT161" s="515"/>
      <c r="GU161" s="515"/>
      <c r="GV161" s="515"/>
      <c r="GW161" s="515"/>
      <c r="GX161" s="515"/>
      <c r="GY161" s="515"/>
      <c r="GZ161" s="515"/>
      <c r="HA161" s="515"/>
      <c r="HB161" s="515"/>
      <c r="HC161" s="515"/>
      <c r="HD161" s="515"/>
      <c r="HE161" s="515"/>
      <c r="HF161" s="515"/>
      <c r="HG161" s="515"/>
      <c r="HH161" s="515"/>
      <c r="HI161" s="515"/>
      <c r="HJ161" s="515"/>
      <c r="HK161" s="515"/>
      <c r="HL161" s="515"/>
      <c r="HM161" s="515"/>
      <c r="HN161" s="515"/>
      <c r="HO161" s="515"/>
      <c r="HP161" s="515"/>
      <c r="HQ161" s="515"/>
      <c r="HR161" s="515"/>
      <c r="HS161" s="515"/>
      <c r="HT161" s="515"/>
      <c r="HU161" s="515"/>
      <c r="HV161" s="515"/>
      <c r="HW161" s="515"/>
      <c r="HX161" s="515"/>
      <c r="HY161" s="515"/>
      <c r="HZ161" s="515"/>
      <c r="IA161" s="515"/>
      <c r="IB161" s="515"/>
      <c r="IC161" s="515"/>
      <c r="ID161" s="515"/>
      <c r="IE161" s="515"/>
      <c r="IF161" s="515"/>
      <c r="IG161" s="515"/>
      <c r="IH161" s="515"/>
      <c r="II161" s="515"/>
      <c r="IJ161" s="515"/>
      <c r="IK161" s="515"/>
      <c r="IL161" s="515"/>
      <c r="IM161" s="515"/>
      <c r="IN161" s="515"/>
      <c r="IO161" s="515"/>
      <c r="IP161" s="515"/>
      <c r="IQ161" s="515"/>
      <c r="IR161" s="515"/>
      <c r="IS161" s="515"/>
      <c r="IT161" s="515"/>
      <c r="IU161" s="515"/>
      <c r="IV161" s="515"/>
    </row>
    <row r="162" spans="1:256" ht="50">
      <c r="A162" s="15" t="s">
        <v>3522</v>
      </c>
      <c r="B162" s="61" t="s">
        <v>135</v>
      </c>
      <c r="C162" s="37"/>
      <c r="D162" s="35"/>
      <c r="E162" s="35"/>
      <c r="F162" s="35"/>
      <c r="G162" s="201">
        <v>4</v>
      </c>
      <c r="H162" s="201">
        <v>2</v>
      </c>
      <c r="I162" s="201"/>
      <c r="J162" s="201" t="s">
        <v>3371</v>
      </c>
      <c r="K162" s="16"/>
      <c r="L162" s="199"/>
      <c r="AA162" s="506">
        <f>IF(AND('12 Top'!C162=1,NOT('12 Top'!I162="")),'12 Top'!I162,0)</f>
        <v>0</v>
      </c>
      <c r="AB162" s="506">
        <f>IF(AND('12 Top'!D162=1,NOT('12 Top'!I162="")),'12 Top'!I162,0)</f>
        <v>0</v>
      </c>
      <c r="AC162" s="506">
        <f>IF(AND('12 Top'!E162=1,NOT('12 Top'!I162="")),'12 Top'!I162,0)</f>
        <v>0</v>
      </c>
      <c r="AD162" s="506">
        <f>IF(AND('12 Top'!F162=1,NOT('12 Top'!I162="")),'12 Top'!I162,0)</f>
        <v>0</v>
      </c>
      <c r="AE162" s="506">
        <f>IF(AND('12 Top'!C162=0,NOT('12 Top'!H162="")),'12 Top'!H162,4)</f>
        <v>2</v>
      </c>
      <c r="AF162" s="506">
        <f>IF(AND('12 Top'!D162=0,NOT('12 Top'!H162="")),'12 Top'!H162,4)</f>
        <v>2</v>
      </c>
      <c r="AG162" s="506">
        <f>IF(AND('12 Top'!E162=0,NOT('12 Top'!H162="")),'12 Top'!H162,4)</f>
        <v>2</v>
      </c>
      <c r="AH162" s="506">
        <f>IF(AND('12 Top'!F162=0,NOT('12 Top'!H162="")),'12 Top'!H162,4)</f>
        <v>2</v>
      </c>
      <c r="GS162" s="515"/>
      <c r="GT162" s="515"/>
      <c r="GU162" s="515"/>
      <c r="GV162" s="515"/>
      <c r="GW162" s="515"/>
      <c r="GX162" s="515"/>
      <c r="GY162" s="515"/>
      <c r="GZ162" s="515"/>
      <c r="HA162" s="515"/>
      <c r="HB162" s="515"/>
      <c r="HC162" s="515"/>
      <c r="HD162" s="515"/>
      <c r="HE162" s="515"/>
      <c r="HF162" s="515"/>
      <c r="HG162" s="515"/>
      <c r="HH162" s="515"/>
      <c r="HI162" s="515"/>
      <c r="HJ162" s="515"/>
      <c r="HK162" s="515"/>
      <c r="HL162" s="515"/>
      <c r="HM162" s="515"/>
      <c r="HN162" s="515"/>
      <c r="HO162" s="515"/>
      <c r="HP162" s="515"/>
      <c r="HQ162" s="515"/>
      <c r="HR162" s="515"/>
      <c r="HS162" s="515"/>
      <c r="HT162" s="515"/>
      <c r="HU162" s="515"/>
      <c r="HV162" s="515"/>
      <c r="HW162" s="515"/>
      <c r="HX162" s="515"/>
      <c r="HY162" s="515"/>
      <c r="HZ162" s="515"/>
      <c r="IA162" s="515"/>
      <c r="IB162" s="515"/>
      <c r="IC162" s="515"/>
      <c r="ID162" s="515"/>
      <c r="IE162" s="515"/>
      <c r="IF162" s="515"/>
      <c r="IG162" s="515"/>
      <c r="IH162" s="515"/>
      <c r="II162" s="515"/>
      <c r="IJ162" s="515"/>
      <c r="IK162" s="515"/>
      <c r="IL162" s="515"/>
      <c r="IM162" s="515"/>
      <c r="IN162" s="515"/>
      <c r="IO162" s="515"/>
      <c r="IP162" s="515"/>
      <c r="IQ162" s="515"/>
      <c r="IR162" s="515"/>
      <c r="IS162" s="515"/>
      <c r="IT162" s="515"/>
      <c r="IU162" s="515"/>
      <c r="IV162" s="515"/>
    </row>
    <row r="163" spans="1:256" ht="30">
      <c r="A163" s="15" t="s">
        <v>3523</v>
      </c>
      <c r="B163" s="61" t="s">
        <v>3682</v>
      </c>
      <c r="C163" s="37"/>
      <c r="D163" s="35"/>
      <c r="E163" s="35"/>
      <c r="F163" s="35"/>
      <c r="G163" s="201">
        <v>4</v>
      </c>
      <c r="H163" s="201">
        <v>3</v>
      </c>
      <c r="I163" s="201"/>
      <c r="J163" s="201" t="s">
        <v>3371</v>
      </c>
      <c r="K163" s="16"/>
      <c r="L163" s="199"/>
      <c r="AA163" s="506">
        <f>IF(AND('12 Top'!C163=1,NOT('12 Top'!I163="")),'12 Top'!I163,0)</f>
        <v>0</v>
      </c>
      <c r="AB163" s="506">
        <f>IF(AND('12 Top'!D163=1,NOT('12 Top'!I163="")),'12 Top'!I163,0)</f>
        <v>0</v>
      </c>
      <c r="AC163" s="506">
        <f>IF(AND('12 Top'!E163=1,NOT('12 Top'!I163="")),'12 Top'!I163,0)</f>
        <v>0</v>
      </c>
      <c r="AD163" s="506">
        <f>IF(AND('12 Top'!F163=1,NOT('12 Top'!I163="")),'12 Top'!I163,0)</f>
        <v>0</v>
      </c>
      <c r="AE163" s="506">
        <f>IF(AND('12 Top'!C163=0,NOT('12 Top'!H163="")),'12 Top'!H163,4)</f>
        <v>3</v>
      </c>
      <c r="AF163" s="506">
        <f>IF(AND('12 Top'!D163=0,NOT('12 Top'!H163="")),'12 Top'!H163,4)</f>
        <v>3</v>
      </c>
      <c r="AG163" s="506">
        <f>IF(AND('12 Top'!E163=0,NOT('12 Top'!H163="")),'12 Top'!H163,4)</f>
        <v>3</v>
      </c>
      <c r="AH163" s="506">
        <f>IF(AND('12 Top'!F163=0,NOT('12 Top'!H163="")),'12 Top'!H163,4)</f>
        <v>3</v>
      </c>
      <c r="GS163" s="515"/>
      <c r="GT163" s="515"/>
      <c r="GU163" s="515"/>
      <c r="GV163" s="515"/>
      <c r="GW163" s="515"/>
      <c r="GX163" s="515"/>
      <c r="GY163" s="515"/>
      <c r="GZ163" s="515"/>
      <c r="HA163" s="515"/>
      <c r="HB163" s="515"/>
      <c r="HC163" s="515"/>
      <c r="HD163" s="515"/>
      <c r="HE163" s="515"/>
      <c r="HF163" s="515"/>
      <c r="HG163" s="515"/>
      <c r="HH163" s="515"/>
      <c r="HI163" s="515"/>
      <c r="HJ163" s="515"/>
      <c r="HK163" s="515"/>
      <c r="HL163" s="515"/>
      <c r="HM163" s="515"/>
      <c r="HN163" s="515"/>
      <c r="HO163" s="515"/>
      <c r="HP163" s="515"/>
      <c r="HQ163" s="515"/>
      <c r="HR163" s="515"/>
      <c r="HS163" s="515"/>
      <c r="HT163" s="515"/>
      <c r="HU163" s="515"/>
      <c r="HV163" s="515"/>
      <c r="HW163" s="515"/>
      <c r="HX163" s="515"/>
      <c r="HY163" s="515"/>
      <c r="HZ163" s="515"/>
      <c r="IA163" s="515"/>
      <c r="IB163" s="515"/>
      <c r="IC163" s="515"/>
      <c r="ID163" s="515"/>
      <c r="IE163" s="515"/>
      <c r="IF163" s="515"/>
      <c r="IG163" s="515"/>
      <c r="IH163" s="515"/>
      <c r="II163" s="515"/>
      <c r="IJ163" s="515"/>
      <c r="IK163" s="515"/>
      <c r="IL163" s="515"/>
      <c r="IM163" s="515"/>
      <c r="IN163" s="515"/>
      <c r="IO163" s="515"/>
      <c r="IP163" s="515"/>
      <c r="IQ163" s="515"/>
      <c r="IR163" s="515"/>
      <c r="IS163" s="515"/>
      <c r="IT163" s="515"/>
      <c r="IU163" s="515"/>
      <c r="IV163" s="515"/>
    </row>
    <row r="164" spans="1:256" ht="13">
      <c r="A164" s="15" t="s">
        <v>3524</v>
      </c>
      <c r="B164" s="62" t="s">
        <v>4676</v>
      </c>
      <c r="C164" s="37"/>
      <c r="D164" s="35"/>
      <c r="E164" s="35"/>
      <c r="F164" s="35"/>
      <c r="G164" s="201">
        <v>4</v>
      </c>
      <c r="H164" s="201">
        <v>3</v>
      </c>
      <c r="I164" s="204"/>
      <c r="J164" s="201" t="s">
        <v>2858</v>
      </c>
      <c r="K164" s="202"/>
      <c r="L164" s="203"/>
      <c r="AA164" s="506">
        <f>IF(AND('12 Top'!C164=1,NOT('12 Top'!I164="")),'12 Top'!I164,0)</f>
        <v>0</v>
      </c>
      <c r="AB164" s="506">
        <f>IF(AND('12 Top'!D164=1,NOT('12 Top'!I164="")),'12 Top'!I164,0)</f>
        <v>0</v>
      </c>
      <c r="AC164" s="506">
        <f>IF(AND('12 Top'!E164=1,NOT('12 Top'!I164="")),'12 Top'!I164,0)</f>
        <v>0</v>
      </c>
      <c r="AD164" s="506">
        <f>IF(AND('12 Top'!F164=1,NOT('12 Top'!I164="")),'12 Top'!I164,0)</f>
        <v>0</v>
      </c>
      <c r="AE164" s="506">
        <f>IF(AND('12 Top'!C164=0,NOT('12 Top'!H164="")),'12 Top'!H164,4)</f>
        <v>3</v>
      </c>
      <c r="AF164" s="506">
        <f>IF(AND('12 Top'!D164=0,NOT('12 Top'!H164="")),'12 Top'!H164,4)</f>
        <v>3</v>
      </c>
      <c r="AG164" s="506">
        <f>IF(AND('12 Top'!E164=0,NOT('12 Top'!H164="")),'12 Top'!H164,4)</f>
        <v>3</v>
      </c>
      <c r="AH164" s="506">
        <f>IF(AND('12 Top'!F164=0,NOT('12 Top'!H164="")),'12 Top'!H164,4)</f>
        <v>3</v>
      </c>
      <c r="GS164" s="515"/>
      <c r="GT164" s="515"/>
      <c r="GU164" s="515"/>
      <c r="GV164" s="515"/>
      <c r="GW164" s="515"/>
      <c r="GX164" s="515"/>
      <c r="GY164" s="515"/>
      <c r="GZ164" s="515"/>
      <c r="HA164" s="515"/>
      <c r="HB164" s="515"/>
      <c r="HC164" s="515"/>
      <c r="HD164" s="515"/>
      <c r="HE164" s="515"/>
      <c r="HF164" s="515"/>
      <c r="HG164" s="515"/>
      <c r="HH164" s="515"/>
      <c r="HI164" s="515"/>
      <c r="HJ164" s="515"/>
      <c r="HK164" s="515"/>
      <c r="HL164" s="515"/>
      <c r="HM164" s="515"/>
      <c r="HN164" s="515"/>
      <c r="HO164" s="515"/>
      <c r="HP164" s="515"/>
      <c r="HQ164" s="515"/>
      <c r="HR164" s="515"/>
      <c r="HS164" s="515"/>
      <c r="HT164" s="515"/>
      <c r="HU164" s="515"/>
      <c r="HV164" s="515"/>
      <c r="HW164" s="515"/>
      <c r="HX164" s="515"/>
      <c r="HY164" s="515"/>
      <c r="HZ164" s="515"/>
      <c r="IA164" s="515"/>
      <c r="IB164" s="515"/>
      <c r="IC164" s="515"/>
      <c r="ID164" s="515"/>
      <c r="IE164" s="515"/>
      <c r="IF164" s="515"/>
      <c r="IG164" s="515"/>
      <c r="IH164" s="515"/>
      <c r="II164" s="515"/>
      <c r="IJ164" s="515"/>
      <c r="IK164" s="515"/>
      <c r="IL164" s="515"/>
      <c r="IM164" s="515"/>
      <c r="IN164" s="515"/>
      <c r="IO164" s="515"/>
      <c r="IP164" s="515"/>
      <c r="IQ164" s="515"/>
      <c r="IR164" s="515"/>
      <c r="IS164" s="515"/>
      <c r="IT164" s="515"/>
      <c r="IU164" s="515"/>
      <c r="IV164" s="515"/>
    </row>
    <row r="165" spans="1:256">
      <c r="A165" s="116" t="s">
        <v>3525</v>
      </c>
      <c r="B165" s="111" t="s">
        <v>3526</v>
      </c>
      <c r="C165" s="37"/>
      <c r="D165" s="35"/>
      <c r="E165" s="35"/>
      <c r="F165" s="35"/>
      <c r="G165" s="201"/>
      <c r="H165" s="201"/>
      <c r="I165" s="201"/>
      <c r="J165" s="201"/>
      <c r="K165" s="16"/>
      <c r="L165" s="199"/>
      <c r="AB165" s="506">
        <f>IF(AND('12 Top'!D165=1,NOT('12 Top'!I165="")),'12 Top'!I165,0)</f>
        <v>0</v>
      </c>
      <c r="GS165" s="515"/>
      <c r="GT165" s="515"/>
      <c r="GU165" s="515"/>
      <c r="GV165" s="515"/>
      <c r="GW165" s="515"/>
      <c r="GX165" s="515"/>
      <c r="GY165" s="515"/>
      <c r="GZ165" s="515"/>
      <c r="HA165" s="515"/>
      <c r="HB165" s="515"/>
      <c r="HC165" s="515"/>
      <c r="HD165" s="515"/>
      <c r="HE165" s="515"/>
      <c r="HF165" s="515"/>
      <c r="HG165" s="515"/>
      <c r="HH165" s="515"/>
      <c r="HI165" s="515"/>
      <c r="HJ165" s="515"/>
      <c r="HK165" s="515"/>
      <c r="HL165" s="515"/>
      <c r="HM165" s="515"/>
      <c r="HN165" s="515"/>
      <c r="HO165" s="515"/>
      <c r="HP165" s="515"/>
      <c r="HQ165" s="515"/>
      <c r="HR165" s="515"/>
      <c r="HS165" s="515"/>
      <c r="HT165" s="515"/>
      <c r="HU165" s="515"/>
      <c r="HV165" s="515"/>
      <c r="HW165" s="515"/>
      <c r="HX165" s="515"/>
      <c r="HY165" s="515"/>
      <c r="HZ165" s="515"/>
      <c r="IA165" s="515"/>
      <c r="IB165" s="515"/>
      <c r="IC165" s="515"/>
      <c r="ID165" s="515"/>
      <c r="IE165" s="515"/>
      <c r="IF165" s="515"/>
      <c r="IG165" s="515"/>
      <c r="IH165" s="515"/>
      <c r="II165" s="515"/>
      <c r="IJ165" s="515"/>
      <c r="IK165" s="515"/>
      <c r="IL165" s="515"/>
      <c r="IM165" s="515"/>
      <c r="IN165" s="515"/>
      <c r="IO165" s="515"/>
      <c r="IP165" s="515"/>
      <c r="IQ165" s="515"/>
      <c r="IR165" s="515"/>
      <c r="IS165" s="515"/>
      <c r="IT165" s="515"/>
      <c r="IU165" s="515"/>
      <c r="IV165" s="515"/>
    </row>
    <row r="166" spans="1:256" ht="30">
      <c r="A166" s="117" t="s">
        <v>3527</v>
      </c>
      <c r="B166" s="200" t="s">
        <v>129</v>
      </c>
      <c r="C166" s="37"/>
      <c r="D166" s="35"/>
      <c r="E166" s="35"/>
      <c r="F166" s="35"/>
      <c r="G166" s="201">
        <v>2</v>
      </c>
      <c r="H166" s="201"/>
      <c r="I166" s="201"/>
      <c r="J166" s="201" t="s">
        <v>5466</v>
      </c>
      <c r="K166" s="202" t="s">
        <v>2782</v>
      </c>
      <c r="L166" s="197"/>
      <c r="AA166" s="506">
        <f>IF(AND('12 Top'!C166=1,NOT('12 Top'!I166="")),'12 Top'!I166,0)</f>
        <v>0</v>
      </c>
      <c r="AB166" s="506">
        <f>IF(AND('12 Top'!D166=1,NOT('12 Top'!I166="")),'12 Top'!I166,0)</f>
        <v>0</v>
      </c>
      <c r="AC166" s="506">
        <f>IF(AND('12 Top'!E166=1,NOT('12 Top'!I166="")),'12 Top'!I166,0)</f>
        <v>0</v>
      </c>
      <c r="AD166" s="506">
        <f>IF(AND('12 Top'!F166=1,NOT('12 Top'!I166="")),'12 Top'!I166,0)</f>
        <v>0</v>
      </c>
      <c r="AE166" s="506">
        <f>IF(AND('12 Top'!C166=0,NOT('12 Top'!H166="")),'12 Top'!H166,4)</f>
        <v>4</v>
      </c>
      <c r="AF166" s="506">
        <f>IF(AND('12 Top'!D166=0,NOT('12 Top'!H166="")),'12 Top'!H166,4)</f>
        <v>4</v>
      </c>
      <c r="AG166" s="506">
        <f>IF(AND('12 Top'!E166=0,NOT('12 Top'!H166="")),'12 Top'!H166,4)</f>
        <v>4</v>
      </c>
      <c r="AH166" s="506">
        <f>IF(AND('12 Top'!F166=0,NOT('12 Top'!H166="")),'12 Top'!H166,4)</f>
        <v>4</v>
      </c>
      <c r="GS166" s="515"/>
      <c r="GT166" s="515"/>
      <c r="GU166" s="515"/>
      <c r="GV166" s="515"/>
      <c r="GW166" s="515"/>
      <c r="GX166" s="515"/>
      <c r="GY166" s="515"/>
      <c r="GZ166" s="515"/>
      <c r="HA166" s="515"/>
      <c r="HB166" s="515"/>
      <c r="HC166" s="515"/>
      <c r="HD166" s="515"/>
      <c r="HE166" s="515"/>
      <c r="HF166" s="515"/>
      <c r="HG166" s="515"/>
      <c r="HH166" s="515"/>
      <c r="HI166" s="515"/>
      <c r="HJ166" s="515"/>
      <c r="HK166" s="515"/>
      <c r="HL166" s="515"/>
      <c r="HM166" s="515"/>
      <c r="HN166" s="515"/>
      <c r="HO166" s="515"/>
      <c r="HP166" s="515"/>
      <c r="HQ166" s="515"/>
      <c r="HR166" s="515"/>
      <c r="HS166" s="515"/>
      <c r="HT166" s="515"/>
      <c r="HU166" s="515"/>
      <c r="HV166" s="515"/>
      <c r="HW166" s="515"/>
      <c r="HX166" s="515"/>
      <c r="HY166" s="515"/>
      <c r="HZ166" s="515"/>
      <c r="IA166" s="515"/>
      <c r="IB166" s="515"/>
      <c r="IC166" s="515"/>
      <c r="ID166" s="515"/>
      <c r="IE166" s="515"/>
      <c r="IF166" s="515"/>
      <c r="IG166" s="515"/>
      <c r="IH166" s="515"/>
      <c r="II166" s="515"/>
      <c r="IJ166" s="515"/>
      <c r="IK166" s="515"/>
      <c r="IL166" s="515"/>
      <c r="IM166" s="515"/>
      <c r="IN166" s="515"/>
      <c r="IO166" s="515"/>
      <c r="IP166" s="515"/>
      <c r="IQ166" s="515"/>
      <c r="IR166" s="515"/>
      <c r="IS166" s="515"/>
      <c r="IT166" s="515"/>
      <c r="IU166" s="515"/>
      <c r="IV166" s="515"/>
    </row>
    <row r="167" spans="1:256">
      <c r="A167" s="117" t="s">
        <v>3534</v>
      </c>
      <c r="B167" s="20" t="s">
        <v>18</v>
      </c>
      <c r="C167" s="37"/>
      <c r="D167" s="35"/>
      <c r="E167" s="35"/>
      <c r="F167" s="35"/>
      <c r="G167" s="201">
        <v>4</v>
      </c>
      <c r="H167" s="201"/>
      <c r="I167" s="201"/>
      <c r="J167" s="201" t="s">
        <v>5466</v>
      </c>
      <c r="K167" s="202" t="s">
        <v>2782</v>
      </c>
      <c r="L167" s="197"/>
      <c r="AA167" s="506">
        <f>IF(AND('12 Top'!C167=1,NOT('12 Top'!I167="")),'12 Top'!I167,0)</f>
        <v>0</v>
      </c>
      <c r="AB167" s="506">
        <f>IF(AND('12 Top'!D167=1,NOT('12 Top'!I167="")),'12 Top'!I167,0)</f>
        <v>0</v>
      </c>
      <c r="AC167" s="506">
        <f>IF(AND('12 Top'!E167=1,NOT('12 Top'!I167="")),'12 Top'!I167,0)</f>
        <v>0</v>
      </c>
      <c r="AD167" s="506">
        <f>IF(AND('12 Top'!F167=1,NOT('12 Top'!I167="")),'12 Top'!I167,0)</f>
        <v>0</v>
      </c>
      <c r="AE167" s="506">
        <f>IF(AND('12 Top'!C167=0,NOT('12 Top'!H167="")),'12 Top'!H167,4)</f>
        <v>4</v>
      </c>
      <c r="AF167" s="506">
        <f>IF(AND('12 Top'!D167=0,NOT('12 Top'!H167="")),'12 Top'!H167,4)</f>
        <v>4</v>
      </c>
      <c r="AG167" s="506">
        <f>IF(AND('12 Top'!E167=0,NOT('12 Top'!H167="")),'12 Top'!H167,4)</f>
        <v>4</v>
      </c>
      <c r="AH167" s="506">
        <f>IF(AND('12 Top'!F167=0,NOT('12 Top'!H167="")),'12 Top'!H167,4)</f>
        <v>4</v>
      </c>
      <c r="GS167" s="515"/>
      <c r="GT167" s="515"/>
      <c r="GU167" s="515"/>
      <c r="GV167" s="515"/>
      <c r="GW167" s="515"/>
      <c r="GX167" s="515"/>
      <c r="GY167" s="515"/>
      <c r="GZ167" s="515"/>
      <c r="HA167" s="515"/>
      <c r="HB167" s="515"/>
      <c r="HC167" s="515"/>
      <c r="HD167" s="515"/>
      <c r="HE167" s="515"/>
      <c r="HF167" s="515"/>
      <c r="HG167" s="515"/>
      <c r="HH167" s="515"/>
      <c r="HI167" s="515"/>
      <c r="HJ167" s="515"/>
      <c r="HK167" s="515"/>
      <c r="HL167" s="515"/>
      <c r="HM167" s="515"/>
      <c r="HN167" s="515"/>
      <c r="HO167" s="515"/>
      <c r="HP167" s="515"/>
      <c r="HQ167" s="515"/>
      <c r="HR167" s="515"/>
      <c r="HS167" s="515"/>
      <c r="HT167" s="515"/>
      <c r="HU167" s="515"/>
      <c r="HV167" s="515"/>
      <c r="HW167" s="515"/>
      <c r="HX167" s="515"/>
      <c r="HY167" s="515"/>
      <c r="HZ167" s="515"/>
      <c r="IA167" s="515"/>
      <c r="IB167" s="515"/>
      <c r="IC167" s="515"/>
      <c r="ID167" s="515"/>
      <c r="IE167" s="515"/>
      <c r="IF167" s="515"/>
      <c r="IG167" s="515"/>
      <c r="IH167" s="515"/>
      <c r="II167" s="515"/>
      <c r="IJ167" s="515"/>
      <c r="IK167" s="515"/>
      <c r="IL167" s="515"/>
      <c r="IM167" s="515"/>
      <c r="IN167" s="515"/>
      <c r="IO167" s="515"/>
      <c r="IP167" s="515"/>
      <c r="IQ167" s="515"/>
      <c r="IR167" s="515"/>
      <c r="IS167" s="515"/>
      <c r="IT167" s="515"/>
      <c r="IU167" s="515"/>
      <c r="IV167" s="515"/>
    </row>
    <row r="168" spans="1:256">
      <c r="A168" s="117" t="s">
        <v>3535</v>
      </c>
      <c r="B168" s="20" t="s">
        <v>21</v>
      </c>
      <c r="C168" s="37"/>
      <c r="D168" s="35"/>
      <c r="E168" s="35"/>
      <c r="F168" s="35"/>
      <c r="G168" s="201">
        <v>4</v>
      </c>
      <c r="H168" s="201">
        <v>2</v>
      </c>
      <c r="I168" s="201"/>
      <c r="J168" s="201" t="s">
        <v>2356</v>
      </c>
      <c r="K168" s="202" t="s">
        <v>2782</v>
      </c>
      <c r="L168" s="199"/>
      <c r="AA168" s="506">
        <f>IF(AND('12 Top'!C168=1,NOT('12 Top'!I168="")),'12 Top'!I168,0)</f>
        <v>0</v>
      </c>
      <c r="AB168" s="506">
        <f>IF(AND('12 Top'!D168=1,NOT('12 Top'!I168="")),'12 Top'!I168,0)</f>
        <v>0</v>
      </c>
      <c r="AC168" s="506">
        <f>IF(AND('12 Top'!E168=1,NOT('12 Top'!I168="")),'12 Top'!I168,0)</f>
        <v>0</v>
      </c>
      <c r="AD168" s="506">
        <f>IF(AND('12 Top'!F168=1,NOT('12 Top'!I168="")),'12 Top'!I168,0)</f>
        <v>0</v>
      </c>
      <c r="AE168" s="506">
        <f>IF(AND('12 Top'!C168=0,NOT('12 Top'!H168="")),'12 Top'!H168,4)</f>
        <v>2</v>
      </c>
      <c r="AF168" s="506">
        <f>IF(AND('12 Top'!D168=0,NOT('12 Top'!H168="")),'12 Top'!H168,4)</f>
        <v>2</v>
      </c>
      <c r="AG168" s="506">
        <f>IF(AND('12 Top'!E168=0,NOT('12 Top'!H168="")),'12 Top'!H168,4)</f>
        <v>2</v>
      </c>
      <c r="AH168" s="506">
        <f>IF(AND('12 Top'!F168=0,NOT('12 Top'!H168="")),'12 Top'!H168,4)</f>
        <v>2</v>
      </c>
      <c r="GS168" s="515"/>
      <c r="GT168" s="515"/>
      <c r="GU168" s="515"/>
      <c r="GV168" s="515"/>
      <c r="GW168" s="515"/>
      <c r="GX168" s="515"/>
      <c r="GY168" s="515"/>
      <c r="GZ168" s="515"/>
      <c r="HA168" s="515"/>
      <c r="HB168" s="515"/>
      <c r="HC168" s="515"/>
      <c r="HD168" s="515"/>
      <c r="HE168" s="515"/>
      <c r="HF168" s="515"/>
      <c r="HG168" s="515"/>
      <c r="HH168" s="515"/>
      <c r="HI168" s="515"/>
      <c r="HJ168" s="515"/>
      <c r="HK168" s="515"/>
      <c r="HL168" s="515"/>
      <c r="HM168" s="515"/>
      <c r="HN168" s="515"/>
      <c r="HO168" s="515"/>
      <c r="HP168" s="515"/>
      <c r="HQ168" s="515"/>
      <c r="HR168" s="515"/>
      <c r="HS168" s="515"/>
      <c r="HT168" s="515"/>
      <c r="HU168" s="515"/>
      <c r="HV168" s="515"/>
      <c r="HW168" s="515"/>
      <c r="HX168" s="515"/>
      <c r="HY168" s="515"/>
      <c r="HZ168" s="515"/>
      <c r="IA168" s="515"/>
      <c r="IB168" s="515"/>
      <c r="IC168" s="515"/>
      <c r="ID168" s="515"/>
      <c r="IE168" s="515"/>
      <c r="IF168" s="515"/>
      <c r="IG168" s="515"/>
      <c r="IH168" s="515"/>
      <c r="II168" s="515"/>
      <c r="IJ168" s="515"/>
      <c r="IK168" s="515"/>
      <c r="IL168" s="515"/>
      <c r="IM168" s="515"/>
      <c r="IN168" s="515"/>
      <c r="IO168" s="515"/>
      <c r="IP168" s="515"/>
      <c r="IQ168" s="515"/>
      <c r="IR168" s="515"/>
      <c r="IS168" s="515"/>
      <c r="IT168" s="515"/>
      <c r="IU168" s="515"/>
      <c r="IV168" s="515"/>
    </row>
    <row r="169" spans="1:256">
      <c r="A169" s="117" t="s">
        <v>3536</v>
      </c>
      <c r="B169" s="20" t="s">
        <v>23</v>
      </c>
      <c r="C169" s="37"/>
      <c r="D169" s="35"/>
      <c r="E169" s="35"/>
      <c r="F169" s="35"/>
      <c r="G169" s="201">
        <v>4</v>
      </c>
      <c r="H169" s="201"/>
      <c r="I169" s="201">
        <v>3</v>
      </c>
      <c r="J169" s="201" t="s">
        <v>2356</v>
      </c>
      <c r="K169" s="202" t="s">
        <v>2782</v>
      </c>
      <c r="L169" s="197"/>
      <c r="AA169" s="506">
        <f>IF(AND('12 Top'!C169=1,NOT('12 Top'!I169="")),'12 Top'!I169,0)</f>
        <v>0</v>
      </c>
      <c r="AB169" s="506">
        <f>IF(AND('12 Top'!D169=1,NOT('12 Top'!I169="")),'12 Top'!I169,0)</f>
        <v>0</v>
      </c>
      <c r="AC169" s="506">
        <f>IF(AND('12 Top'!E169=1,NOT('12 Top'!I169="")),'12 Top'!I169,0)</f>
        <v>0</v>
      </c>
      <c r="AD169" s="506">
        <f>IF(AND('12 Top'!F169=1,NOT('12 Top'!I169="")),'12 Top'!I169,0)</f>
        <v>0</v>
      </c>
      <c r="AE169" s="506">
        <f>IF(AND('12 Top'!C169=0,NOT('12 Top'!H169="")),'12 Top'!H169,4)</f>
        <v>4</v>
      </c>
      <c r="AF169" s="506">
        <f>IF(AND('12 Top'!D169=0,NOT('12 Top'!H169="")),'12 Top'!H169,4)</f>
        <v>4</v>
      </c>
      <c r="AG169" s="506">
        <f>IF(AND('12 Top'!E169=0,NOT('12 Top'!H169="")),'12 Top'!H169,4)</f>
        <v>4</v>
      </c>
      <c r="AH169" s="506">
        <f>IF(AND('12 Top'!F169=0,NOT('12 Top'!H169="")),'12 Top'!H169,4)</f>
        <v>4</v>
      </c>
      <c r="GS169" s="515"/>
      <c r="GT169" s="515"/>
      <c r="GU169" s="515"/>
      <c r="GV169" s="515"/>
      <c r="GW169" s="515"/>
      <c r="GX169" s="515"/>
      <c r="GY169" s="515"/>
      <c r="GZ169" s="515"/>
      <c r="HA169" s="515"/>
      <c r="HB169" s="515"/>
      <c r="HC169" s="515"/>
      <c r="HD169" s="515"/>
      <c r="HE169" s="515"/>
      <c r="HF169" s="515"/>
      <c r="HG169" s="515"/>
      <c r="HH169" s="515"/>
      <c r="HI169" s="515"/>
      <c r="HJ169" s="515"/>
      <c r="HK169" s="515"/>
      <c r="HL169" s="515"/>
      <c r="HM169" s="515"/>
      <c r="HN169" s="515"/>
      <c r="HO169" s="515"/>
      <c r="HP169" s="515"/>
      <c r="HQ169" s="515"/>
      <c r="HR169" s="515"/>
      <c r="HS169" s="515"/>
      <c r="HT169" s="515"/>
      <c r="HU169" s="515"/>
      <c r="HV169" s="515"/>
      <c r="HW169" s="515"/>
      <c r="HX169" s="515"/>
      <c r="HY169" s="515"/>
      <c r="HZ169" s="515"/>
      <c r="IA169" s="515"/>
      <c r="IB169" s="515"/>
      <c r="IC169" s="515"/>
      <c r="ID169" s="515"/>
      <c r="IE169" s="515"/>
      <c r="IF169" s="515"/>
      <c r="IG169" s="515"/>
      <c r="IH169" s="515"/>
      <c r="II169" s="515"/>
      <c r="IJ169" s="515"/>
      <c r="IK169" s="515"/>
      <c r="IL169" s="515"/>
      <c r="IM169" s="515"/>
      <c r="IN169" s="515"/>
      <c r="IO169" s="515"/>
      <c r="IP169" s="515"/>
      <c r="IQ169" s="515"/>
      <c r="IR169" s="515"/>
      <c r="IS169" s="515"/>
      <c r="IT169" s="515"/>
      <c r="IU169" s="515"/>
      <c r="IV169" s="515"/>
    </row>
    <row r="170" spans="1:256" ht="20">
      <c r="A170" s="117" t="s">
        <v>3537</v>
      </c>
      <c r="B170" s="20" t="s">
        <v>4556</v>
      </c>
      <c r="C170" s="37"/>
      <c r="D170" s="35"/>
      <c r="E170" s="35"/>
      <c r="F170" s="35"/>
      <c r="G170" s="201">
        <v>4</v>
      </c>
      <c r="H170" s="201">
        <v>2</v>
      </c>
      <c r="I170" s="201"/>
      <c r="J170" s="201" t="s">
        <v>2356</v>
      </c>
      <c r="K170" s="202" t="s">
        <v>2782</v>
      </c>
      <c r="L170" s="199"/>
      <c r="AA170" s="506">
        <f>IF(AND('12 Top'!C170=1,NOT('12 Top'!I170="")),'12 Top'!I170,0)</f>
        <v>0</v>
      </c>
      <c r="AB170" s="506">
        <f>IF(AND('12 Top'!D170=1,NOT('12 Top'!I170="")),'12 Top'!I170,0)</f>
        <v>0</v>
      </c>
      <c r="AC170" s="506">
        <f>IF(AND('12 Top'!E170=1,NOT('12 Top'!I170="")),'12 Top'!I170,0)</f>
        <v>0</v>
      </c>
      <c r="AD170" s="506">
        <f>IF(AND('12 Top'!F170=1,NOT('12 Top'!I170="")),'12 Top'!I170,0)</f>
        <v>0</v>
      </c>
      <c r="AE170" s="506">
        <f>IF(AND('12 Top'!C170=0,NOT('12 Top'!H170="")),'12 Top'!H170,4)</f>
        <v>2</v>
      </c>
      <c r="AF170" s="506">
        <f>IF(AND('12 Top'!D170=0,NOT('12 Top'!H170="")),'12 Top'!H170,4)</f>
        <v>2</v>
      </c>
      <c r="AG170" s="506">
        <f>IF(AND('12 Top'!E170=0,NOT('12 Top'!H170="")),'12 Top'!H170,4)</f>
        <v>2</v>
      </c>
      <c r="AH170" s="506">
        <f>IF(AND('12 Top'!F170=0,NOT('12 Top'!H170="")),'12 Top'!H170,4)</f>
        <v>2</v>
      </c>
      <c r="GS170" s="515"/>
      <c r="GT170" s="515"/>
      <c r="GU170" s="515"/>
      <c r="GV170" s="515"/>
      <c r="GW170" s="515"/>
      <c r="GX170" s="515"/>
      <c r="GY170" s="515"/>
      <c r="GZ170" s="515"/>
      <c r="HA170" s="515"/>
      <c r="HB170" s="515"/>
      <c r="HC170" s="515"/>
      <c r="HD170" s="515"/>
      <c r="HE170" s="515"/>
      <c r="HF170" s="515"/>
      <c r="HG170" s="515"/>
      <c r="HH170" s="515"/>
      <c r="HI170" s="515"/>
      <c r="HJ170" s="515"/>
      <c r="HK170" s="515"/>
      <c r="HL170" s="515"/>
      <c r="HM170" s="515"/>
      <c r="HN170" s="515"/>
      <c r="HO170" s="515"/>
      <c r="HP170" s="515"/>
      <c r="HQ170" s="515"/>
      <c r="HR170" s="515"/>
      <c r="HS170" s="515"/>
      <c r="HT170" s="515"/>
      <c r="HU170" s="515"/>
      <c r="HV170" s="515"/>
      <c r="HW170" s="515"/>
      <c r="HX170" s="515"/>
      <c r="HY170" s="515"/>
      <c r="HZ170" s="515"/>
      <c r="IA170" s="515"/>
      <c r="IB170" s="515"/>
      <c r="IC170" s="515"/>
      <c r="ID170" s="515"/>
      <c r="IE170" s="515"/>
      <c r="IF170" s="515"/>
      <c r="IG170" s="515"/>
      <c r="IH170" s="515"/>
      <c r="II170" s="515"/>
      <c r="IJ170" s="515"/>
      <c r="IK170" s="515"/>
      <c r="IL170" s="515"/>
      <c r="IM170" s="515"/>
      <c r="IN170" s="515"/>
      <c r="IO170" s="515"/>
      <c r="IP170" s="515"/>
      <c r="IQ170" s="515"/>
      <c r="IR170" s="515"/>
      <c r="IS170" s="515"/>
      <c r="IT170" s="515"/>
      <c r="IU170" s="515"/>
      <c r="IV170" s="515"/>
    </row>
    <row r="171" spans="1:256">
      <c r="A171" s="117" t="s">
        <v>3538</v>
      </c>
      <c r="B171" s="20" t="s">
        <v>4558</v>
      </c>
      <c r="C171" s="37"/>
      <c r="D171" s="35"/>
      <c r="E171" s="35"/>
      <c r="F171" s="35"/>
      <c r="G171" s="201">
        <v>4</v>
      </c>
      <c r="H171" s="201"/>
      <c r="I171" s="201"/>
      <c r="J171" s="201" t="s">
        <v>2356</v>
      </c>
      <c r="K171" s="202" t="s">
        <v>2782</v>
      </c>
      <c r="L171" s="197"/>
      <c r="AA171" s="506">
        <f>IF(AND('12 Top'!C171=1,NOT('12 Top'!I171="")),'12 Top'!I171,0)</f>
        <v>0</v>
      </c>
      <c r="AB171" s="506">
        <f>IF(AND('12 Top'!D171=1,NOT('12 Top'!I171="")),'12 Top'!I171,0)</f>
        <v>0</v>
      </c>
      <c r="AC171" s="506">
        <f>IF(AND('12 Top'!E171=1,NOT('12 Top'!I171="")),'12 Top'!I171,0)</f>
        <v>0</v>
      </c>
      <c r="AD171" s="506">
        <f>IF(AND('12 Top'!F171=1,NOT('12 Top'!I171="")),'12 Top'!I171,0)</f>
        <v>0</v>
      </c>
      <c r="AE171" s="506">
        <f>IF(AND('12 Top'!C171=0,NOT('12 Top'!H171="")),'12 Top'!H171,4)</f>
        <v>4</v>
      </c>
      <c r="AF171" s="506">
        <f>IF(AND('12 Top'!D171=0,NOT('12 Top'!H171="")),'12 Top'!H171,4)</f>
        <v>4</v>
      </c>
      <c r="AG171" s="506">
        <f>IF(AND('12 Top'!E171=0,NOT('12 Top'!H171="")),'12 Top'!H171,4)</f>
        <v>4</v>
      </c>
      <c r="AH171" s="506">
        <f>IF(AND('12 Top'!F171=0,NOT('12 Top'!H171="")),'12 Top'!H171,4)</f>
        <v>4</v>
      </c>
      <c r="GS171" s="515"/>
      <c r="GT171" s="515"/>
      <c r="GU171" s="515"/>
      <c r="GV171" s="515"/>
      <c r="GW171" s="515"/>
      <c r="GX171" s="515"/>
      <c r="GY171" s="515"/>
      <c r="GZ171" s="515"/>
      <c r="HA171" s="515"/>
      <c r="HB171" s="515"/>
      <c r="HC171" s="515"/>
      <c r="HD171" s="515"/>
      <c r="HE171" s="515"/>
      <c r="HF171" s="515"/>
      <c r="HG171" s="515"/>
      <c r="HH171" s="515"/>
      <c r="HI171" s="515"/>
      <c r="HJ171" s="515"/>
      <c r="HK171" s="515"/>
      <c r="HL171" s="515"/>
      <c r="HM171" s="515"/>
      <c r="HN171" s="515"/>
      <c r="HO171" s="515"/>
      <c r="HP171" s="515"/>
      <c r="HQ171" s="515"/>
      <c r="HR171" s="515"/>
      <c r="HS171" s="515"/>
      <c r="HT171" s="515"/>
      <c r="HU171" s="515"/>
      <c r="HV171" s="515"/>
      <c r="HW171" s="515"/>
      <c r="HX171" s="515"/>
      <c r="HY171" s="515"/>
      <c r="HZ171" s="515"/>
      <c r="IA171" s="515"/>
      <c r="IB171" s="515"/>
      <c r="IC171" s="515"/>
      <c r="ID171" s="515"/>
      <c r="IE171" s="515"/>
      <c r="IF171" s="515"/>
      <c r="IG171" s="515"/>
      <c r="IH171" s="515"/>
      <c r="II171" s="515"/>
      <c r="IJ171" s="515"/>
      <c r="IK171" s="515"/>
      <c r="IL171" s="515"/>
      <c r="IM171" s="515"/>
      <c r="IN171" s="515"/>
      <c r="IO171" s="515"/>
      <c r="IP171" s="515"/>
      <c r="IQ171" s="515"/>
      <c r="IR171" s="515"/>
      <c r="IS171" s="515"/>
      <c r="IT171" s="515"/>
      <c r="IU171" s="515"/>
      <c r="IV171" s="515"/>
    </row>
    <row r="172" spans="1:256">
      <c r="A172" s="117" t="s">
        <v>3539</v>
      </c>
      <c r="B172" s="20" t="s">
        <v>426</v>
      </c>
      <c r="C172" s="37"/>
      <c r="D172" s="35"/>
      <c r="E172" s="35"/>
      <c r="F172" s="35"/>
      <c r="G172" s="201">
        <v>2</v>
      </c>
      <c r="H172" s="201"/>
      <c r="I172" s="201"/>
      <c r="J172" s="201" t="s">
        <v>5466</v>
      </c>
      <c r="K172" s="202" t="s">
        <v>2782</v>
      </c>
      <c r="L172" s="203"/>
      <c r="AA172" s="506">
        <f>IF(AND('12 Top'!C172=1,NOT('12 Top'!I172="")),'12 Top'!I172,0)</f>
        <v>0</v>
      </c>
      <c r="AB172" s="506">
        <f>IF(AND('12 Top'!D172=1,NOT('12 Top'!I172="")),'12 Top'!I172,0)</f>
        <v>0</v>
      </c>
      <c r="AC172" s="506">
        <f>IF(AND('12 Top'!E172=1,NOT('12 Top'!I172="")),'12 Top'!I172,0)</f>
        <v>0</v>
      </c>
      <c r="AD172" s="506">
        <f>IF(AND('12 Top'!F172=1,NOT('12 Top'!I172="")),'12 Top'!I172,0)</f>
        <v>0</v>
      </c>
      <c r="AE172" s="506">
        <f>IF(AND('12 Top'!C172=0,NOT('12 Top'!H172="")),'12 Top'!H172,4)</f>
        <v>4</v>
      </c>
      <c r="AF172" s="506">
        <f>IF(AND('12 Top'!D172=0,NOT('12 Top'!H172="")),'12 Top'!H172,4)</f>
        <v>4</v>
      </c>
      <c r="AG172" s="506">
        <f>IF(AND('12 Top'!E172=0,NOT('12 Top'!H172="")),'12 Top'!H172,4)</f>
        <v>4</v>
      </c>
      <c r="AH172" s="506">
        <f>IF(AND('12 Top'!F172=0,NOT('12 Top'!H172="")),'12 Top'!H172,4)</f>
        <v>4</v>
      </c>
      <c r="GS172" s="515"/>
      <c r="GT172" s="515"/>
      <c r="GU172" s="515"/>
      <c r="GV172" s="515"/>
      <c r="GW172" s="515"/>
      <c r="GX172" s="515"/>
      <c r="GY172" s="515"/>
      <c r="GZ172" s="515"/>
      <c r="HA172" s="515"/>
      <c r="HB172" s="515"/>
      <c r="HC172" s="515"/>
      <c r="HD172" s="515"/>
      <c r="HE172" s="515"/>
      <c r="HF172" s="515"/>
      <c r="HG172" s="515"/>
      <c r="HH172" s="515"/>
      <c r="HI172" s="515"/>
      <c r="HJ172" s="515"/>
      <c r="HK172" s="515"/>
      <c r="HL172" s="515"/>
      <c r="HM172" s="515"/>
      <c r="HN172" s="515"/>
      <c r="HO172" s="515"/>
      <c r="HP172" s="515"/>
      <c r="HQ172" s="515"/>
      <c r="HR172" s="515"/>
      <c r="HS172" s="515"/>
      <c r="HT172" s="515"/>
      <c r="HU172" s="515"/>
      <c r="HV172" s="515"/>
      <c r="HW172" s="515"/>
      <c r="HX172" s="515"/>
      <c r="HY172" s="515"/>
      <c r="HZ172" s="515"/>
      <c r="IA172" s="515"/>
      <c r="IB172" s="515"/>
      <c r="IC172" s="515"/>
      <c r="ID172" s="515"/>
      <c r="IE172" s="515"/>
      <c r="IF172" s="515"/>
      <c r="IG172" s="515"/>
      <c r="IH172" s="515"/>
      <c r="II172" s="515"/>
      <c r="IJ172" s="515"/>
      <c r="IK172" s="515"/>
      <c r="IL172" s="515"/>
      <c r="IM172" s="515"/>
      <c r="IN172" s="515"/>
      <c r="IO172" s="515"/>
      <c r="IP172" s="515"/>
      <c r="IQ172" s="515"/>
      <c r="IR172" s="515"/>
      <c r="IS172" s="515"/>
      <c r="IT172" s="515"/>
      <c r="IU172" s="515"/>
      <c r="IV172" s="515"/>
    </row>
    <row r="173" spans="1:256">
      <c r="A173" s="117" t="s">
        <v>3540</v>
      </c>
      <c r="B173" s="20" t="s">
        <v>3647</v>
      </c>
      <c r="C173" s="37"/>
      <c r="D173" s="35"/>
      <c r="E173" s="35"/>
      <c r="F173" s="35"/>
      <c r="G173" s="201">
        <v>2</v>
      </c>
      <c r="H173" s="201"/>
      <c r="I173" s="201"/>
      <c r="J173" s="201" t="s">
        <v>5466</v>
      </c>
      <c r="K173" s="202" t="s">
        <v>2782</v>
      </c>
      <c r="L173" s="203"/>
      <c r="AA173" s="506">
        <f>IF(AND('12 Top'!C173=1,NOT('12 Top'!I173="")),'12 Top'!I173,0)</f>
        <v>0</v>
      </c>
      <c r="AB173" s="506">
        <f>IF(AND('12 Top'!D173=1,NOT('12 Top'!I173="")),'12 Top'!I173,0)</f>
        <v>0</v>
      </c>
      <c r="AC173" s="506">
        <f>IF(AND('12 Top'!E173=1,NOT('12 Top'!I173="")),'12 Top'!I173,0)</f>
        <v>0</v>
      </c>
      <c r="AD173" s="506">
        <f>IF(AND('12 Top'!F173=1,NOT('12 Top'!I173="")),'12 Top'!I173,0)</f>
        <v>0</v>
      </c>
      <c r="AE173" s="506">
        <f>IF(AND('12 Top'!C173=0,NOT('12 Top'!H173="")),'12 Top'!H173,4)</f>
        <v>4</v>
      </c>
      <c r="AF173" s="506">
        <f>IF(AND('12 Top'!D173=0,NOT('12 Top'!H173="")),'12 Top'!H173,4)</f>
        <v>4</v>
      </c>
      <c r="AG173" s="506">
        <f>IF(AND('12 Top'!E173=0,NOT('12 Top'!H173="")),'12 Top'!H173,4)</f>
        <v>4</v>
      </c>
      <c r="AH173" s="506">
        <f>IF(AND('12 Top'!F173=0,NOT('12 Top'!H173="")),'12 Top'!H173,4)</f>
        <v>4</v>
      </c>
      <c r="GS173" s="515"/>
      <c r="GT173" s="515"/>
      <c r="GU173" s="515"/>
      <c r="GV173" s="515"/>
      <c r="GW173" s="515"/>
      <c r="GX173" s="515"/>
      <c r="GY173" s="515"/>
      <c r="GZ173" s="515"/>
      <c r="HA173" s="515"/>
      <c r="HB173" s="515"/>
      <c r="HC173" s="515"/>
      <c r="HD173" s="515"/>
      <c r="HE173" s="515"/>
      <c r="HF173" s="515"/>
      <c r="HG173" s="515"/>
      <c r="HH173" s="515"/>
      <c r="HI173" s="515"/>
      <c r="HJ173" s="515"/>
      <c r="HK173" s="515"/>
      <c r="HL173" s="515"/>
      <c r="HM173" s="515"/>
      <c r="HN173" s="515"/>
      <c r="HO173" s="515"/>
      <c r="HP173" s="515"/>
      <c r="HQ173" s="515"/>
      <c r="HR173" s="515"/>
      <c r="HS173" s="515"/>
      <c r="HT173" s="515"/>
      <c r="HU173" s="515"/>
      <c r="HV173" s="515"/>
      <c r="HW173" s="515"/>
      <c r="HX173" s="515"/>
      <c r="HY173" s="515"/>
      <c r="HZ173" s="515"/>
      <c r="IA173" s="515"/>
      <c r="IB173" s="515"/>
      <c r="IC173" s="515"/>
      <c r="ID173" s="515"/>
      <c r="IE173" s="515"/>
      <c r="IF173" s="515"/>
      <c r="IG173" s="515"/>
      <c r="IH173" s="515"/>
      <c r="II173" s="515"/>
      <c r="IJ173" s="515"/>
      <c r="IK173" s="515"/>
      <c r="IL173" s="515"/>
      <c r="IM173" s="515"/>
      <c r="IN173" s="515"/>
      <c r="IO173" s="515"/>
      <c r="IP173" s="515"/>
      <c r="IQ173" s="515"/>
      <c r="IR173" s="515"/>
      <c r="IS173" s="515"/>
      <c r="IT173" s="515"/>
      <c r="IU173" s="515"/>
      <c r="IV173" s="515"/>
    </row>
    <row r="174" spans="1:256">
      <c r="A174" s="117" t="s">
        <v>3541</v>
      </c>
      <c r="B174" s="20" t="s">
        <v>145</v>
      </c>
      <c r="C174" s="37"/>
      <c r="D174" s="35"/>
      <c r="E174" s="35"/>
      <c r="F174" s="35"/>
      <c r="G174" s="201">
        <v>2</v>
      </c>
      <c r="H174" s="201"/>
      <c r="I174" s="201"/>
      <c r="J174" s="201" t="s">
        <v>2858</v>
      </c>
      <c r="K174" s="202" t="s">
        <v>2782</v>
      </c>
      <c r="L174" s="203"/>
      <c r="AA174" s="506">
        <f>IF(AND('12 Top'!C174=1,NOT('12 Top'!I174="")),'12 Top'!I174,0)</f>
        <v>0</v>
      </c>
      <c r="AB174" s="506">
        <f>IF(AND('12 Top'!D174=1,NOT('12 Top'!I174="")),'12 Top'!I174,0)</f>
        <v>0</v>
      </c>
      <c r="AC174" s="506">
        <f>IF(AND('12 Top'!E174=1,NOT('12 Top'!I174="")),'12 Top'!I174,0)</f>
        <v>0</v>
      </c>
      <c r="AD174" s="506">
        <f>IF(AND('12 Top'!F174=1,NOT('12 Top'!I174="")),'12 Top'!I174,0)</f>
        <v>0</v>
      </c>
      <c r="AE174" s="506">
        <f>IF(AND('12 Top'!C174=0,NOT('12 Top'!H174="")),'12 Top'!H174,4)</f>
        <v>4</v>
      </c>
      <c r="AF174" s="506">
        <f>IF(AND('12 Top'!D174=0,NOT('12 Top'!H174="")),'12 Top'!H174,4)</f>
        <v>4</v>
      </c>
      <c r="AG174" s="506">
        <f>IF(AND('12 Top'!E174=0,NOT('12 Top'!H174="")),'12 Top'!H174,4)</f>
        <v>4</v>
      </c>
      <c r="AH174" s="506">
        <f>IF(AND('12 Top'!F174=0,NOT('12 Top'!H174="")),'12 Top'!H174,4)</f>
        <v>4</v>
      </c>
      <c r="GS174" s="515"/>
      <c r="GT174" s="515"/>
      <c r="GU174" s="515"/>
      <c r="GV174" s="515"/>
      <c r="GW174" s="515"/>
      <c r="GX174" s="515"/>
      <c r="GY174" s="515"/>
      <c r="GZ174" s="515"/>
      <c r="HA174" s="515"/>
      <c r="HB174" s="515"/>
      <c r="HC174" s="515"/>
      <c r="HD174" s="515"/>
      <c r="HE174" s="515"/>
      <c r="HF174" s="515"/>
      <c r="HG174" s="515"/>
      <c r="HH174" s="515"/>
      <c r="HI174" s="515"/>
      <c r="HJ174" s="515"/>
      <c r="HK174" s="515"/>
      <c r="HL174" s="515"/>
      <c r="HM174" s="515"/>
      <c r="HN174" s="515"/>
      <c r="HO174" s="515"/>
      <c r="HP174" s="515"/>
      <c r="HQ174" s="515"/>
      <c r="HR174" s="515"/>
      <c r="HS174" s="515"/>
      <c r="HT174" s="515"/>
      <c r="HU174" s="515"/>
      <c r="HV174" s="515"/>
      <c r="HW174" s="515"/>
      <c r="HX174" s="515"/>
      <c r="HY174" s="515"/>
      <c r="HZ174" s="515"/>
      <c r="IA174" s="515"/>
      <c r="IB174" s="515"/>
      <c r="IC174" s="515"/>
      <c r="ID174" s="515"/>
      <c r="IE174" s="515"/>
      <c r="IF174" s="515"/>
      <c r="IG174" s="515"/>
      <c r="IH174" s="515"/>
      <c r="II174" s="515"/>
      <c r="IJ174" s="515"/>
      <c r="IK174" s="515"/>
      <c r="IL174" s="515"/>
      <c r="IM174" s="515"/>
      <c r="IN174" s="515"/>
      <c r="IO174" s="515"/>
      <c r="IP174" s="515"/>
      <c r="IQ174" s="515"/>
      <c r="IR174" s="515"/>
      <c r="IS174" s="515"/>
      <c r="IT174" s="515"/>
      <c r="IU174" s="515"/>
      <c r="IV174" s="515"/>
    </row>
    <row r="175" spans="1:256">
      <c r="A175" s="526"/>
      <c r="B175" s="504"/>
      <c r="C175" s="298"/>
      <c r="D175" s="527"/>
      <c r="E175" s="527"/>
      <c r="F175" s="527"/>
      <c r="G175" s="504"/>
      <c r="H175" s="504"/>
      <c r="I175" s="504"/>
      <c r="J175" s="504"/>
      <c r="K175" s="321"/>
      <c r="L175" s="503"/>
    </row>
    <row r="176" spans="1:256">
      <c r="A176" s="526"/>
      <c r="B176" s="504"/>
      <c r="C176" s="298"/>
      <c r="D176" s="527"/>
      <c r="E176" s="527"/>
      <c r="F176" s="527"/>
      <c r="G176" s="504"/>
      <c r="H176" s="504"/>
      <c r="I176" s="504"/>
      <c r="J176" s="504"/>
      <c r="K176" s="321"/>
      <c r="L176" s="503"/>
    </row>
    <row r="177" spans="1:12" ht="11.9" customHeight="1">
      <c r="A177" s="762"/>
      <c r="B177" s="762"/>
      <c r="C177" s="325"/>
      <c r="D177" s="326"/>
      <c r="E177" s="326"/>
      <c r="F177" s="326"/>
      <c r="G177" s="504"/>
      <c r="H177" s="504"/>
      <c r="I177" s="504"/>
      <c r="J177" s="504"/>
      <c r="K177" s="321"/>
      <c r="L177" s="503"/>
    </row>
    <row r="178" spans="1:12">
      <c r="A178" s="526"/>
      <c r="B178" s="504"/>
      <c r="C178" s="298"/>
      <c r="D178" s="298"/>
      <c r="E178" s="298"/>
      <c r="F178" s="298"/>
      <c r="G178" s="504"/>
      <c r="H178" s="504"/>
      <c r="I178" s="504"/>
      <c r="J178" s="504"/>
      <c r="K178" s="321"/>
      <c r="L178" s="503"/>
    </row>
    <row r="179" spans="1:12">
      <c r="A179" s="526"/>
      <c r="B179" s="504"/>
      <c r="C179" s="298"/>
      <c r="D179" s="298"/>
      <c r="E179" s="298"/>
      <c r="F179" s="298"/>
      <c r="G179" s="504"/>
      <c r="H179" s="504"/>
      <c r="I179" s="504"/>
      <c r="J179" s="504"/>
      <c r="K179" s="321"/>
      <c r="L179" s="503"/>
    </row>
    <row r="180" spans="1:12">
      <c r="C180" s="298"/>
      <c r="D180" s="298"/>
      <c r="E180" s="298"/>
      <c r="F180" s="298"/>
      <c r="G180" s="504"/>
      <c r="H180" s="504"/>
      <c r="I180" s="504"/>
      <c r="J180" s="504"/>
      <c r="K180" s="321"/>
      <c r="L180" s="503"/>
    </row>
    <row r="181" spans="1:12">
      <c r="C181" s="298"/>
      <c r="D181" s="298"/>
      <c r="E181" s="298"/>
      <c r="F181" s="298"/>
      <c r="G181" s="504"/>
      <c r="H181" s="504"/>
      <c r="I181" s="504"/>
      <c r="J181" s="504"/>
      <c r="K181" s="321"/>
      <c r="L181" s="503"/>
    </row>
    <row r="182" spans="1:12">
      <c r="C182" s="298"/>
      <c r="D182" s="298"/>
      <c r="E182" s="298"/>
      <c r="F182" s="298"/>
      <c r="G182" s="504"/>
      <c r="H182" s="504"/>
      <c r="I182" s="504"/>
      <c r="J182" s="504"/>
      <c r="K182" s="321"/>
      <c r="L182" s="503"/>
    </row>
    <row r="183" spans="1:12">
      <c r="C183" s="298"/>
      <c r="D183" s="527"/>
      <c r="E183" s="527"/>
      <c r="F183" s="527"/>
      <c r="G183" s="504"/>
      <c r="H183" s="504"/>
      <c r="I183" s="504"/>
      <c r="J183" s="504"/>
      <c r="K183" s="321"/>
      <c r="L183" s="503"/>
    </row>
    <row r="184" spans="1:12">
      <c r="A184" s="526"/>
      <c r="B184" s="504"/>
      <c r="C184" s="298"/>
      <c r="D184" s="527"/>
      <c r="E184" s="527"/>
      <c r="F184" s="527"/>
      <c r="G184" s="504"/>
      <c r="H184" s="504"/>
      <c r="I184" s="504"/>
      <c r="J184" s="504"/>
      <c r="K184" s="321"/>
      <c r="L184" s="503"/>
    </row>
    <row r="185" spans="1:12">
      <c r="A185" s="526"/>
      <c r="B185" s="504"/>
      <c r="C185" s="298"/>
      <c r="D185" s="527"/>
      <c r="E185" s="527"/>
      <c r="F185" s="527"/>
      <c r="G185" s="504"/>
      <c r="H185" s="504"/>
      <c r="I185" s="504"/>
      <c r="J185" s="504"/>
      <c r="K185" s="321"/>
      <c r="L185" s="503"/>
    </row>
    <row r="186" spans="1:12">
      <c r="A186" s="526"/>
      <c r="B186" s="504"/>
      <c r="C186" s="298"/>
      <c r="D186" s="527"/>
      <c r="E186" s="527"/>
      <c r="F186" s="527"/>
      <c r="G186" s="504"/>
      <c r="H186" s="504"/>
      <c r="I186" s="504"/>
      <c r="J186" s="504"/>
      <c r="K186" s="321"/>
      <c r="L186" s="503"/>
    </row>
    <row r="187" spans="1:12">
      <c r="A187" s="526"/>
      <c r="B187" s="504"/>
      <c r="C187" s="298"/>
      <c r="D187" s="527"/>
      <c r="E187" s="527"/>
      <c r="F187" s="527"/>
      <c r="G187" s="504"/>
      <c r="H187" s="504"/>
      <c r="I187" s="504"/>
      <c r="J187" s="504"/>
      <c r="K187" s="321"/>
      <c r="L187" s="503"/>
    </row>
    <row r="188" spans="1:12">
      <c r="A188" s="526"/>
      <c r="B188" s="504"/>
      <c r="C188" s="298"/>
      <c r="D188" s="527"/>
      <c r="E188" s="527"/>
      <c r="F188" s="527"/>
      <c r="G188" s="504"/>
      <c r="H188" s="504"/>
      <c r="I188" s="504"/>
      <c r="J188" s="504"/>
      <c r="K188" s="321"/>
      <c r="L188" s="503"/>
    </row>
    <row r="189" spans="1:12">
      <c r="A189" s="526"/>
      <c r="B189" s="504"/>
      <c r="C189" s="527"/>
      <c r="D189" s="527"/>
      <c r="E189" s="527"/>
      <c r="F189" s="527"/>
      <c r="G189" s="504"/>
      <c r="H189" s="504"/>
      <c r="I189" s="504"/>
      <c r="J189" s="504"/>
      <c r="K189" s="321"/>
      <c r="L189" s="503"/>
    </row>
    <row r="190" spans="1:12">
      <c r="A190" s="526"/>
      <c r="B190" s="504"/>
      <c r="C190" s="527"/>
      <c r="D190" s="527"/>
      <c r="E190" s="527"/>
      <c r="F190" s="527"/>
      <c r="G190" s="504"/>
      <c r="H190" s="504"/>
      <c r="I190" s="504"/>
      <c r="J190" s="504"/>
      <c r="K190" s="321"/>
      <c r="L190" s="503"/>
    </row>
    <row r="191" spans="1:12">
      <c r="A191" s="526"/>
      <c r="B191" s="504"/>
      <c r="C191" s="527"/>
      <c r="D191" s="527"/>
      <c r="E191" s="527"/>
      <c r="F191" s="527"/>
      <c r="G191" s="504"/>
      <c r="H191" s="504"/>
      <c r="I191" s="504"/>
      <c r="J191" s="504"/>
      <c r="K191" s="321"/>
      <c r="L191" s="503"/>
    </row>
    <row r="192" spans="1:12">
      <c r="A192" s="526"/>
      <c r="B192" s="504"/>
      <c r="C192" s="527"/>
      <c r="D192" s="527"/>
      <c r="E192" s="527"/>
      <c r="F192" s="527"/>
      <c r="G192" s="504"/>
      <c r="H192" s="504"/>
      <c r="I192" s="504"/>
      <c r="J192" s="504"/>
      <c r="K192" s="321"/>
      <c r="L192" s="503"/>
    </row>
    <row r="193" spans="1:12">
      <c r="A193" s="526"/>
      <c r="B193" s="504"/>
      <c r="C193" s="527"/>
      <c r="D193" s="527"/>
      <c r="E193" s="527"/>
      <c r="F193" s="527"/>
      <c r="G193" s="504"/>
      <c r="H193" s="504"/>
      <c r="I193" s="504"/>
      <c r="J193" s="504"/>
      <c r="K193" s="321"/>
      <c r="L193" s="503"/>
    </row>
    <row r="194" spans="1:12">
      <c r="A194" s="526"/>
      <c r="B194" s="504"/>
      <c r="C194" s="527"/>
      <c r="D194" s="527"/>
      <c r="E194" s="527"/>
      <c r="F194" s="527"/>
      <c r="G194" s="504"/>
      <c r="H194" s="504"/>
      <c r="I194" s="504"/>
      <c r="J194" s="504"/>
      <c r="K194" s="321"/>
      <c r="L194" s="503"/>
    </row>
    <row r="195" spans="1:12">
      <c r="A195" s="526"/>
      <c r="B195" s="504"/>
      <c r="C195" s="527"/>
      <c r="D195" s="527"/>
      <c r="E195" s="527"/>
      <c r="F195" s="527"/>
      <c r="G195" s="504"/>
      <c r="H195" s="504"/>
      <c r="I195" s="504"/>
      <c r="J195" s="504"/>
      <c r="K195" s="321"/>
      <c r="L195" s="503"/>
    </row>
    <row r="196" spans="1:12">
      <c r="A196" s="526"/>
      <c r="B196" s="504"/>
      <c r="C196" s="527"/>
      <c r="D196" s="527"/>
      <c r="E196" s="527"/>
      <c r="F196" s="527"/>
      <c r="G196" s="504"/>
      <c r="H196" s="504"/>
      <c r="I196" s="504"/>
      <c r="J196" s="504"/>
      <c r="K196" s="321"/>
      <c r="L196" s="503"/>
    </row>
    <row r="197" spans="1:12">
      <c r="A197" s="526"/>
      <c r="B197" s="504"/>
      <c r="C197" s="527"/>
      <c r="D197" s="527"/>
      <c r="E197" s="527"/>
      <c r="F197" s="527"/>
      <c r="G197" s="504"/>
      <c r="H197" s="504"/>
      <c r="I197" s="504"/>
      <c r="J197" s="504"/>
      <c r="K197" s="321"/>
      <c r="L197" s="503"/>
    </row>
    <row r="198" spans="1:12">
      <c r="A198" s="526"/>
      <c r="B198" s="504"/>
      <c r="C198" s="527"/>
      <c r="D198" s="527"/>
      <c r="E198" s="527"/>
      <c r="F198" s="527"/>
      <c r="G198" s="504"/>
      <c r="H198" s="504"/>
      <c r="I198" s="504"/>
      <c r="J198" s="504"/>
      <c r="K198" s="321"/>
      <c r="L198" s="503"/>
    </row>
    <row r="199" spans="1:12">
      <c r="A199" s="526"/>
      <c r="B199" s="504"/>
      <c r="C199" s="527"/>
      <c r="D199" s="527"/>
      <c r="E199" s="527"/>
      <c r="F199" s="527"/>
      <c r="G199" s="504"/>
      <c r="H199" s="504"/>
      <c r="I199" s="504"/>
      <c r="J199" s="504"/>
      <c r="K199" s="321"/>
      <c r="L199" s="503"/>
    </row>
    <row r="200" spans="1:12">
      <c r="A200" s="526"/>
      <c r="B200" s="504"/>
      <c r="C200" s="527"/>
      <c r="D200" s="527"/>
      <c r="E200" s="527"/>
      <c r="F200" s="527"/>
      <c r="G200" s="504"/>
      <c r="H200" s="504"/>
      <c r="I200" s="504"/>
      <c r="J200" s="504"/>
      <c r="K200" s="321"/>
      <c r="L200" s="503"/>
    </row>
    <row r="201" spans="1:12">
      <c r="A201" s="526"/>
      <c r="B201" s="504"/>
      <c r="C201" s="527"/>
      <c r="D201" s="527"/>
      <c r="E201" s="527"/>
      <c r="F201" s="527"/>
      <c r="G201" s="504"/>
      <c r="H201" s="504"/>
      <c r="I201" s="504"/>
      <c r="J201" s="504"/>
      <c r="K201" s="321"/>
      <c r="L201" s="503"/>
    </row>
    <row r="202" spans="1:12">
      <c r="A202" s="526"/>
      <c r="B202" s="504"/>
      <c r="C202" s="527"/>
      <c r="D202" s="527"/>
      <c r="E202" s="527"/>
      <c r="F202" s="527"/>
      <c r="G202" s="504"/>
      <c r="H202" s="504"/>
      <c r="I202" s="504"/>
      <c r="J202" s="504"/>
      <c r="K202" s="321"/>
      <c r="L202" s="503"/>
    </row>
    <row r="206" spans="1:12">
      <c r="C206" s="298"/>
    </row>
    <row r="207" spans="1:12">
      <c r="C207" s="298"/>
    </row>
    <row r="208" spans="1:12">
      <c r="C208" s="298"/>
    </row>
    <row r="209" spans="3:3">
      <c r="C209" s="298"/>
    </row>
  </sheetData>
  <sheetProtection sheet="1" objects="1" scenarios="1" formatCells="0" formatColumns="0" formatRows="0"/>
  <mergeCells count="2">
    <mergeCell ref="A1:B1"/>
    <mergeCell ref="A177:B177"/>
  </mergeCells>
  <phoneticPr fontId="25" type="noConversion"/>
  <printOptions gridLines="1"/>
  <pageMargins left="0.39374999999999999" right="0.39374999999999999" top="0.39374999999999999" bottom="0.59097222222222223" header="0.51180555555555551" footer="0.31527777777777777"/>
  <pageSetup paperSize="9" firstPageNumber="0" orientation="landscape" horizontalDpi="300" verticalDpi="300"/>
  <headerFooter alignWithMargins="0">
    <oddFooter>&amp;L&amp;8Mise à jour : janvier 2010&amp;C&amp;8&amp;F ! &amp;A&amp;R&amp;8page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tabColor indexed="47"/>
  </sheetPr>
  <dimension ref="A1:AH218"/>
  <sheetViews>
    <sheetView topLeftCell="A177" workbookViewId="0">
      <selection activeCell="J203" sqref="J203"/>
    </sheetView>
  </sheetViews>
  <sheetFormatPr defaultColWidth="11.36328125" defaultRowHeight="12.5" outlineLevelCol="1"/>
  <cols>
    <col min="1" max="1" width="10" style="511" customWidth="1"/>
    <col min="2" max="2" width="84.6328125" style="511" customWidth="1"/>
    <col min="3" max="6" width="4.36328125" style="511" customWidth="1"/>
    <col min="7" max="8" width="4.08984375" style="327" customWidth="1" outlineLevel="1"/>
    <col min="9" max="9" width="4.08984375" style="328" customWidth="1" outlineLevel="1"/>
    <col min="10" max="10" width="4.08984375" style="329" customWidth="1" outlineLevel="1"/>
    <col min="11" max="11" width="10.6328125" style="330" customWidth="1" outlineLevel="1"/>
    <col min="12" max="12" width="19.90625" style="511" customWidth="1"/>
    <col min="13" max="25" width="11.36328125" style="511"/>
    <col min="26" max="26" width="12.36328125" style="511" customWidth="1"/>
    <col min="27" max="34" width="12.36328125" style="511" hidden="1" customWidth="1"/>
    <col min="35" max="35" width="12.36328125" style="511" customWidth="1"/>
    <col min="36" max="16384" width="11.36328125" style="511"/>
  </cols>
  <sheetData>
    <row r="1" spans="1:34" ht="15.5">
      <c r="A1" s="528" t="s">
        <v>3542</v>
      </c>
      <c r="B1" s="331"/>
      <c r="C1" s="144">
        <v>1</v>
      </c>
      <c r="D1" s="145" t="str">
        <f>"variant"&amp;IF(C1&gt;1,"s","")</f>
        <v>variant</v>
      </c>
      <c r="E1" s="144"/>
      <c r="F1" s="144"/>
      <c r="G1" s="331"/>
      <c r="H1" s="331"/>
      <c r="I1" s="331"/>
      <c r="J1" s="332"/>
    </row>
    <row r="2" spans="1:34">
      <c r="A2" s="18" t="s">
        <v>2327</v>
      </c>
      <c r="B2" s="529" t="s">
        <v>2328</v>
      </c>
      <c r="C2" s="147" t="s">
        <v>2329</v>
      </c>
      <c r="D2" s="147" t="s">
        <v>2330</v>
      </c>
      <c r="E2" s="147" t="s">
        <v>2331</v>
      </c>
      <c r="F2" s="147" t="s">
        <v>2332</v>
      </c>
      <c r="G2" s="333" t="s">
        <v>5441</v>
      </c>
      <c r="H2" s="333" t="s">
        <v>2334</v>
      </c>
      <c r="I2" s="333" t="s">
        <v>2335</v>
      </c>
      <c r="J2" s="333" t="s">
        <v>2336</v>
      </c>
      <c r="K2" s="333" t="s">
        <v>2337</v>
      </c>
      <c r="L2" s="334" t="s">
        <v>2338</v>
      </c>
    </row>
    <row r="3" spans="1:34" ht="13">
      <c r="A3" s="493" t="s">
        <v>3543</v>
      </c>
      <c r="B3" s="530" t="s">
        <v>3544</v>
      </c>
      <c r="C3" s="196"/>
      <c r="D3" s="196"/>
      <c r="E3" s="196"/>
      <c r="F3" s="196"/>
      <c r="G3" s="335"/>
      <c r="H3" s="335"/>
      <c r="I3" s="335"/>
      <c r="J3" s="335"/>
      <c r="K3" s="336"/>
      <c r="L3" s="337"/>
    </row>
    <row r="4" spans="1:34" s="506" customFormat="1">
      <c r="A4" s="531" t="s">
        <v>3428</v>
      </c>
      <c r="B4" s="276" t="s">
        <v>3429</v>
      </c>
      <c r="C4" s="223"/>
      <c r="D4" s="214"/>
      <c r="E4" s="214"/>
      <c r="F4" s="214"/>
      <c r="G4" s="219"/>
      <c r="H4" s="219"/>
      <c r="I4" s="219"/>
      <c r="J4" s="219"/>
      <c r="K4" s="220"/>
      <c r="L4" s="338"/>
      <c r="M4" s="498"/>
      <c r="N4" s="505"/>
      <c r="O4" s="505"/>
      <c r="P4" s="505"/>
      <c r="Q4" s="505"/>
      <c r="R4" s="505"/>
      <c r="S4" s="505"/>
      <c r="T4" s="505"/>
      <c r="U4" s="505"/>
      <c r="V4" s="505"/>
      <c r="W4" s="505"/>
      <c r="X4" s="505"/>
      <c r="Y4" s="505"/>
      <c r="Z4" s="505"/>
    </row>
    <row r="5" spans="1:34">
      <c r="A5" s="532" t="s">
        <v>3430</v>
      </c>
      <c r="B5" s="336" t="s">
        <v>3505</v>
      </c>
      <c r="C5" s="223"/>
      <c r="D5" s="214"/>
      <c r="E5" s="214"/>
      <c r="F5" s="214"/>
      <c r="G5" s="335">
        <v>2</v>
      </c>
      <c r="H5" s="339"/>
      <c r="I5" s="340"/>
      <c r="J5" s="341" t="s">
        <v>5466</v>
      </c>
      <c r="K5" s="336" t="s">
        <v>504</v>
      </c>
      <c r="L5" s="337"/>
      <c r="AA5" s="511">
        <f>IF(AND('13 Man'!C5=1,NOT('13 Man'!I5="")),'13 Man'!I5,0)</f>
        <v>0</v>
      </c>
      <c r="AB5" s="511">
        <f>IF(AND('13 Man'!D5=1,NOT('13 Man'!I5="")),'13 Man'!I5,0)</f>
        <v>0</v>
      </c>
      <c r="AC5" s="511">
        <f>IF(AND('13 Man'!E5=1,NOT('13 Man'!I5="")),'13 Man'!I5,0)</f>
        <v>0</v>
      </c>
      <c r="AD5" s="511">
        <f>IF(AND('13 Man'!F5=1,NOT('13 Man'!I5="")),'13 Man'!I5,0)</f>
        <v>0</v>
      </c>
      <c r="AE5" s="511">
        <f>IF(AND('13 Man'!C5=0,NOT('13 Man'!H5="")),'13 Man'!H5,4)</f>
        <v>4</v>
      </c>
      <c r="AF5" s="511">
        <f>IF(AND('13 Man'!D5=0,NOT('13 Man'!H5="")),'13 Man'!H5,4)</f>
        <v>4</v>
      </c>
      <c r="AG5" s="511">
        <f>IF(AND('13 Man'!E5=0,NOT('13 Man'!H5="")),'13 Man'!H5,4)</f>
        <v>4</v>
      </c>
      <c r="AH5" s="511">
        <f>IF(AND('13 Man'!F5=0,NOT('13 Man'!H5="")),'13 Man'!H5,4)</f>
        <v>4</v>
      </c>
    </row>
    <row r="6" spans="1:34">
      <c r="A6" s="532" t="s">
        <v>1072</v>
      </c>
      <c r="B6" s="336" t="s">
        <v>1073</v>
      </c>
      <c r="C6" s="223"/>
      <c r="D6" s="214"/>
      <c r="E6" s="214"/>
      <c r="F6" s="214"/>
      <c r="G6" s="335">
        <v>2</v>
      </c>
      <c r="H6" s="339"/>
      <c r="I6" s="340"/>
      <c r="J6" s="341" t="s">
        <v>5466</v>
      </c>
      <c r="K6" s="336" t="s">
        <v>504</v>
      </c>
      <c r="L6" s="337"/>
      <c r="AA6" s="511">
        <f>IF(AND('13 Man'!C6=1,NOT('13 Man'!I6="")),'13 Man'!I6,0)</f>
        <v>0</v>
      </c>
      <c r="AB6" s="511">
        <f>IF(AND('13 Man'!D6=1,NOT('13 Man'!I6="")),'13 Man'!I6,0)</f>
        <v>0</v>
      </c>
      <c r="AC6" s="511">
        <f>IF(AND('13 Man'!E6=1,NOT('13 Man'!I6="")),'13 Man'!I6,0)</f>
        <v>0</v>
      </c>
      <c r="AD6" s="511">
        <f>IF(AND('13 Man'!F6=1,NOT('13 Man'!I6="")),'13 Man'!I6,0)</f>
        <v>0</v>
      </c>
      <c r="AE6" s="511">
        <f>IF(AND('13 Man'!C6=0,NOT('13 Man'!H6="")),'13 Man'!H6,4)</f>
        <v>4</v>
      </c>
      <c r="AF6" s="511">
        <f>IF(AND('13 Man'!D6=0,NOT('13 Man'!H6="")),'13 Man'!H6,4)</f>
        <v>4</v>
      </c>
      <c r="AG6" s="511">
        <f>IF(AND('13 Man'!E6=0,NOT('13 Man'!H6="")),'13 Man'!H6,4)</f>
        <v>4</v>
      </c>
      <c r="AH6" s="511">
        <f>IF(AND('13 Man'!F6=0,NOT('13 Man'!H6="")),'13 Man'!H6,4)</f>
        <v>4</v>
      </c>
    </row>
    <row r="7" spans="1:34" s="506" customFormat="1">
      <c r="A7" s="532" t="s">
        <v>1074</v>
      </c>
      <c r="B7" s="39" t="s">
        <v>3506</v>
      </c>
      <c r="C7" s="223"/>
      <c r="D7" s="214"/>
      <c r="E7" s="214"/>
      <c r="F7" s="214"/>
      <c r="G7" s="219">
        <v>4</v>
      </c>
      <c r="H7" s="219"/>
      <c r="I7" s="219"/>
      <c r="J7" s="219" t="s">
        <v>2351</v>
      </c>
      <c r="K7" s="39" t="s">
        <v>3471</v>
      </c>
      <c r="L7" s="338"/>
      <c r="M7" s="498"/>
      <c r="N7" s="505"/>
      <c r="O7" s="505"/>
      <c r="P7" s="505"/>
      <c r="Q7" s="505"/>
      <c r="R7" s="505"/>
      <c r="S7" s="505"/>
      <c r="T7" s="505"/>
      <c r="U7" s="505"/>
      <c r="V7" s="505"/>
      <c r="W7" s="505"/>
      <c r="X7" s="505"/>
      <c r="Y7" s="505"/>
      <c r="Z7" s="505"/>
      <c r="AA7" s="506">
        <f>IF(AND('13 Man'!C7=1,NOT('13 Man'!I7="")),'13 Man'!I7,0)</f>
        <v>0</v>
      </c>
      <c r="AB7" s="511">
        <f>IF(AND('13 Man'!D7=1,NOT('13 Man'!I7="")),'13 Man'!I7,0)</f>
        <v>0</v>
      </c>
      <c r="AC7" s="506">
        <f>IF(AND('13 Man'!E7=1,NOT('13 Man'!I7="")),'13 Man'!I7,0)</f>
        <v>0</v>
      </c>
      <c r="AD7" s="506">
        <f>IF(AND('13 Man'!F7=1,NOT('13 Man'!I7="")),'13 Man'!I7,0)</f>
        <v>0</v>
      </c>
      <c r="AE7" s="506">
        <f>IF(AND('13 Man'!C7=0,NOT('13 Man'!H7="")),'13 Man'!H7,4)</f>
        <v>4</v>
      </c>
      <c r="AF7" s="506">
        <f>IF(AND('13 Man'!D7=0,NOT('13 Man'!H7="")),'13 Man'!H7,4)</f>
        <v>4</v>
      </c>
      <c r="AG7" s="506">
        <f>IF(AND('13 Man'!E7=0,NOT('13 Man'!H7="")),'13 Man'!H7,4)</f>
        <v>4</v>
      </c>
      <c r="AH7" s="506">
        <f>IF(AND('13 Man'!F7=0,NOT('13 Man'!H7="")),'13 Man'!H7,4)</f>
        <v>4</v>
      </c>
    </row>
    <row r="8" spans="1:34" s="506" customFormat="1">
      <c r="A8" s="532" t="s">
        <v>3557</v>
      </c>
      <c r="B8" s="39" t="s">
        <v>3558</v>
      </c>
      <c r="C8" s="223"/>
      <c r="D8" s="214"/>
      <c r="E8" s="214"/>
      <c r="F8" s="214"/>
      <c r="G8" s="219">
        <v>2</v>
      </c>
      <c r="H8" s="273"/>
      <c r="I8" s="273"/>
      <c r="J8" s="219" t="s">
        <v>5466</v>
      </c>
      <c r="K8" s="39" t="s">
        <v>3471</v>
      </c>
      <c r="L8" s="338"/>
      <c r="M8" s="498"/>
      <c r="N8" s="505"/>
      <c r="O8" s="505"/>
      <c r="P8" s="505"/>
      <c r="Q8" s="505"/>
      <c r="R8" s="505"/>
      <c r="S8" s="505"/>
      <c r="T8" s="505"/>
      <c r="U8" s="505"/>
      <c r="V8" s="505"/>
      <c r="W8" s="505"/>
      <c r="X8" s="505"/>
      <c r="Y8" s="505"/>
      <c r="Z8" s="505"/>
      <c r="AA8" s="506">
        <f>IF(AND('13 Man'!C8=1,NOT('13 Man'!I8="")),'13 Man'!I8,0)</f>
        <v>0</v>
      </c>
      <c r="AB8" s="511">
        <f>IF(AND('13 Man'!D8=1,NOT('13 Man'!I8="")),'13 Man'!I8,0)</f>
        <v>0</v>
      </c>
      <c r="AC8" s="506">
        <f>IF(AND('13 Man'!E8=1,NOT('13 Man'!I8="")),'13 Man'!I8,0)</f>
        <v>0</v>
      </c>
      <c r="AD8" s="506">
        <f>IF(AND('13 Man'!F8=1,NOT('13 Man'!I8="")),'13 Man'!I8,0)</f>
        <v>0</v>
      </c>
      <c r="AE8" s="506">
        <f>IF(AND('13 Man'!C8=0,NOT('13 Man'!H8="")),'13 Man'!H8,4)</f>
        <v>4</v>
      </c>
      <c r="AF8" s="506">
        <f>IF(AND('13 Man'!D8=0,NOT('13 Man'!H8="")),'13 Man'!H8,4)</f>
        <v>4</v>
      </c>
      <c r="AG8" s="506">
        <f>IF(AND('13 Man'!E8=0,NOT('13 Man'!H8="")),'13 Man'!H8,4)</f>
        <v>4</v>
      </c>
      <c r="AH8" s="506">
        <f>IF(AND('13 Man'!F8=0,NOT('13 Man'!H8="")),'13 Man'!H8,4)</f>
        <v>4</v>
      </c>
    </row>
    <row r="9" spans="1:34" s="506" customFormat="1">
      <c r="A9" s="532" t="s">
        <v>3559</v>
      </c>
      <c r="B9" s="39" t="s">
        <v>3507</v>
      </c>
      <c r="C9" s="223"/>
      <c r="D9" s="214"/>
      <c r="E9" s="214"/>
      <c r="F9" s="214"/>
      <c r="G9" s="219">
        <v>4</v>
      </c>
      <c r="H9" s="219"/>
      <c r="I9" s="219"/>
      <c r="J9" s="219" t="s">
        <v>5466</v>
      </c>
      <c r="K9" s="220"/>
      <c r="L9" s="338"/>
      <c r="M9" s="498"/>
      <c r="N9" s="505"/>
      <c r="O9" s="505"/>
      <c r="P9" s="505"/>
      <c r="Q9" s="505"/>
      <c r="R9" s="505"/>
      <c r="S9" s="505"/>
      <c r="T9" s="505"/>
      <c r="U9" s="505"/>
      <c r="V9" s="505"/>
      <c r="W9" s="505"/>
      <c r="X9" s="505"/>
      <c r="Y9" s="505"/>
      <c r="Z9" s="505"/>
      <c r="AA9" s="506">
        <f>IF(AND('13 Man'!C9=1,NOT('13 Man'!I9="")),'13 Man'!I9,0)</f>
        <v>0</v>
      </c>
      <c r="AB9" s="511">
        <f>IF(AND('13 Man'!D9=1,NOT('13 Man'!I9="")),'13 Man'!I9,0)</f>
        <v>0</v>
      </c>
      <c r="AC9" s="506">
        <f>IF(AND('13 Man'!E9=1,NOT('13 Man'!I9="")),'13 Man'!I9,0)</f>
        <v>0</v>
      </c>
      <c r="AD9" s="506">
        <f>IF(AND('13 Man'!F9=1,NOT('13 Man'!I9="")),'13 Man'!I9,0)</f>
        <v>0</v>
      </c>
      <c r="AE9" s="506">
        <f>IF(AND('13 Man'!C9=0,NOT('13 Man'!H9="")),'13 Man'!H9,4)</f>
        <v>4</v>
      </c>
      <c r="AF9" s="506">
        <f>IF(AND('13 Man'!D9=0,NOT('13 Man'!H9="")),'13 Man'!H9,4)</f>
        <v>4</v>
      </c>
      <c r="AG9" s="506">
        <f>IF(AND('13 Man'!E9=0,NOT('13 Man'!H9="")),'13 Man'!H9,4)</f>
        <v>4</v>
      </c>
      <c r="AH9" s="506">
        <f>IF(AND('13 Man'!F9=0,NOT('13 Man'!H9="")),'13 Man'!H9,4)</f>
        <v>4</v>
      </c>
    </row>
    <row r="10" spans="1:34" s="506" customFormat="1" ht="20">
      <c r="A10" s="532" t="s">
        <v>3508</v>
      </c>
      <c r="B10" s="39" t="s">
        <v>3466</v>
      </c>
      <c r="C10" s="223"/>
      <c r="D10" s="214"/>
      <c r="E10" s="214"/>
      <c r="F10" s="214"/>
      <c r="G10" s="219">
        <v>4</v>
      </c>
      <c r="H10" s="273">
        <v>3</v>
      </c>
      <c r="I10" s="273"/>
      <c r="J10" s="273" t="s">
        <v>5466</v>
      </c>
      <c r="K10" s="220"/>
      <c r="L10" s="338"/>
      <c r="M10" s="498"/>
      <c r="N10" s="505"/>
      <c r="O10" s="505"/>
      <c r="P10" s="505"/>
      <c r="Q10" s="505"/>
      <c r="R10" s="505"/>
      <c r="S10" s="505"/>
      <c r="T10" s="505"/>
      <c r="U10" s="505"/>
      <c r="V10" s="505"/>
      <c r="W10" s="505"/>
      <c r="X10" s="505"/>
      <c r="Y10" s="505"/>
      <c r="Z10" s="505"/>
      <c r="AA10" s="506">
        <f>IF(AND('13 Man'!C10=1,NOT('13 Man'!I10="")),'13 Man'!I10,0)</f>
        <v>0</v>
      </c>
      <c r="AB10" s="511">
        <f>IF(AND('13 Man'!D10=1,NOT('13 Man'!I10="")),'13 Man'!I10,0)</f>
        <v>0</v>
      </c>
      <c r="AC10" s="506">
        <f>IF(AND('13 Man'!E10=1,NOT('13 Man'!I10="")),'13 Man'!I10,0)</f>
        <v>0</v>
      </c>
      <c r="AD10" s="506">
        <f>IF(AND('13 Man'!F10=1,NOT('13 Man'!I10="")),'13 Man'!I10,0)</f>
        <v>0</v>
      </c>
      <c r="AE10" s="506">
        <f>IF(AND('13 Man'!C10=0,NOT('13 Man'!H10="")),'13 Man'!H10,4)</f>
        <v>3</v>
      </c>
      <c r="AF10" s="506">
        <f>IF(AND('13 Man'!D10=0,NOT('13 Man'!H10="")),'13 Man'!H10,4)</f>
        <v>3</v>
      </c>
      <c r="AG10" s="506">
        <f>IF(AND('13 Man'!E10=0,NOT('13 Man'!H10="")),'13 Man'!H10,4)</f>
        <v>3</v>
      </c>
      <c r="AH10" s="506">
        <f>IF(AND('13 Man'!F10=0,NOT('13 Man'!H10="")),'13 Man'!H10,4)</f>
        <v>3</v>
      </c>
    </row>
    <row r="11" spans="1:34" s="506" customFormat="1">
      <c r="A11" s="532" t="s">
        <v>3467</v>
      </c>
      <c r="B11" s="39" t="s">
        <v>4677</v>
      </c>
      <c r="C11" s="223"/>
      <c r="D11" s="214"/>
      <c r="E11" s="214"/>
      <c r="F11" s="214"/>
      <c r="G11" s="219">
        <v>4</v>
      </c>
      <c r="H11" s="273">
        <v>3</v>
      </c>
      <c r="I11" s="273"/>
      <c r="J11" s="273" t="s">
        <v>5466</v>
      </c>
      <c r="K11" s="220"/>
      <c r="L11" s="338"/>
      <c r="M11" s="498"/>
      <c r="N11" s="505"/>
      <c r="O11" s="505"/>
      <c r="P11" s="505"/>
      <c r="Q11" s="505"/>
      <c r="R11" s="505"/>
      <c r="S11" s="505"/>
      <c r="T11" s="505"/>
      <c r="U11" s="505"/>
      <c r="V11" s="505"/>
      <c r="W11" s="505"/>
      <c r="X11" s="505"/>
      <c r="Y11" s="505"/>
      <c r="Z11" s="505"/>
      <c r="AA11" s="506">
        <f>IF(AND('13 Man'!C11=1,NOT('13 Man'!I11="")),'13 Man'!I11,0)</f>
        <v>0</v>
      </c>
      <c r="AB11" s="511">
        <f>IF(AND('13 Man'!D11=1,NOT('13 Man'!I11="")),'13 Man'!I11,0)</f>
        <v>0</v>
      </c>
      <c r="AC11" s="506">
        <f>IF(AND('13 Man'!E11=1,NOT('13 Man'!I11="")),'13 Man'!I11,0)</f>
        <v>0</v>
      </c>
      <c r="AD11" s="506">
        <f>IF(AND('13 Man'!F11=1,NOT('13 Man'!I11="")),'13 Man'!I11,0)</f>
        <v>0</v>
      </c>
      <c r="AE11" s="506">
        <f>IF(AND('13 Man'!C11=0,NOT('13 Man'!H11="")),'13 Man'!H11,4)</f>
        <v>3</v>
      </c>
      <c r="AF11" s="506">
        <f>IF(AND('13 Man'!D11=0,NOT('13 Man'!H11="")),'13 Man'!H11,4)</f>
        <v>3</v>
      </c>
      <c r="AG11" s="506">
        <f>IF(AND('13 Man'!E11=0,NOT('13 Man'!H11="")),'13 Man'!H11,4)</f>
        <v>3</v>
      </c>
      <c r="AH11" s="506">
        <f>IF(AND('13 Man'!F11=0,NOT('13 Man'!H11="")),'13 Man'!H11,4)</f>
        <v>3</v>
      </c>
    </row>
    <row r="12" spans="1:34" s="506" customFormat="1">
      <c r="A12" s="532" t="s">
        <v>2764</v>
      </c>
      <c r="B12" s="39" t="s">
        <v>2765</v>
      </c>
      <c r="C12" s="223"/>
      <c r="D12" s="214"/>
      <c r="E12" s="214"/>
      <c r="F12" s="214"/>
      <c r="G12" s="219">
        <v>4</v>
      </c>
      <c r="H12" s="273"/>
      <c r="I12" s="273"/>
      <c r="J12" s="219" t="s">
        <v>5466</v>
      </c>
      <c r="K12" s="220"/>
      <c r="L12" s="338"/>
      <c r="M12" s="498"/>
      <c r="N12" s="505"/>
      <c r="O12" s="505"/>
      <c r="P12" s="505"/>
      <c r="Q12" s="505"/>
      <c r="R12" s="505"/>
      <c r="S12" s="505"/>
      <c r="T12" s="505"/>
      <c r="U12" s="505"/>
      <c r="V12" s="505"/>
      <c r="W12" s="505"/>
      <c r="X12" s="505"/>
      <c r="Y12" s="505"/>
      <c r="Z12" s="505"/>
      <c r="AA12" s="506">
        <f>IF(AND('13 Man'!C12=1,NOT('13 Man'!I12="")),'13 Man'!I12,0)</f>
        <v>0</v>
      </c>
      <c r="AB12" s="511">
        <f>IF(AND('13 Man'!D12=1,NOT('13 Man'!I12="")),'13 Man'!I12,0)</f>
        <v>0</v>
      </c>
      <c r="AC12" s="506">
        <f>IF(AND('13 Man'!E12=1,NOT('13 Man'!I12="")),'13 Man'!I12,0)</f>
        <v>0</v>
      </c>
      <c r="AD12" s="506">
        <f>IF(AND('13 Man'!F12=1,NOT('13 Man'!I12="")),'13 Man'!I12,0)</f>
        <v>0</v>
      </c>
      <c r="AE12" s="506">
        <f>IF(AND('13 Man'!C12=0,NOT('13 Man'!H12="")),'13 Man'!H12,4)</f>
        <v>4</v>
      </c>
      <c r="AF12" s="506">
        <f>IF(AND('13 Man'!D12=0,NOT('13 Man'!H12="")),'13 Man'!H12,4)</f>
        <v>4</v>
      </c>
      <c r="AG12" s="506">
        <f>IF(AND('13 Man'!E12=0,NOT('13 Man'!H12="")),'13 Man'!H12,4)</f>
        <v>4</v>
      </c>
      <c r="AH12" s="506">
        <f>IF(AND('13 Man'!F12=0,NOT('13 Man'!H12="")),'13 Man'!H12,4)</f>
        <v>4</v>
      </c>
    </row>
    <row r="13" spans="1:34" s="506" customFormat="1">
      <c r="A13" s="532" t="s">
        <v>2766</v>
      </c>
      <c r="B13" s="39" t="s">
        <v>2767</v>
      </c>
      <c r="C13" s="223"/>
      <c r="D13" s="214"/>
      <c r="E13" s="214"/>
      <c r="F13" s="214"/>
      <c r="G13" s="219">
        <v>2</v>
      </c>
      <c r="H13" s="273"/>
      <c r="I13" s="273"/>
      <c r="J13" s="219" t="s">
        <v>5466</v>
      </c>
      <c r="K13" s="220"/>
      <c r="L13" s="338"/>
      <c r="M13" s="498"/>
      <c r="N13" s="505"/>
      <c r="O13" s="505"/>
      <c r="P13" s="505"/>
      <c r="Q13" s="505"/>
      <c r="R13" s="505"/>
      <c r="S13" s="505"/>
      <c r="T13" s="505"/>
      <c r="U13" s="505"/>
      <c r="V13" s="505"/>
      <c r="W13" s="505"/>
      <c r="X13" s="505"/>
      <c r="Y13" s="505"/>
      <c r="Z13" s="505"/>
      <c r="AA13" s="506">
        <f>IF(AND('13 Man'!C13=1,NOT('13 Man'!I13="")),'13 Man'!I13,0)</f>
        <v>0</v>
      </c>
      <c r="AB13" s="511">
        <f>IF(AND('13 Man'!D13=1,NOT('13 Man'!I13="")),'13 Man'!I13,0)</f>
        <v>0</v>
      </c>
      <c r="AC13" s="506">
        <f>IF(AND('13 Man'!E13=1,NOT('13 Man'!I13="")),'13 Man'!I13,0)</f>
        <v>0</v>
      </c>
      <c r="AD13" s="506">
        <f>IF(AND('13 Man'!F13=1,NOT('13 Man'!I13="")),'13 Man'!I13,0)</f>
        <v>0</v>
      </c>
      <c r="AE13" s="506">
        <f>IF(AND('13 Man'!C13=0,NOT('13 Man'!H13="")),'13 Man'!H13,4)</f>
        <v>4</v>
      </c>
      <c r="AF13" s="506">
        <f>IF(AND('13 Man'!D13=0,NOT('13 Man'!H13="")),'13 Man'!H13,4)</f>
        <v>4</v>
      </c>
      <c r="AG13" s="506">
        <f>IF(AND('13 Man'!E13=0,NOT('13 Man'!H13="")),'13 Man'!H13,4)</f>
        <v>4</v>
      </c>
      <c r="AH13" s="506">
        <f>IF(AND('13 Man'!F13=0,NOT('13 Man'!H13="")),'13 Man'!H13,4)</f>
        <v>4</v>
      </c>
    </row>
    <row r="14" spans="1:34" s="506" customFormat="1" ht="20">
      <c r="A14" s="532" t="s">
        <v>2768</v>
      </c>
      <c r="B14" s="39" t="s">
        <v>4689</v>
      </c>
      <c r="C14" s="223"/>
      <c r="D14" s="214"/>
      <c r="E14" s="214"/>
      <c r="F14" s="214"/>
      <c r="G14" s="219">
        <v>4</v>
      </c>
      <c r="H14" s="273"/>
      <c r="I14" s="273"/>
      <c r="J14" s="273" t="s">
        <v>2351</v>
      </c>
      <c r="K14" s="220"/>
      <c r="L14" s="338"/>
      <c r="M14" s="498"/>
      <c r="N14" s="505"/>
      <c r="O14" s="505"/>
      <c r="P14" s="505"/>
      <c r="Q14" s="505"/>
      <c r="R14" s="505"/>
      <c r="S14" s="505"/>
      <c r="T14" s="505"/>
      <c r="U14" s="505"/>
      <c r="V14" s="505"/>
      <c r="W14" s="505"/>
      <c r="X14" s="505"/>
      <c r="Y14" s="505"/>
      <c r="Z14" s="505"/>
      <c r="AA14" s="506">
        <f>IF(AND('13 Man'!C14=1,NOT('13 Man'!I14="")),'13 Man'!I14,0)</f>
        <v>0</v>
      </c>
      <c r="AB14" s="511">
        <f>IF(AND('13 Man'!D14=1,NOT('13 Man'!I14="")),'13 Man'!I14,0)</f>
        <v>0</v>
      </c>
      <c r="AC14" s="506">
        <f>IF(AND('13 Man'!E14=1,NOT('13 Man'!I14="")),'13 Man'!I14,0)</f>
        <v>0</v>
      </c>
      <c r="AD14" s="506">
        <f>IF(AND('13 Man'!F14=1,NOT('13 Man'!I14="")),'13 Man'!I14,0)</f>
        <v>0</v>
      </c>
      <c r="AE14" s="506">
        <f>IF(AND('13 Man'!C14=0,NOT('13 Man'!H14="")),'13 Man'!H14,4)</f>
        <v>4</v>
      </c>
      <c r="AF14" s="506">
        <f>IF(AND('13 Man'!D14=0,NOT('13 Man'!H14="")),'13 Man'!H14,4)</f>
        <v>4</v>
      </c>
      <c r="AG14" s="506">
        <f>IF(AND('13 Man'!E14=0,NOT('13 Man'!H14="")),'13 Man'!H14,4)</f>
        <v>4</v>
      </c>
      <c r="AH14" s="506">
        <f>IF(AND('13 Man'!F14=0,NOT('13 Man'!H14="")),'13 Man'!H14,4)</f>
        <v>4</v>
      </c>
    </row>
    <row r="15" spans="1:34" s="506" customFormat="1" ht="20">
      <c r="A15" s="532" t="s">
        <v>3461</v>
      </c>
      <c r="B15" s="39" t="s">
        <v>2692</v>
      </c>
      <c r="C15" s="223"/>
      <c r="D15" s="214"/>
      <c r="E15" s="214"/>
      <c r="F15" s="214"/>
      <c r="G15" s="219">
        <v>4</v>
      </c>
      <c r="H15" s="219"/>
      <c r="I15" s="219"/>
      <c r="J15" s="273" t="s">
        <v>5466</v>
      </c>
      <c r="K15" s="220"/>
      <c r="L15" s="338"/>
      <c r="M15" s="498"/>
      <c r="N15" s="505"/>
      <c r="O15" s="505"/>
      <c r="P15" s="505"/>
      <c r="Q15" s="505"/>
      <c r="R15" s="505"/>
      <c r="S15" s="505"/>
      <c r="T15" s="505"/>
      <c r="U15" s="505"/>
      <c r="V15" s="505"/>
      <c r="W15" s="505"/>
      <c r="X15" s="505"/>
      <c r="Y15" s="505"/>
      <c r="Z15" s="505"/>
      <c r="AA15" s="506">
        <f>IF(AND('13 Man'!C15=1,NOT('13 Man'!I15="")),'13 Man'!I15,0)</f>
        <v>0</v>
      </c>
      <c r="AB15" s="511">
        <f>IF(AND('13 Man'!D15=1,NOT('13 Man'!I15="")),'13 Man'!I15,0)</f>
        <v>0</v>
      </c>
      <c r="AC15" s="506">
        <f>IF(AND('13 Man'!E15=1,NOT('13 Man'!I15="")),'13 Man'!I15,0)</f>
        <v>0</v>
      </c>
      <c r="AD15" s="506">
        <f>IF(AND('13 Man'!F15=1,NOT('13 Man'!I15="")),'13 Man'!I15,0)</f>
        <v>0</v>
      </c>
      <c r="AE15" s="506">
        <f>IF(AND('13 Man'!C15=0,NOT('13 Man'!H15="")),'13 Man'!H15,4)</f>
        <v>4</v>
      </c>
      <c r="AF15" s="506">
        <f>IF(AND('13 Man'!D15=0,NOT('13 Man'!H15="")),'13 Man'!H15,4)</f>
        <v>4</v>
      </c>
      <c r="AG15" s="506">
        <f>IF(AND('13 Man'!E15=0,NOT('13 Man'!H15="")),'13 Man'!H15,4)</f>
        <v>4</v>
      </c>
      <c r="AH15" s="506">
        <f>IF(AND('13 Man'!F15=0,NOT('13 Man'!H15="")),'13 Man'!H15,4)</f>
        <v>4</v>
      </c>
    </row>
    <row r="16" spans="1:34" s="506" customFormat="1" ht="20">
      <c r="A16" s="532" t="s">
        <v>2693</v>
      </c>
      <c r="B16" s="39" t="s">
        <v>4690</v>
      </c>
      <c r="C16" s="223"/>
      <c r="D16" s="214"/>
      <c r="E16" s="214"/>
      <c r="F16" s="214"/>
      <c r="G16" s="219">
        <v>2</v>
      </c>
      <c r="H16" s="219"/>
      <c r="I16" s="219"/>
      <c r="J16" s="273" t="s">
        <v>5466</v>
      </c>
      <c r="K16" s="220"/>
      <c r="L16" s="338"/>
      <c r="M16" s="498"/>
      <c r="N16" s="505"/>
      <c r="O16" s="505"/>
      <c r="P16" s="505"/>
      <c r="Q16" s="505"/>
      <c r="R16" s="505"/>
      <c r="S16" s="505"/>
      <c r="T16" s="505"/>
      <c r="U16" s="505"/>
      <c r="V16" s="505"/>
      <c r="W16" s="505"/>
      <c r="X16" s="505"/>
      <c r="Y16" s="505"/>
      <c r="Z16" s="505"/>
      <c r="AA16" s="506">
        <f>IF(AND('13 Man'!C16=1,NOT('13 Man'!I16="")),'13 Man'!I16,0)</f>
        <v>0</v>
      </c>
      <c r="AB16" s="511">
        <f>IF(AND('13 Man'!D16=1,NOT('13 Man'!I16="")),'13 Man'!I16,0)</f>
        <v>0</v>
      </c>
      <c r="AC16" s="506">
        <f>IF(AND('13 Man'!E16=1,NOT('13 Man'!I16="")),'13 Man'!I16,0)</f>
        <v>0</v>
      </c>
      <c r="AD16" s="506">
        <f>IF(AND('13 Man'!F16=1,NOT('13 Man'!I16="")),'13 Man'!I16,0)</f>
        <v>0</v>
      </c>
      <c r="AE16" s="506">
        <f>IF(AND('13 Man'!C16=0,NOT('13 Man'!H16="")),'13 Man'!H16,4)</f>
        <v>4</v>
      </c>
      <c r="AF16" s="506">
        <f>IF(AND('13 Man'!D16=0,NOT('13 Man'!H16="")),'13 Man'!H16,4)</f>
        <v>4</v>
      </c>
      <c r="AG16" s="506">
        <f>IF(AND('13 Man'!E16=0,NOT('13 Man'!H16="")),'13 Man'!H16,4)</f>
        <v>4</v>
      </c>
      <c r="AH16" s="506">
        <f>IF(AND('13 Man'!F16=0,NOT('13 Man'!H16="")),'13 Man'!H16,4)</f>
        <v>4</v>
      </c>
    </row>
    <row r="17" spans="1:34" s="506" customFormat="1">
      <c r="A17" s="532" t="s">
        <v>3492</v>
      </c>
      <c r="B17" s="39" t="s">
        <v>3493</v>
      </c>
      <c r="C17" s="223"/>
      <c r="D17" s="214"/>
      <c r="E17" s="214"/>
      <c r="F17" s="214"/>
      <c r="G17" s="219">
        <v>2</v>
      </c>
      <c r="H17" s="273">
        <v>3</v>
      </c>
      <c r="I17" s="273"/>
      <c r="J17" s="273" t="s">
        <v>5466</v>
      </c>
      <c r="K17" s="220"/>
      <c r="L17" s="338"/>
      <c r="M17" s="498"/>
      <c r="N17" s="505"/>
      <c r="O17" s="505"/>
      <c r="P17" s="505"/>
      <c r="Q17" s="505"/>
      <c r="R17" s="505"/>
      <c r="S17" s="505"/>
      <c r="T17" s="505"/>
      <c r="U17" s="505"/>
      <c r="V17" s="505"/>
      <c r="W17" s="505"/>
      <c r="X17" s="505"/>
      <c r="Y17" s="505"/>
      <c r="Z17" s="505"/>
      <c r="AA17" s="506">
        <f>IF(AND('13 Man'!C17=1,NOT('13 Man'!I17="")),'13 Man'!I17,0)</f>
        <v>0</v>
      </c>
      <c r="AB17" s="511">
        <f>IF(AND('13 Man'!D17=1,NOT('13 Man'!I17="")),'13 Man'!I17,0)</f>
        <v>0</v>
      </c>
      <c r="AC17" s="506">
        <f>IF(AND('13 Man'!E17=1,NOT('13 Man'!I17="")),'13 Man'!I17,0)</f>
        <v>0</v>
      </c>
      <c r="AD17" s="506">
        <f>IF(AND('13 Man'!F17=1,NOT('13 Man'!I17="")),'13 Man'!I17,0)</f>
        <v>0</v>
      </c>
      <c r="AE17" s="506">
        <f>IF(AND('13 Man'!C17=0,NOT('13 Man'!H17="")),'13 Man'!H17,4)</f>
        <v>3</v>
      </c>
      <c r="AF17" s="506">
        <f>IF(AND('13 Man'!D17=0,NOT('13 Man'!H17="")),'13 Man'!H17,4)</f>
        <v>3</v>
      </c>
      <c r="AG17" s="506">
        <f>IF(AND('13 Man'!E17=0,NOT('13 Man'!H17="")),'13 Man'!H17,4)</f>
        <v>3</v>
      </c>
      <c r="AH17" s="506">
        <f>IF(AND('13 Man'!F17=0,NOT('13 Man'!H17="")),'13 Man'!H17,4)</f>
        <v>3</v>
      </c>
    </row>
    <row r="18" spans="1:34" s="506" customFormat="1">
      <c r="A18" s="531" t="s">
        <v>3494</v>
      </c>
      <c r="B18" s="276" t="s">
        <v>4684</v>
      </c>
      <c r="C18" s="223"/>
      <c r="D18" s="214"/>
      <c r="E18" s="214"/>
      <c r="F18" s="214"/>
      <c r="G18" s="219"/>
      <c r="H18" s="219"/>
      <c r="I18" s="219"/>
      <c r="J18" s="273"/>
      <c r="K18" s="220"/>
      <c r="L18" s="338"/>
      <c r="M18" s="498"/>
      <c r="N18" s="505"/>
      <c r="O18" s="505"/>
      <c r="P18" s="505"/>
      <c r="Q18" s="505"/>
      <c r="R18" s="505"/>
      <c r="S18" s="505"/>
      <c r="T18" s="505"/>
      <c r="U18" s="505"/>
      <c r="V18" s="505"/>
      <c r="W18" s="505"/>
      <c r="X18" s="505"/>
      <c r="Y18" s="505"/>
      <c r="Z18" s="505"/>
      <c r="AB18" s="511">
        <f>IF(AND('13 Man'!D18=1,NOT('13 Man'!I18="")),'13 Man'!I18,0)</f>
        <v>0</v>
      </c>
    </row>
    <row r="19" spans="1:34" s="506" customFormat="1">
      <c r="A19" s="533" t="s">
        <v>3495</v>
      </c>
      <c r="B19" s="39" t="s">
        <v>2443</v>
      </c>
      <c r="C19" s="223"/>
      <c r="D19" s="214"/>
      <c r="E19" s="214"/>
      <c r="F19" s="214"/>
      <c r="G19" s="219">
        <v>2</v>
      </c>
      <c r="H19" s="219"/>
      <c r="I19" s="219"/>
      <c r="J19" s="273" t="s">
        <v>2351</v>
      </c>
      <c r="K19" s="220"/>
      <c r="L19" s="338"/>
      <c r="M19" s="498"/>
      <c r="N19" s="505"/>
      <c r="O19" s="505"/>
      <c r="P19" s="505"/>
      <c r="Q19" s="505"/>
      <c r="R19" s="505"/>
      <c r="S19" s="505"/>
      <c r="T19" s="505"/>
      <c r="U19" s="505"/>
      <c r="V19" s="505"/>
      <c r="W19" s="505"/>
      <c r="X19" s="505"/>
      <c r="Y19" s="505"/>
      <c r="Z19" s="505"/>
      <c r="AA19" s="506">
        <f>IF(AND('13 Man'!C19=1,NOT('13 Man'!I19="")),'13 Man'!I19,0)</f>
        <v>0</v>
      </c>
      <c r="AB19" s="511">
        <f>IF(AND('13 Man'!D19=1,NOT('13 Man'!I19="")),'13 Man'!I19,0)</f>
        <v>0</v>
      </c>
      <c r="AC19" s="506">
        <f>IF(AND('13 Man'!E19=1,NOT('13 Man'!I19="")),'13 Man'!I19,0)</f>
        <v>0</v>
      </c>
      <c r="AD19" s="506">
        <f>IF(AND('13 Man'!F19=1,NOT('13 Man'!I19="")),'13 Man'!I19,0)</f>
        <v>0</v>
      </c>
      <c r="AE19" s="506">
        <f>IF(AND('13 Man'!C19=0,NOT('13 Man'!H19="")),'13 Man'!H19,4)</f>
        <v>4</v>
      </c>
      <c r="AF19" s="506">
        <f>IF(AND('13 Man'!D19=0,NOT('13 Man'!H19="")),'13 Man'!H19,4)</f>
        <v>4</v>
      </c>
      <c r="AG19" s="506">
        <f>IF(AND('13 Man'!E19=0,NOT('13 Man'!H19="")),'13 Man'!H19,4)</f>
        <v>4</v>
      </c>
      <c r="AH19" s="506">
        <f>IF(AND('13 Man'!F19=0,NOT('13 Man'!H19="")),'13 Man'!H19,4)</f>
        <v>4</v>
      </c>
    </row>
    <row r="20" spans="1:34" s="506" customFormat="1">
      <c r="A20" s="533" t="s">
        <v>2444</v>
      </c>
      <c r="B20" s="39" t="s">
        <v>2445</v>
      </c>
      <c r="C20" s="223"/>
      <c r="D20" s="214"/>
      <c r="E20" s="214"/>
      <c r="F20" s="214"/>
      <c r="G20" s="219">
        <v>2</v>
      </c>
      <c r="H20" s="219"/>
      <c r="I20" s="219"/>
      <c r="J20" s="273" t="s">
        <v>5466</v>
      </c>
      <c r="K20" s="220"/>
      <c r="L20" s="338"/>
      <c r="M20" s="498"/>
      <c r="N20" s="505"/>
      <c r="O20" s="505"/>
      <c r="P20" s="505"/>
      <c r="Q20" s="505"/>
      <c r="R20" s="505"/>
      <c r="S20" s="505"/>
      <c r="T20" s="505"/>
      <c r="U20" s="505"/>
      <c r="V20" s="505"/>
      <c r="W20" s="505"/>
      <c r="X20" s="505"/>
      <c r="Y20" s="505"/>
      <c r="Z20" s="505"/>
      <c r="AA20" s="506">
        <f>IF(AND('13 Man'!C20=1,NOT('13 Man'!I20="")),'13 Man'!I20,0)</f>
        <v>0</v>
      </c>
      <c r="AB20" s="511">
        <f>IF(AND('13 Man'!D20=1,NOT('13 Man'!I20="")),'13 Man'!I20,0)</f>
        <v>0</v>
      </c>
      <c r="AC20" s="506">
        <f>IF(AND('13 Man'!E20=1,NOT('13 Man'!I20="")),'13 Man'!I20,0)</f>
        <v>0</v>
      </c>
      <c r="AD20" s="506">
        <f>IF(AND('13 Man'!F20=1,NOT('13 Man'!I20="")),'13 Man'!I20,0)</f>
        <v>0</v>
      </c>
      <c r="AE20" s="506">
        <f>IF(AND('13 Man'!C20=0,NOT('13 Man'!H20="")),'13 Man'!H20,4)</f>
        <v>4</v>
      </c>
      <c r="AF20" s="506">
        <f>IF(AND('13 Man'!D20=0,NOT('13 Man'!H20="")),'13 Man'!H20,4)</f>
        <v>4</v>
      </c>
      <c r="AG20" s="506">
        <f>IF(AND('13 Man'!E20=0,NOT('13 Man'!H20="")),'13 Man'!H20,4)</f>
        <v>4</v>
      </c>
      <c r="AH20" s="506">
        <f>IF(AND('13 Man'!F20=0,NOT('13 Man'!H20="")),'13 Man'!H20,4)</f>
        <v>4</v>
      </c>
    </row>
    <row r="21" spans="1:34" s="506" customFormat="1" ht="20">
      <c r="A21" s="533" t="s">
        <v>2446</v>
      </c>
      <c r="B21" s="39" t="s">
        <v>3570</v>
      </c>
      <c r="C21" s="223"/>
      <c r="D21" s="214"/>
      <c r="E21" s="214"/>
      <c r="F21" s="214"/>
      <c r="G21" s="219">
        <v>2</v>
      </c>
      <c r="H21" s="273"/>
      <c r="I21" s="273"/>
      <c r="J21" s="273" t="s">
        <v>5466</v>
      </c>
      <c r="K21" s="220"/>
      <c r="L21" s="338"/>
      <c r="M21" s="498"/>
      <c r="N21" s="505"/>
      <c r="O21" s="505"/>
      <c r="P21" s="505"/>
      <c r="Q21" s="505"/>
      <c r="R21" s="505"/>
      <c r="S21" s="505"/>
      <c r="T21" s="505"/>
      <c r="U21" s="505"/>
      <c r="V21" s="505"/>
      <c r="W21" s="505"/>
      <c r="X21" s="505"/>
      <c r="Y21" s="505"/>
      <c r="Z21" s="505"/>
      <c r="AA21" s="506">
        <f>IF(AND('13 Man'!C21=1,NOT('13 Man'!I21="")),'13 Man'!I21,0)</f>
        <v>0</v>
      </c>
      <c r="AB21" s="511">
        <f>IF(AND('13 Man'!D21=1,NOT('13 Man'!I21="")),'13 Man'!I21,0)</f>
        <v>0</v>
      </c>
      <c r="AC21" s="506">
        <f>IF(AND('13 Man'!E21=1,NOT('13 Man'!I21="")),'13 Man'!I21,0)</f>
        <v>0</v>
      </c>
      <c r="AD21" s="506">
        <f>IF(AND('13 Man'!F21=1,NOT('13 Man'!I21="")),'13 Man'!I21,0)</f>
        <v>0</v>
      </c>
      <c r="AE21" s="506">
        <f>IF(AND('13 Man'!C21=0,NOT('13 Man'!H21="")),'13 Man'!H21,4)</f>
        <v>4</v>
      </c>
      <c r="AF21" s="506">
        <f>IF(AND('13 Man'!D21=0,NOT('13 Man'!H21="")),'13 Man'!H21,4)</f>
        <v>4</v>
      </c>
      <c r="AG21" s="506">
        <f>IF(AND('13 Man'!E21=0,NOT('13 Man'!H21="")),'13 Man'!H21,4)</f>
        <v>4</v>
      </c>
      <c r="AH21" s="506">
        <f>IF(AND('13 Man'!F21=0,NOT('13 Man'!H21="")),'13 Man'!H21,4)</f>
        <v>4</v>
      </c>
    </row>
    <row r="22" spans="1:34" s="506" customFormat="1">
      <c r="A22" s="533" t="s">
        <v>3571</v>
      </c>
      <c r="B22" s="39" t="s">
        <v>2720</v>
      </c>
      <c r="C22" s="223"/>
      <c r="D22" s="214"/>
      <c r="E22" s="214"/>
      <c r="F22" s="214"/>
      <c r="G22" s="219">
        <v>4</v>
      </c>
      <c r="H22" s="273"/>
      <c r="I22" s="273"/>
      <c r="J22" s="273" t="s">
        <v>5466</v>
      </c>
      <c r="K22" s="220"/>
      <c r="L22" s="338"/>
      <c r="M22" s="498"/>
      <c r="N22" s="505"/>
      <c r="O22" s="505"/>
      <c r="P22" s="505"/>
      <c r="Q22" s="505"/>
      <c r="R22" s="505"/>
      <c r="S22" s="505"/>
      <c r="T22" s="505"/>
      <c r="U22" s="505"/>
      <c r="V22" s="505"/>
      <c r="W22" s="505"/>
      <c r="X22" s="505"/>
      <c r="Y22" s="505"/>
      <c r="Z22" s="505"/>
      <c r="AA22" s="506">
        <f>IF(AND('13 Man'!C22=1,NOT('13 Man'!I22="")),'13 Man'!I22,0)</f>
        <v>0</v>
      </c>
      <c r="AB22" s="511">
        <f>IF(AND('13 Man'!D22=1,NOT('13 Man'!I22="")),'13 Man'!I22,0)</f>
        <v>0</v>
      </c>
      <c r="AC22" s="506">
        <f>IF(AND('13 Man'!E22=1,NOT('13 Man'!I22="")),'13 Man'!I22,0)</f>
        <v>0</v>
      </c>
      <c r="AD22" s="506">
        <f>IF(AND('13 Man'!F22=1,NOT('13 Man'!I22="")),'13 Man'!I22,0)</f>
        <v>0</v>
      </c>
      <c r="AE22" s="506">
        <f>IF(AND('13 Man'!C22=0,NOT('13 Man'!H22="")),'13 Man'!H22,4)</f>
        <v>4</v>
      </c>
      <c r="AF22" s="506">
        <f>IF(AND('13 Man'!D22=0,NOT('13 Man'!H22="")),'13 Man'!H22,4)</f>
        <v>4</v>
      </c>
      <c r="AG22" s="506">
        <f>IF(AND('13 Man'!E22=0,NOT('13 Man'!H22="")),'13 Man'!H22,4)</f>
        <v>4</v>
      </c>
      <c r="AH22" s="506">
        <f>IF(AND('13 Man'!F22=0,NOT('13 Man'!H22="")),'13 Man'!H22,4)</f>
        <v>4</v>
      </c>
    </row>
    <row r="23" spans="1:34" s="506" customFormat="1" ht="20">
      <c r="A23" s="533" t="s">
        <v>2721</v>
      </c>
      <c r="B23" s="39" t="s">
        <v>3482</v>
      </c>
      <c r="C23" s="223"/>
      <c r="D23" s="214"/>
      <c r="E23" s="214"/>
      <c r="F23" s="214"/>
      <c r="G23" s="219">
        <v>4</v>
      </c>
      <c r="H23" s="219"/>
      <c r="I23" s="219"/>
      <c r="J23" s="273" t="s">
        <v>5466</v>
      </c>
      <c r="K23" s="220"/>
      <c r="L23" s="338"/>
      <c r="M23" s="498"/>
      <c r="N23" s="505"/>
      <c r="O23" s="505"/>
      <c r="P23" s="505"/>
      <c r="Q23" s="505"/>
      <c r="R23" s="505"/>
      <c r="S23" s="505"/>
      <c r="T23" s="505"/>
      <c r="U23" s="505"/>
      <c r="V23" s="505"/>
      <c r="W23" s="505"/>
      <c r="X23" s="505"/>
      <c r="Y23" s="505"/>
      <c r="Z23" s="505"/>
      <c r="AA23" s="506">
        <f>IF(AND('13 Man'!C23=1,NOT('13 Man'!I23="")),'13 Man'!I23,0)</f>
        <v>0</v>
      </c>
      <c r="AB23" s="511">
        <f>IF(AND('13 Man'!D23=1,NOT('13 Man'!I23="")),'13 Man'!I23,0)</f>
        <v>0</v>
      </c>
      <c r="AC23" s="506">
        <f>IF(AND('13 Man'!E23=1,NOT('13 Man'!I23="")),'13 Man'!I23,0)</f>
        <v>0</v>
      </c>
      <c r="AD23" s="506">
        <f>IF(AND('13 Man'!F23=1,NOT('13 Man'!I23="")),'13 Man'!I23,0)</f>
        <v>0</v>
      </c>
      <c r="AE23" s="506">
        <f>IF(AND('13 Man'!C23=0,NOT('13 Man'!H23="")),'13 Man'!H23,4)</f>
        <v>4</v>
      </c>
      <c r="AF23" s="506">
        <f>IF(AND('13 Man'!D23=0,NOT('13 Man'!H23="")),'13 Man'!H23,4)</f>
        <v>4</v>
      </c>
      <c r="AG23" s="506">
        <f>IF(AND('13 Man'!E23=0,NOT('13 Man'!H23="")),'13 Man'!H23,4)</f>
        <v>4</v>
      </c>
      <c r="AH23" s="506">
        <f>IF(AND('13 Man'!F23=0,NOT('13 Man'!H23="")),'13 Man'!H23,4)</f>
        <v>4</v>
      </c>
    </row>
    <row r="24" spans="1:34" s="506" customFormat="1">
      <c r="A24" s="533" t="s">
        <v>3483</v>
      </c>
      <c r="B24" s="39" t="s">
        <v>2694</v>
      </c>
      <c r="C24" s="223"/>
      <c r="D24" s="214"/>
      <c r="E24" s="214"/>
      <c r="F24" s="214"/>
      <c r="G24" s="219">
        <v>4</v>
      </c>
      <c r="H24" s="273"/>
      <c r="I24" s="273"/>
      <c r="J24" s="273" t="s">
        <v>5466</v>
      </c>
      <c r="K24" s="220"/>
      <c r="L24" s="338"/>
      <c r="M24" s="498"/>
      <c r="N24" s="505"/>
      <c r="O24" s="505"/>
      <c r="P24" s="505"/>
      <c r="Q24" s="505"/>
      <c r="R24" s="505"/>
      <c r="S24" s="505"/>
      <c r="T24" s="505"/>
      <c r="U24" s="505"/>
      <c r="V24" s="505"/>
      <c r="W24" s="505"/>
      <c r="X24" s="505"/>
      <c r="Y24" s="505"/>
      <c r="Z24" s="505"/>
      <c r="AA24" s="506">
        <f>IF(AND('13 Man'!C24=1,NOT('13 Man'!I24="")),'13 Man'!I24,0)</f>
        <v>0</v>
      </c>
      <c r="AB24" s="511">
        <f>IF(AND('13 Man'!D24=1,NOT('13 Man'!I24="")),'13 Man'!I24,0)</f>
        <v>0</v>
      </c>
      <c r="AC24" s="506">
        <f>IF(AND('13 Man'!E24=1,NOT('13 Man'!I24="")),'13 Man'!I24,0)</f>
        <v>0</v>
      </c>
      <c r="AD24" s="506">
        <f>IF(AND('13 Man'!F24=1,NOT('13 Man'!I24="")),'13 Man'!I24,0)</f>
        <v>0</v>
      </c>
      <c r="AE24" s="506">
        <f>IF(AND('13 Man'!C24=0,NOT('13 Man'!H24="")),'13 Man'!H24,4)</f>
        <v>4</v>
      </c>
      <c r="AF24" s="506">
        <f>IF(AND('13 Man'!D24=0,NOT('13 Man'!H24="")),'13 Man'!H24,4)</f>
        <v>4</v>
      </c>
      <c r="AG24" s="506">
        <f>IF(AND('13 Man'!E24=0,NOT('13 Man'!H24="")),'13 Man'!H24,4)</f>
        <v>4</v>
      </c>
      <c r="AH24" s="506">
        <f>IF(AND('13 Man'!F24=0,NOT('13 Man'!H24="")),'13 Man'!H24,4)</f>
        <v>4</v>
      </c>
    </row>
    <row r="25" spans="1:34" s="506" customFormat="1">
      <c r="A25" s="533" t="s">
        <v>2695</v>
      </c>
      <c r="B25" s="39" t="s">
        <v>2696</v>
      </c>
      <c r="C25" s="223"/>
      <c r="D25" s="214"/>
      <c r="E25" s="214"/>
      <c r="F25" s="214"/>
      <c r="G25" s="219">
        <v>4</v>
      </c>
      <c r="H25" s="273">
        <v>3</v>
      </c>
      <c r="I25" s="273"/>
      <c r="J25" s="273" t="s">
        <v>2356</v>
      </c>
      <c r="K25" s="220"/>
      <c r="L25" s="338"/>
      <c r="M25" s="498"/>
      <c r="N25" s="505"/>
      <c r="O25" s="505"/>
      <c r="P25" s="505"/>
      <c r="Q25" s="505"/>
      <c r="R25" s="505"/>
      <c r="S25" s="505"/>
      <c r="T25" s="505"/>
      <c r="U25" s="505"/>
      <c r="V25" s="505"/>
      <c r="W25" s="505"/>
      <c r="X25" s="505"/>
      <c r="Y25" s="505"/>
      <c r="Z25" s="505"/>
      <c r="AA25" s="506">
        <f>IF(AND('13 Man'!C25=1,NOT('13 Man'!I25="")),'13 Man'!I25,0)</f>
        <v>0</v>
      </c>
      <c r="AB25" s="511">
        <f>IF(AND('13 Man'!D25=1,NOT('13 Man'!I25="")),'13 Man'!I25,0)</f>
        <v>0</v>
      </c>
      <c r="AC25" s="506">
        <f>IF(AND('13 Man'!E25=1,NOT('13 Man'!I25="")),'13 Man'!I25,0)</f>
        <v>0</v>
      </c>
      <c r="AD25" s="506">
        <f>IF(AND('13 Man'!F25=1,NOT('13 Man'!I25="")),'13 Man'!I25,0)</f>
        <v>0</v>
      </c>
      <c r="AE25" s="506">
        <f>IF(AND('13 Man'!C25=0,NOT('13 Man'!H25="")),'13 Man'!H25,4)</f>
        <v>3</v>
      </c>
      <c r="AF25" s="506">
        <f>IF(AND('13 Man'!D25=0,NOT('13 Man'!H25="")),'13 Man'!H25,4)</f>
        <v>3</v>
      </c>
      <c r="AG25" s="506">
        <f>IF(AND('13 Man'!E25=0,NOT('13 Man'!H25="")),'13 Man'!H25,4)</f>
        <v>3</v>
      </c>
      <c r="AH25" s="506">
        <f>IF(AND('13 Man'!F25=0,NOT('13 Man'!H25="")),'13 Man'!H25,4)</f>
        <v>3</v>
      </c>
    </row>
    <row r="26" spans="1:34" s="506" customFormat="1">
      <c r="A26" s="533" t="s">
        <v>2697</v>
      </c>
      <c r="B26" s="39" t="s">
        <v>2371</v>
      </c>
      <c r="C26" s="223"/>
      <c r="D26" s="214"/>
      <c r="E26" s="214"/>
      <c r="F26" s="214"/>
      <c r="G26" s="219">
        <v>2</v>
      </c>
      <c r="H26" s="273"/>
      <c r="I26" s="273"/>
      <c r="J26" s="273" t="s">
        <v>5466</v>
      </c>
      <c r="K26" s="220"/>
      <c r="L26" s="338"/>
      <c r="M26" s="498"/>
      <c r="N26" s="505"/>
      <c r="O26" s="505"/>
      <c r="P26" s="505"/>
      <c r="Q26" s="505"/>
      <c r="R26" s="505"/>
      <c r="S26" s="505"/>
      <c r="T26" s="505"/>
      <c r="U26" s="505"/>
      <c r="V26" s="505"/>
      <c r="W26" s="505"/>
      <c r="X26" s="505"/>
      <c r="Y26" s="505"/>
      <c r="Z26" s="505"/>
      <c r="AA26" s="506">
        <f>IF(AND('13 Man'!C26=1,NOT('13 Man'!I26="")),'13 Man'!I26,0)</f>
        <v>0</v>
      </c>
      <c r="AB26" s="511">
        <f>IF(AND('13 Man'!D26=1,NOT('13 Man'!I26="")),'13 Man'!I26,0)</f>
        <v>0</v>
      </c>
      <c r="AC26" s="506">
        <f>IF(AND('13 Man'!E26=1,NOT('13 Man'!I26="")),'13 Man'!I26,0)</f>
        <v>0</v>
      </c>
      <c r="AD26" s="506">
        <f>IF(AND('13 Man'!F26=1,NOT('13 Man'!I26="")),'13 Man'!I26,0)</f>
        <v>0</v>
      </c>
      <c r="AE26" s="506">
        <f>IF(AND('13 Man'!C26=0,NOT('13 Man'!H26="")),'13 Man'!H26,4)</f>
        <v>4</v>
      </c>
      <c r="AF26" s="506">
        <f>IF(AND('13 Man'!D26=0,NOT('13 Man'!H26="")),'13 Man'!H26,4)</f>
        <v>4</v>
      </c>
      <c r="AG26" s="506">
        <f>IF(AND('13 Man'!E26=0,NOT('13 Man'!H26="")),'13 Man'!H26,4)</f>
        <v>4</v>
      </c>
      <c r="AH26" s="506">
        <f>IF(AND('13 Man'!F26=0,NOT('13 Man'!H26="")),'13 Man'!H26,4)</f>
        <v>4</v>
      </c>
    </row>
    <row r="27" spans="1:34" s="506" customFormat="1">
      <c r="A27" s="533" t="s">
        <v>2372</v>
      </c>
      <c r="B27" s="39" t="s">
        <v>2373</v>
      </c>
      <c r="C27" s="223"/>
      <c r="D27" s="128"/>
      <c r="E27" s="128"/>
      <c r="F27" s="128"/>
      <c r="G27" s="219">
        <v>2</v>
      </c>
      <c r="H27" s="219">
        <v>3</v>
      </c>
      <c r="I27" s="219"/>
      <c r="J27" s="273" t="s">
        <v>3371</v>
      </c>
      <c r="K27" s="220"/>
      <c r="L27" s="338"/>
      <c r="M27" s="498"/>
      <c r="N27" s="505"/>
      <c r="O27" s="505"/>
      <c r="P27" s="505"/>
      <c r="Q27" s="505"/>
      <c r="R27" s="505"/>
      <c r="S27" s="505"/>
      <c r="T27" s="505"/>
      <c r="U27" s="505"/>
      <c r="V27" s="505"/>
      <c r="W27" s="505"/>
      <c r="X27" s="505"/>
      <c r="Y27" s="505"/>
      <c r="Z27" s="505"/>
      <c r="AA27" s="506">
        <f>IF(AND('13 Man'!C27=1,NOT('13 Man'!I27="")),'13 Man'!I27,0)</f>
        <v>0</v>
      </c>
      <c r="AB27" s="511">
        <f>IF(AND('13 Man'!D27=1,NOT('13 Man'!I27="")),'13 Man'!I27,0)</f>
        <v>0</v>
      </c>
      <c r="AC27" s="506">
        <f>IF(AND('13 Man'!E27=1,NOT('13 Man'!I27="")),'13 Man'!I27,0)</f>
        <v>0</v>
      </c>
      <c r="AD27" s="506">
        <f>IF(AND('13 Man'!F27=1,NOT('13 Man'!I27="")),'13 Man'!I27,0)</f>
        <v>0</v>
      </c>
      <c r="AE27" s="506">
        <f>IF(AND('13 Man'!C27=0,NOT('13 Man'!H27="")),'13 Man'!H27,4)</f>
        <v>3</v>
      </c>
      <c r="AF27" s="506">
        <f>IF(AND('13 Man'!D27=0,NOT('13 Man'!H27="")),'13 Man'!H27,4)</f>
        <v>3</v>
      </c>
      <c r="AG27" s="506">
        <f>IF(AND('13 Man'!E27=0,NOT('13 Man'!H27="")),'13 Man'!H27,4)</f>
        <v>3</v>
      </c>
      <c r="AH27" s="506">
        <f>IF(AND('13 Man'!F27=0,NOT('13 Man'!H27="")),'13 Man'!H27,4)</f>
        <v>3</v>
      </c>
    </row>
    <row r="28" spans="1:34" s="506" customFormat="1">
      <c r="A28" s="533" t="s">
        <v>1331</v>
      </c>
      <c r="B28" s="39" t="s">
        <v>4645</v>
      </c>
      <c r="C28" s="223"/>
      <c r="D28" s="223"/>
      <c r="E28" s="128"/>
      <c r="F28" s="128"/>
      <c r="G28" s="219">
        <v>2</v>
      </c>
      <c r="H28" s="273">
        <v>3</v>
      </c>
      <c r="I28" s="273"/>
      <c r="J28" s="273" t="s">
        <v>2858</v>
      </c>
      <c r="K28" s="220"/>
      <c r="L28" s="338"/>
      <c r="M28" s="498"/>
      <c r="N28" s="505"/>
      <c r="O28" s="505"/>
      <c r="P28" s="505"/>
      <c r="Q28" s="505"/>
      <c r="R28" s="505"/>
      <c r="S28" s="505"/>
      <c r="T28" s="505"/>
      <c r="U28" s="505"/>
      <c r="V28" s="505"/>
      <c r="W28" s="505"/>
      <c r="X28" s="505"/>
      <c r="Y28" s="505"/>
      <c r="Z28" s="505"/>
      <c r="AA28" s="506">
        <f>IF(AND('13 Man'!C28=1,NOT('13 Man'!I28="")),'13 Man'!I28,0)</f>
        <v>0</v>
      </c>
      <c r="AB28" s="511">
        <f>IF(AND('13 Man'!D28=1,NOT('13 Man'!I28="")),'13 Man'!I28,0)</f>
        <v>0</v>
      </c>
      <c r="AC28" s="506">
        <f>IF(AND('13 Man'!E28=1,NOT('13 Man'!I28="")),'13 Man'!I28,0)</f>
        <v>0</v>
      </c>
      <c r="AD28" s="506">
        <f>IF(AND('13 Man'!F28=1,NOT('13 Man'!I28="")),'13 Man'!I28,0)</f>
        <v>0</v>
      </c>
      <c r="AE28" s="506">
        <f>IF(AND('13 Man'!C28=0,NOT('13 Man'!H28="")),'13 Man'!H28,4)</f>
        <v>3</v>
      </c>
      <c r="AF28" s="506">
        <f>IF(AND('13 Man'!D28=0,NOT('13 Man'!H28="")),'13 Man'!H28,4)</f>
        <v>3</v>
      </c>
      <c r="AG28" s="506">
        <f>IF(AND('13 Man'!E28=0,NOT('13 Man'!H28="")),'13 Man'!H28,4)</f>
        <v>3</v>
      </c>
      <c r="AH28" s="506">
        <f>IF(AND('13 Man'!F28=0,NOT('13 Man'!H28="")),'13 Man'!H28,4)</f>
        <v>3</v>
      </c>
    </row>
    <row r="29" spans="1:34" s="506" customFormat="1">
      <c r="A29" s="531" t="s">
        <v>1332</v>
      </c>
      <c r="B29" s="276" t="s">
        <v>1282</v>
      </c>
      <c r="C29" s="223"/>
      <c r="D29" s="214"/>
      <c r="E29" s="214"/>
      <c r="F29" s="214"/>
      <c r="G29" s="219"/>
      <c r="H29" s="219"/>
      <c r="I29" s="219"/>
      <c r="J29" s="273"/>
      <c r="K29" s="220"/>
      <c r="L29" s="338"/>
      <c r="M29" s="498"/>
      <c r="N29" s="505"/>
      <c r="O29" s="505"/>
      <c r="P29" s="505"/>
      <c r="Q29" s="505"/>
      <c r="R29" s="505"/>
      <c r="S29" s="505"/>
      <c r="T29" s="505"/>
      <c r="U29" s="505"/>
      <c r="V29" s="505"/>
      <c r="W29" s="505"/>
      <c r="X29" s="505"/>
      <c r="Y29" s="505"/>
      <c r="Z29" s="505"/>
      <c r="AB29" s="511">
        <f>IF(AND('13 Man'!D29=1,NOT('13 Man'!I29="")),'13 Man'!I29,0)</f>
        <v>0</v>
      </c>
    </row>
    <row r="30" spans="1:34" s="506" customFormat="1">
      <c r="A30" s="533" t="s">
        <v>413</v>
      </c>
      <c r="B30" s="39" t="s">
        <v>414</v>
      </c>
      <c r="C30" s="223"/>
      <c r="D30" s="214"/>
      <c r="E30" s="214"/>
      <c r="F30" s="214"/>
      <c r="G30" s="219">
        <v>2</v>
      </c>
      <c r="H30" s="273"/>
      <c r="I30" s="273"/>
      <c r="J30" s="273" t="s">
        <v>2858</v>
      </c>
      <c r="K30" s="220"/>
      <c r="L30" s="338"/>
      <c r="M30" s="498"/>
      <c r="N30" s="505"/>
      <c r="O30" s="505"/>
      <c r="P30" s="505"/>
      <c r="Q30" s="505"/>
      <c r="R30" s="505"/>
      <c r="S30" s="505"/>
      <c r="T30" s="505"/>
      <c r="U30" s="505"/>
      <c r="V30" s="505"/>
      <c r="W30" s="505"/>
      <c r="X30" s="505"/>
      <c r="Y30" s="505"/>
      <c r="Z30" s="505"/>
      <c r="AA30" s="506">
        <f>IF(AND('13 Man'!C30=1,NOT('13 Man'!I30="")),'13 Man'!I30,0)</f>
        <v>0</v>
      </c>
      <c r="AB30" s="511">
        <f>IF(AND('13 Man'!D30=1,NOT('13 Man'!I30="")),'13 Man'!I30,0)</f>
        <v>0</v>
      </c>
      <c r="AC30" s="506">
        <f>IF(AND('13 Man'!E30=1,NOT('13 Man'!I30="")),'13 Man'!I30,0)</f>
        <v>0</v>
      </c>
      <c r="AD30" s="506">
        <f>IF(AND('13 Man'!F30=1,NOT('13 Man'!I30="")),'13 Man'!I30,0)</f>
        <v>0</v>
      </c>
      <c r="AE30" s="506">
        <f>IF(AND('13 Man'!C30=0,NOT('13 Man'!H30="")),'13 Man'!H30,4)</f>
        <v>4</v>
      </c>
      <c r="AF30" s="506">
        <f>IF(AND('13 Man'!D30=0,NOT('13 Man'!H30="")),'13 Man'!H30,4)</f>
        <v>4</v>
      </c>
      <c r="AG30" s="506">
        <f>IF(AND('13 Man'!E30=0,NOT('13 Man'!H30="")),'13 Man'!H30,4)</f>
        <v>4</v>
      </c>
      <c r="AH30" s="506">
        <f>IF(AND('13 Man'!F30=0,NOT('13 Man'!H30="")),'13 Man'!H30,4)</f>
        <v>4</v>
      </c>
    </row>
    <row r="31" spans="1:34" s="506" customFormat="1">
      <c r="A31" s="533" t="s">
        <v>415</v>
      </c>
      <c r="B31" s="39" t="s">
        <v>3513</v>
      </c>
      <c r="C31" s="223"/>
      <c r="D31" s="214"/>
      <c r="E31" s="214"/>
      <c r="F31" s="214"/>
      <c r="G31" s="219">
        <v>4</v>
      </c>
      <c r="H31" s="273">
        <v>3</v>
      </c>
      <c r="I31" s="273"/>
      <c r="J31" s="273" t="s">
        <v>5466</v>
      </c>
      <c r="K31" s="220"/>
      <c r="L31" s="338"/>
      <c r="M31" s="498"/>
      <c r="N31" s="505"/>
      <c r="O31" s="505"/>
      <c r="P31" s="505"/>
      <c r="Q31" s="505"/>
      <c r="R31" s="505"/>
      <c r="S31" s="505"/>
      <c r="T31" s="505"/>
      <c r="U31" s="505"/>
      <c r="V31" s="505"/>
      <c r="W31" s="505"/>
      <c r="X31" s="505"/>
      <c r="Y31" s="505"/>
      <c r="Z31" s="505"/>
      <c r="AA31" s="506">
        <f>IF(AND('13 Man'!C31=1,NOT('13 Man'!I31="")),'13 Man'!I31,0)</f>
        <v>0</v>
      </c>
      <c r="AB31" s="511">
        <f>IF(AND('13 Man'!D31=1,NOT('13 Man'!I31="")),'13 Man'!I31,0)</f>
        <v>0</v>
      </c>
      <c r="AC31" s="506">
        <f>IF(AND('13 Man'!E31=1,NOT('13 Man'!I31="")),'13 Man'!I31,0)</f>
        <v>0</v>
      </c>
      <c r="AD31" s="506">
        <f>IF(AND('13 Man'!F31=1,NOT('13 Man'!I31="")),'13 Man'!I31,0)</f>
        <v>0</v>
      </c>
      <c r="AE31" s="506">
        <f>IF(AND('13 Man'!C31=0,NOT('13 Man'!H31="")),'13 Man'!H31,4)</f>
        <v>3</v>
      </c>
      <c r="AF31" s="506">
        <f>IF(AND('13 Man'!D31=0,NOT('13 Man'!H31="")),'13 Man'!H31,4)</f>
        <v>3</v>
      </c>
      <c r="AG31" s="506">
        <f>IF(AND('13 Man'!E31=0,NOT('13 Man'!H31="")),'13 Man'!H31,4)</f>
        <v>3</v>
      </c>
      <c r="AH31" s="506">
        <f>IF(AND('13 Man'!F31=0,NOT('13 Man'!H31="")),'13 Man'!H31,4)</f>
        <v>3</v>
      </c>
    </row>
    <row r="32" spans="1:34" s="506" customFormat="1">
      <c r="A32" s="533" t="s">
        <v>3514</v>
      </c>
      <c r="B32" s="39" t="s">
        <v>3515</v>
      </c>
      <c r="C32" s="223"/>
      <c r="D32" s="214"/>
      <c r="E32" s="214"/>
      <c r="F32" s="214"/>
      <c r="G32" s="219">
        <v>1</v>
      </c>
      <c r="H32" s="273">
        <v>3</v>
      </c>
      <c r="I32" s="273"/>
      <c r="J32" s="273" t="s">
        <v>5466</v>
      </c>
      <c r="K32" s="220"/>
      <c r="L32" s="338"/>
      <c r="M32" s="498"/>
      <c r="N32" s="505"/>
      <c r="O32" s="505"/>
      <c r="P32" s="505"/>
      <c r="Q32" s="505"/>
      <c r="R32" s="505"/>
      <c r="S32" s="505"/>
      <c r="T32" s="505"/>
      <c r="U32" s="505"/>
      <c r="V32" s="505"/>
      <c r="W32" s="505"/>
      <c r="X32" s="505"/>
      <c r="Y32" s="505"/>
      <c r="Z32" s="505"/>
      <c r="AA32" s="506">
        <f>IF(AND('13 Man'!C32=1,NOT('13 Man'!I32="")),'13 Man'!I32,0)</f>
        <v>0</v>
      </c>
      <c r="AB32" s="511">
        <f>IF(AND('13 Man'!D32=1,NOT('13 Man'!I32="")),'13 Man'!I32,0)</f>
        <v>0</v>
      </c>
      <c r="AC32" s="506">
        <f>IF(AND('13 Man'!E32=1,NOT('13 Man'!I32="")),'13 Man'!I32,0)</f>
        <v>0</v>
      </c>
      <c r="AD32" s="506">
        <f>IF(AND('13 Man'!F32=1,NOT('13 Man'!I32="")),'13 Man'!I32,0)</f>
        <v>0</v>
      </c>
      <c r="AE32" s="506">
        <f>IF(AND('13 Man'!C32=0,NOT('13 Man'!H32="")),'13 Man'!H32,4)</f>
        <v>3</v>
      </c>
      <c r="AF32" s="506">
        <f>IF(AND('13 Man'!D32=0,NOT('13 Man'!H32="")),'13 Man'!H32,4)</f>
        <v>3</v>
      </c>
      <c r="AG32" s="506">
        <f>IF(AND('13 Man'!E32=0,NOT('13 Man'!H32="")),'13 Man'!H32,4)</f>
        <v>3</v>
      </c>
      <c r="AH32" s="506">
        <f>IF(AND('13 Man'!F32=0,NOT('13 Man'!H32="")),'13 Man'!H32,4)</f>
        <v>3</v>
      </c>
    </row>
    <row r="33" spans="1:34" s="506" customFormat="1">
      <c r="A33" s="531" t="s">
        <v>3516</v>
      </c>
      <c r="B33" s="276" t="s">
        <v>3517</v>
      </c>
      <c r="C33" s="223"/>
      <c r="D33" s="214"/>
      <c r="E33" s="214"/>
      <c r="F33" s="214"/>
      <c r="G33" s="219"/>
      <c r="H33" s="219"/>
      <c r="I33" s="219"/>
      <c r="J33" s="273"/>
      <c r="K33" s="220"/>
      <c r="L33" s="338"/>
      <c r="M33" s="498"/>
      <c r="N33" s="505"/>
      <c r="O33" s="505"/>
      <c r="P33" s="505"/>
      <c r="Q33" s="505"/>
      <c r="R33" s="505"/>
      <c r="S33" s="505"/>
      <c r="T33" s="505"/>
      <c r="U33" s="505"/>
      <c r="V33" s="505"/>
      <c r="W33" s="505"/>
      <c r="X33" s="505"/>
      <c r="Y33" s="505"/>
      <c r="Z33" s="505"/>
      <c r="AB33" s="511">
        <f>IF(AND('13 Man'!D33=1,NOT('13 Man'!I33="")),'13 Man'!I33,0)</f>
        <v>0</v>
      </c>
    </row>
    <row r="34" spans="1:34" s="506" customFormat="1">
      <c r="A34" s="533" t="s">
        <v>3518</v>
      </c>
      <c r="B34" s="39" t="s">
        <v>3519</v>
      </c>
      <c r="C34" s="223"/>
      <c r="D34" s="214"/>
      <c r="E34" s="214"/>
      <c r="F34" s="214"/>
      <c r="G34" s="219">
        <v>4</v>
      </c>
      <c r="H34" s="273">
        <v>3</v>
      </c>
      <c r="I34" s="273"/>
      <c r="J34" s="273" t="s">
        <v>2858</v>
      </c>
      <c r="K34" s="220"/>
      <c r="L34" s="338"/>
      <c r="M34" s="498"/>
      <c r="N34" s="505"/>
      <c r="O34" s="505"/>
      <c r="P34" s="505"/>
      <c r="Q34" s="505"/>
      <c r="R34" s="505"/>
      <c r="S34" s="505"/>
      <c r="T34" s="505"/>
      <c r="U34" s="505"/>
      <c r="V34" s="505"/>
      <c r="W34" s="505"/>
      <c r="X34" s="505"/>
      <c r="Y34" s="505"/>
      <c r="Z34" s="505"/>
      <c r="AA34" s="506">
        <f>IF(AND('13 Man'!C34=1,NOT('13 Man'!I34="")),'13 Man'!I34,0)</f>
        <v>0</v>
      </c>
      <c r="AB34" s="511">
        <f>IF(AND('13 Man'!D34=1,NOT('13 Man'!I34="")),'13 Man'!I34,0)</f>
        <v>0</v>
      </c>
      <c r="AC34" s="506">
        <f>IF(AND('13 Man'!E34=1,NOT('13 Man'!I34="")),'13 Man'!I34,0)</f>
        <v>0</v>
      </c>
      <c r="AD34" s="506">
        <f>IF(AND('13 Man'!F34=1,NOT('13 Man'!I34="")),'13 Man'!I34,0)</f>
        <v>0</v>
      </c>
      <c r="AE34" s="506">
        <f>IF(AND('13 Man'!C34=0,NOT('13 Man'!H34="")),'13 Man'!H34,4)</f>
        <v>3</v>
      </c>
      <c r="AF34" s="506">
        <f>IF(AND('13 Man'!D34=0,NOT('13 Man'!H34="")),'13 Man'!H34,4)</f>
        <v>3</v>
      </c>
      <c r="AG34" s="506">
        <f>IF(AND('13 Man'!E34=0,NOT('13 Man'!H34="")),'13 Man'!H34,4)</f>
        <v>3</v>
      </c>
      <c r="AH34" s="506">
        <f>IF(AND('13 Man'!F34=0,NOT('13 Man'!H34="")),'13 Man'!H34,4)</f>
        <v>3</v>
      </c>
    </row>
    <row r="35" spans="1:34" s="506" customFormat="1">
      <c r="A35" s="533" t="s">
        <v>3490</v>
      </c>
      <c r="B35" s="39" t="s">
        <v>3572</v>
      </c>
      <c r="C35" s="223"/>
      <c r="D35" s="214"/>
      <c r="E35" s="214"/>
      <c r="F35" s="214"/>
      <c r="G35" s="219">
        <v>4</v>
      </c>
      <c r="H35" s="273">
        <v>3</v>
      </c>
      <c r="I35" s="273"/>
      <c r="J35" s="273" t="s">
        <v>5466</v>
      </c>
      <c r="K35" s="220"/>
      <c r="L35" s="338"/>
      <c r="M35" s="498"/>
      <c r="N35" s="505"/>
      <c r="O35" s="505"/>
      <c r="P35" s="505"/>
      <c r="Q35" s="505"/>
      <c r="R35" s="505"/>
      <c r="S35" s="505"/>
      <c r="T35" s="505"/>
      <c r="U35" s="505"/>
      <c r="V35" s="505"/>
      <c r="W35" s="505"/>
      <c r="X35" s="505"/>
      <c r="Y35" s="505"/>
      <c r="Z35" s="505"/>
      <c r="AA35" s="506">
        <f>IF(AND('13 Man'!C35=1,NOT('13 Man'!I35="")),'13 Man'!I35,0)</f>
        <v>0</v>
      </c>
      <c r="AB35" s="511">
        <f>IF(AND('13 Man'!D35=1,NOT('13 Man'!I35="")),'13 Man'!I35,0)</f>
        <v>0</v>
      </c>
      <c r="AC35" s="506">
        <f>IF(AND('13 Man'!E35=1,NOT('13 Man'!I35="")),'13 Man'!I35,0)</f>
        <v>0</v>
      </c>
      <c r="AD35" s="506">
        <f>IF(AND('13 Man'!F35=1,NOT('13 Man'!I35="")),'13 Man'!I35,0)</f>
        <v>0</v>
      </c>
      <c r="AE35" s="506">
        <f>IF(AND('13 Man'!C35=0,NOT('13 Man'!H35="")),'13 Man'!H35,4)</f>
        <v>3</v>
      </c>
      <c r="AF35" s="506">
        <f>IF(AND('13 Man'!D35=0,NOT('13 Man'!H35="")),'13 Man'!H35,4)</f>
        <v>3</v>
      </c>
      <c r="AG35" s="506">
        <f>IF(AND('13 Man'!E35=0,NOT('13 Man'!H35="")),'13 Man'!H35,4)</f>
        <v>3</v>
      </c>
      <c r="AH35" s="506">
        <f>IF(AND('13 Man'!F35=0,NOT('13 Man'!H35="")),'13 Man'!H35,4)</f>
        <v>3</v>
      </c>
    </row>
    <row r="36" spans="1:34" s="506" customFormat="1">
      <c r="A36" s="533" t="s">
        <v>3573</v>
      </c>
      <c r="B36" s="39" t="s">
        <v>3574</v>
      </c>
      <c r="C36" s="223"/>
      <c r="D36" s="214"/>
      <c r="E36" s="214"/>
      <c r="F36" s="214"/>
      <c r="G36" s="219">
        <v>2</v>
      </c>
      <c r="H36" s="273">
        <v>3</v>
      </c>
      <c r="I36" s="273"/>
      <c r="J36" s="273" t="s">
        <v>5466</v>
      </c>
      <c r="K36" s="220"/>
      <c r="L36" s="338"/>
      <c r="M36" s="498"/>
      <c r="N36" s="505"/>
      <c r="O36" s="505"/>
      <c r="P36" s="505"/>
      <c r="Q36" s="505"/>
      <c r="R36" s="505"/>
      <c r="S36" s="505"/>
      <c r="T36" s="505"/>
      <c r="U36" s="505"/>
      <c r="V36" s="505"/>
      <c r="W36" s="505"/>
      <c r="X36" s="505"/>
      <c r="Y36" s="505"/>
      <c r="Z36" s="505"/>
      <c r="AA36" s="506">
        <f>IF(AND('13 Man'!C36=1,NOT('13 Man'!I36="")),'13 Man'!I36,0)</f>
        <v>0</v>
      </c>
      <c r="AB36" s="511">
        <f>IF(AND('13 Man'!D36=1,NOT('13 Man'!I36="")),'13 Man'!I36,0)</f>
        <v>0</v>
      </c>
      <c r="AC36" s="506">
        <f>IF(AND('13 Man'!E36=1,NOT('13 Man'!I36="")),'13 Man'!I36,0)</f>
        <v>0</v>
      </c>
      <c r="AD36" s="506">
        <f>IF(AND('13 Man'!F36=1,NOT('13 Man'!I36="")),'13 Man'!I36,0)</f>
        <v>0</v>
      </c>
      <c r="AE36" s="506">
        <f>IF(AND('13 Man'!C36=0,NOT('13 Man'!H36="")),'13 Man'!H36,4)</f>
        <v>3</v>
      </c>
      <c r="AF36" s="506">
        <f>IF(AND('13 Man'!D36=0,NOT('13 Man'!H36="")),'13 Man'!H36,4)</f>
        <v>3</v>
      </c>
      <c r="AG36" s="506">
        <f>IF(AND('13 Man'!E36=0,NOT('13 Man'!H36="")),'13 Man'!H36,4)</f>
        <v>3</v>
      </c>
      <c r="AH36" s="506">
        <f>IF(AND('13 Man'!F36=0,NOT('13 Man'!H36="")),'13 Man'!H36,4)</f>
        <v>3</v>
      </c>
    </row>
    <row r="37" spans="1:34" ht="23">
      <c r="A37" s="493" t="s">
        <v>3575</v>
      </c>
      <c r="B37" s="493" t="s">
        <v>4691</v>
      </c>
      <c r="C37" s="196"/>
      <c r="D37" s="196"/>
      <c r="E37" s="196"/>
      <c r="F37" s="196"/>
      <c r="G37" s="335"/>
      <c r="H37" s="335"/>
      <c r="I37" s="335"/>
      <c r="J37" s="335"/>
      <c r="K37" s="336"/>
      <c r="L37" s="337"/>
      <c r="AB37" s="511">
        <f>IF(AND('13 Man'!D37=1,NOT('13 Man'!I37="")),'13 Man'!I37,0)</f>
        <v>0</v>
      </c>
    </row>
    <row r="38" spans="1:34" s="506" customFormat="1">
      <c r="A38" s="531" t="s">
        <v>3576</v>
      </c>
      <c r="B38" s="276" t="s">
        <v>3528</v>
      </c>
      <c r="C38" s="223"/>
      <c r="D38" s="214"/>
      <c r="E38" s="214"/>
      <c r="F38" s="214"/>
      <c r="G38" s="219"/>
      <c r="H38" s="219"/>
      <c r="I38" s="219"/>
      <c r="J38" s="219"/>
      <c r="K38" s="220"/>
      <c r="L38" s="338"/>
      <c r="M38" s="498"/>
      <c r="N38" s="505"/>
      <c r="O38" s="505"/>
      <c r="P38" s="505"/>
      <c r="Q38" s="505"/>
      <c r="R38" s="505"/>
      <c r="S38" s="505"/>
      <c r="T38" s="505"/>
      <c r="U38" s="505"/>
      <c r="V38" s="505"/>
      <c r="W38" s="505"/>
      <c r="X38" s="505"/>
      <c r="Y38" s="505"/>
      <c r="Z38" s="505"/>
      <c r="AB38" s="511">
        <f>IF(AND('13 Man'!D38=1,NOT('13 Man'!I38="")),'13 Man'!I38,0)</f>
        <v>0</v>
      </c>
    </row>
    <row r="39" spans="1:34" ht="20">
      <c r="A39" s="532" t="s">
        <v>3529</v>
      </c>
      <c r="B39" s="336" t="s">
        <v>3424</v>
      </c>
      <c r="C39" s="223"/>
      <c r="D39" s="214"/>
      <c r="E39" s="214"/>
      <c r="F39" s="214"/>
      <c r="G39" s="335">
        <v>4</v>
      </c>
      <c r="H39" s="335"/>
      <c r="I39" s="340"/>
      <c r="J39" s="341" t="s">
        <v>2356</v>
      </c>
      <c r="K39" s="336"/>
      <c r="L39" s="337"/>
      <c r="AA39" s="511">
        <f>IF(AND('13 Man'!C39=1,NOT('13 Man'!I39="")),'13 Man'!I39,0)</f>
        <v>0</v>
      </c>
      <c r="AB39" s="511">
        <f>IF(AND('13 Man'!D39=1,NOT('13 Man'!I39="")),'13 Man'!I39,0)</f>
        <v>0</v>
      </c>
      <c r="AC39" s="511">
        <f>IF(AND('13 Man'!E39=1,NOT('13 Man'!I39="")),'13 Man'!I39,0)</f>
        <v>0</v>
      </c>
      <c r="AD39" s="511">
        <f>IF(AND('13 Man'!F39=1,NOT('13 Man'!I39="")),'13 Man'!I39,0)</f>
        <v>0</v>
      </c>
      <c r="AE39" s="511">
        <f>IF(AND('13 Man'!C39=0,NOT('13 Man'!H39="")),'13 Man'!H39,4)</f>
        <v>4</v>
      </c>
      <c r="AF39" s="511">
        <f>IF(AND('13 Man'!D39=0,NOT('13 Man'!H39="")),'13 Man'!H39,4)</f>
        <v>4</v>
      </c>
      <c r="AG39" s="511">
        <f>IF(AND('13 Man'!E39=0,NOT('13 Man'!H39="")),'13 Man'!H39,4)</f>
        <v>4</v>
      </c>
      <c r="AH39" s="511">
        <f>IF(AND('13 Man'!F39=0,NOT('13 Man'!H39="")),'13 Man'!H39,4)</f>
        <v>4</v>
      </c>
    </row>
    <row r="40" spans="1:34">
      <c r="A40" s="532" t="s">
        <v>3425</v>
      </c>
      <c r="B40" s="336" t="s">
        <v>3426</v>
      </c>
      <c r="C40" s="223"/>
      <c r="D40" s="214"/>
      <c r="E40" s="214"/>
      <c r="F40" s="214"/>
      <c r="G40" s="335">
        <v>2</v>
      </c>
      <c r="H40" s="339"/>
      <c r="I40" s="340"/>
      <c r="J40" s="341" t="s">
        <v>5466</v>
      </c>
      <c r="K40" s="336"/>
      <c r="L40" s="337"/>
      <c r="AA40" s="511">
        <f>IF(AND('13 Man'!C40=1,NOT('13 Man'!I40="")),'13 Man'!I40,0)</f>
        <v>0</v>
      </c>
      <c r="AB40" s="511">
        <f>IF(AND('13 Man'!D40=1,NOT('13 Man'!I40="")),'13 Man'!I40,0)</f>
        <v>0</v>
      </c>
      <c r="AC40" s="511">
        <f>IF(AND('13 Man'!E40=1,NOT('13 Man'!I40="")),'13 Man'!I40,0)</f>
        <v>0</v>
      </c>
      <c r="AD40" s="511">
        <f>IF(AND('13 Man'!F40=1,NOT('13 Man'!I40="")),'13 Man'!I40,0)</f>
        <v>0</v>
      </c>
      <c r="AE40" s="511">
        <f>IF(AND('13 Man'!C40=0,NOT('13 Man'!H40="")),'13 Man'!H40,4)</f>
        <v>4</v>
      </c>
      <c r="AF40" s="511">
        <f>IF(AND('13 Man'!D40=0,NOT('13 Man'!H40="")),'13 Man'!H40,4)</f>
        <v>4</v>
      </c>
      <c r="AG40" s="511">
        <f>IF(AND('13 Man'!E40=0,NOT('13 Man'!H40="")),'13 Man'!H40,4)</f>
        <v>4</v>
      </c>
      <c r="AH40" s="511">
        <f>IF(AND('13 Man'!F40=0,NOT('13 Man'!H40="")),'13 Man'!H40,4)</f>
        <v>4</v>
      </c>
    </row>
    <row r="41" spans="1:34" s="506" customFormat="1">
      <c r="A41" s="532" t="s">
        <v>3427</v>
      </c>
      <c r="B41" s="39" t="s">
        <v>3468</v>
      </c>
      <c r="C41" s="223"/>
      <c r="D41" s="214"/>
      <c r="E41" s="214"/>
      <c r="F41" s="214"/>
      <c r="G41" s="219">
        <v>4</v>
      </c>
      <c r="H41" s="219"/>
      <c r="I41" s="219"/>
      <c r="J41" s="219" t="s">
        <v>2351</v>
      </c>
      <c r="K41" s="39"/>
      <c r="L41" s="338"/>
      <c r="M41" s="498"/>
      <c r="N41" s="505"/>
      <c r="O41" s="505"/>
      <c r="P41" s="505"/>
      <c r="Q41" s="505"/>
      <c r="R41" s="505"/>
      <c r="S41" s="505"/>
      <c r="T41" s="505"/>
      <c r="U41" s="505"/>
      <c r="V41" s="505"/>
      <c r="W41" s="505"/>
      <c r="X41" s="505"/>
      <c r="Y41" s="505"/>
      <c r="Z41" s="505"/>
      <c r="AA41" s="506">
        <f>IF(AND('13 Man'!C41=1,NOT('13 Man'!I41="")),'13 Man'!I41,0)</f>
        <v>0</v>
      </c>
      <c r="AB41" s="511">
        <f>IF(AND('13 Man'!D41=1,NOT('13 Man'!I41="")),'13 Man'!I41,0)</f>
        <v>0</v>
      </c>
      <c r="AC41" s="506">
        <f>IF(AND('13 Man'!E41=1,NOT('13 Man'!I41="")),'13 Man'!I41,0)</f>
        <v>0</v>
      </c>
      <c r="AD41" s="506">
        <f>IF(AND('13 Man'!F41=1,NOT('13 Man'!I41="")),'13 Man'!I41,0)</f>
        <v>0</v>
      </c>
      <c r="AE41" s="506">
        <f>IF(AND('13 Man'!C41=0,NOT('13 Man'!H41="")),'13 Man'!H41,4)</f>
        <v>4</v>
      </c>
      <c r="AF41" s="506">
        <f>IF(AND('13 Man'!D41=0,NOT('13 Man'!H41="")),'13 Man'!H41,4)</f>
        <v>4</v>
      </c>
      <c r="AG41" s="506">
        <f>IF(AND('13 Man'!E41=0,NOT('13 Man'!H41="")),'13 Man'!H41,4)</f>
        <v>4</v>
      </c>
      <c r="AH41" s="506">
        <f>IF(AND('13 Man'!F41=0,NOT('13 Man'!H41="")),'13 Man'!H41,4)</f>
        <v>4</v>
      </c>
    </row>
    <row r="42" spans="1:34" s="506" customFormat="1">
      <c r="A42" s="532" t="s">
        <v>3469</v>
      </c>
      <c r="B42" s="39" t="s">
        <v>3558</v>
      </c>
      <c r="C42" s="223"/>
      <c r="D42" s="214"/>
      <c r="E42" s="214"/>
      <c r="F42" s="214"/>
      <c r="G42" s="219">
        <v>2</v>
      </c>
      <c r="H42" s="273"/>
      <c r="I42" s="273"/>
      <c r="J42" s="219" t="s">
        <v>5466</v>
      </c>
      <c r="K42" s="39"/>
      <c r="L42" s="338"/>
      <c r="M42" s="498"/>
      <c r="N42" s="505"/>
      <c r="O42" s="505"/>
      <c r="P42" s="505"/>
      <c r="Q42" s="505"/>
      <c r="R42" s="505"/>
      <c r="S42" s="505"/>
      <c r="T42" s="505"/>
      <c r="U42" s="505"/>
      <c r="V42" s="505"/>
      <c r="W42" s="505"/>
      <c r="X42" s="505"/>
      <c r="Y42" s="505"/>
      <c r="Z42" s="505"/>
      <c r="AA42" s="506">
        <f>IF(AND('13 Man'!C42=1,NOT('13 Man'!I42="")),'13 Man'!I42,0)</f>
        <v>0</v>
      </c>
      <c r="AB42" s="511">
        <f>IF(AND('13 Man'!D42=1,NOT('13 Man'!I42="")),'13 Man'!I42,0)</f>
        <v>0</v>
      </c>
      <c r="AC42" s="506">
        <f>IF(AND('13 Man'!E42=1,NOT('13 Man'!I42="")),'13 Man'!I42,0)</f>
        <v>0</v>
      </c>
      <c r="AD42" s="506">
        <f>IF(AND('13 Man'!F42=1,NOT('13 Man'!I42="")),'13 Man'!I42,0)</f>
        <v>0</v>
      </c>
      <c r="AE42" s="506">
        <f>IF(AND('13 Man'!C42=0,NOT('13 Man'!H42="")),'13 Man'!H42,4)</f>
        <v>4</v>
      </c>
      <c r="AF42" s="506">
        <f>IF(AND('13 Man'!D42=0,NOT('13 Man'!H42="")),'13 Man'!H42,4)</f>
        <v>4</v>
      </c>
      <c r="AG42" s="506">
        <f>IF(AND('13 Man'!E42=0,NOT('13 Man'!H42="")),'13 Man'!H42,4)</f>
        <v>4</v>
      </c>
      <c r="AH42" s="506">
        <f>IF(AND('13 Man'!F42=0,NOT('13 Man'!H42="")),'13 Man'!H42,4)</f>
        <v>4</v>
      </c>
    </row>
    <row r="43" spans="1:34" s="506" customFormat="1">
      <c r="A43" s="532" t="s">
        <v>3470</v>
      </c>
      <c r="B43" s="39" t="s">
        <v>4313</v>
      </c>
      <c r="C43" s="223"/>
      <c r="D43" s="214"/>
      <c r="E43" s="214"/>
      <c r="F43" s="214"/>
      <c r="G43" s="219">
        <v>4</v>
      </c>
      <c r="H43" s="273">
        <v>3</v>
      </c>
      <c r="I43" s="273"/>
      <c r="J43" s="273" t="s">
        <v>5466</v>
      </c>
      <c r="K43" s="220"/>
      <c r="L43" s="338"/>
      <c r="M43" s="498"/>
      <c r="N43" s="505"/>
      <c r="O43" s="505"/>
      <c r="P43" s="505"/>
      <c r="Q43" s="505"/>
      <c r="R43" s="505"/>
      <c r="S43" s="505"/>
      <c r="T43" s="505"/>
      <c r="U43" s="505"/>
      <c r="V43" s="505"/>
      <c r="W43" s="505"/>
      <c r="X43" s="505"/>
      <c r="Y43" s="505"/>
      <c r="Z43" s="505"/>
      <c r="AA43" s="506">
        <f>IF(AND('13 Man'!C43=1,NOT('13 Man'!I43="")),'13 Man'!I43,0)</f>
        <v>0</v>
      </c>
      <c r="AB43" s="511">
        <f>IF(AND('13 Man'!D43=1,NOT('13 Man'!I43="")),'13 Man'!I43,0)</f>
        <v>0</v>
      </c>
      <c r="AC43" s="506">
        <f>IF(AND('13 Man'!E43=1,NOT('13 Man'!I43="")),'13 Man'!I43,0)</f>
        <v>0</v>
      </c>
      <c r="AD43" s="506">
        <f>IF(AND('13 Man'!F43=1,NOT('13 Man'!I43="")),'13 Man'!I43,0)</f>
        <v>0</v>
      </c>
      <c r="AE43" s="506">
        <f>IF(AND('13 Man'!C43=0,NOT('13 Man'!H43="")),'13 Man'!H43,4)</f>
        <v>3</v>
      </c>
      <c r="AF43" s="506">
        <f>IF(AND('13 Man'!D43=0,NOT('13 Man'!H43="")),'13 Man'!H43,4)</f>
        <v>3</v>
      </c>
      <c r="AG43" s="506">
        <f>IF(AND('13 Man'!E43=0,NOT('13 Man'!H43="")),'13 Man'!H43,4)</f>
        <v>3</v>
      </c>
      <c r="AH43" s="506">
        <f>IF(AND('13 Man'!F43=0,NOT('13 Man'!H43="")),'13 Man'!H43,4)</f>
        <v>3</v>
      </c>
    </row>
    <row r="44" spans="1:34" ht="20">
      <c r="A44" s="532" t="s">
        <v>4314</v>
      </c>
      <c r="B44" s="20" t="s">
        <v>887</v>
      </c>
      <c r="C44" s="223"/>
      <c r="D44" s="214"/>
      <c r="E44" s="214"/>
      <c r="F44" s="214"/>
      <c r="G44" s="335">
        <v>4</v>
      </c>
      <c r="H44" s="335"/>
      <c r="I44" s="340"/>
      <c r="J44" s="341" t="s">
        <v>5466</v>
      </c>
      <c r="K44" s="336"/>
      <c r="L44" s="337"/>
      <c r="AA44" s="511">
        <f>IF(AND('13 Man'!C44=1,NOT('13 Man'!I44="")),'13 Man'!I44,0)</f>
        <v>0</v>
      </c>
      <c r="AB44" s="511">
        <f>IF(AND('13 Man'!D44=1,NOT('13 Man'!I44="")),'13 Man'!I44,0)</f>
        <v>0</v>
      </c>
      <c r="AC44" s="511">
        <f>IF(AND('13 Man'!E44=1,NOT('13 Man'!I44="")),'13 Man'!I44,0)</f>
        <v>0</v>
      </c>
      <c r="AD44" s="511">
        <f>IF(AND('13 Man'!F44=1,NOT('13 Man'!I44="")),'13 Man'!I44,0)</f>
        <v>0</v>
      </c>
      <c r="AE44" s="511">
        <f>IF(AND('13 Man'!C44=0,NOT('13 Man'!H44="")),'13 Man'!H44,4)</f>
        <v>4</v>
      </c>
      <c r="AF44" s="511">
        <f>IF(AND('13 Man'!D44=0,NOT('13 Man'!H44="")),'13 Man'!H44,4)</f>
        <v>4</v>
      </c>
      <c r="AG44" s="511">
        <f>IF(AND('13 Man'!E44=0,NOT('13 Man'!H44="")),'13 Man'!H44,4)</f>
        <v>4</v>
      </c>
      <c r="AH44" s="511">
        <f>IF(AND('13 Man'!F44=0,NOT('13 Man'!H44="")),'13 Man'!H44,4)</f>
        <v>4</v>
      </c>
    </row>
    <row r="45" spans="1:34" ht="20">
      <c r="A45" s="532" t="s">
        <v>888</v>
      </c>
      <c r="B45" s="20" t="s">
        <v>2405</v>
      </c>
      <c r="C45" s="223"/>
      <c r="D45" s="214"/>
      <c r="E45" s="214"/>
      <c r="F45" s="214"/>
      <c r="G45" s="335">
        <v>2</v>
      </c>
      <c r="H45" s="335">
        <v>2</v>
      </c>
      <c r="I45" s="340"/>
      <c r="J45" s="341" t="s">
        <v>5466</v>
      </c>
      <c r="K45" s="336"/>
      <c r="L45" s="337"/>
      <c r="AA45" s="511">
        <f>IF(AND('13 Man'!C45=1,NOT('13 Man'!I45="")),'13 Man'!I45,0)</f>
        <v>0</v>
      </c>
      <c r="AB45" s="511">
        <f>IF(AND('13 Man'!D45=1,NOT('13 Man'!I45="")),'13 Man'!I45,0)</f>
        <v>0</v>
      </c>
      <c r="AC45" s="511">
        <f>IF(AND('13 Man'!E45=1,NOT('13 Man'!I45="")),'13 Man'!I45,0)</f>
        <v>0</v>
      </c>
      <c r="AD45" s="511">
        <f>IF(AND('13 Man'!F45=1,NOT('13 Man'!I45="")),'13 Man'!I45,0)</f>
        <v>0</v>
      </c>
      <c r="AE45" s="511">
        <f>IF(AND('13 Man'!C45=0,NOT('13 Man'!H45="")),'13 Man'!H45,4)</f>
        <v>2</v>
      </c>
      <c r="AF45" s="511">
        <f>IF(AND('13 Man'!D45=0,NOT('13 Man'!H45="")),'13 Man'!H45,4)</f>
        <v>2</v>
      </c>
      <c r="AG45" s="511">
        <f>IF(AND('13 Man'!E45=0,NOT('13 Man'!H45="")),'13 Man'!H45,4)</f>
        <v>2</v>
      </c>
      <c r="AH45" s="511">
        <f>IF(AND('13 Man'!F45=0,NOT('13 Man'!H45="")),'13 Man'!H45,4)</f>
        <v>2</v>
      </c>
    </row>
    <row r="46" spans="1:34" ht="20">
      <c r="A46" s="532" t="s">
        <v>2406</v>
      </c>
      <c r="B46" s="20" t="s">
        <v>2407</v>
      </c>
      <c r="C46" s="223"/>
      <c r="D46" s="214"/>
      <c r="E46" s="214"/>
      <c r="F46" s="214"/>
      <c r="G46" s="335">
        <v>2</v>
      </c>
      <c r="H46" s="335"/>
      <c r="I46" s="340"/>
      <c r="J46" s="341" t="s">
        <v>5466</v>
      </c>
      <c r="K46" s="336"/>
      <c r="L46" s="337"/>
      <c r="AA46" s="511">
        <f>IF(AND('13 Man'!C46=1,NOT('13 Man'!I46="")),'13 Man'!I46,0)</f>
        <v>0</v>
      </c>
      <c r="AB46" s="511">
        <f>IF(AND('13 Man'!D46=1,NOT('13 Man'!I46="")),'13 Man'!I46,0)</f>
        <v>0</v>
      </c>
      <c r="AC46" s="511">
        <f>IF(AND('13 Man'!E46=1,NOT('13 Man'!I46="")),'13 Man'!I46,0)</f>
        <v>0</v>
      </c>
      <c r="AD46" s="511">
        <f>IF(AND('13 Man'!F46=1,NOT('13 Man'!I46="")),'13 Man'!I46,0)</f>
        <v>0</v>
      </c>
      <c r="AE46" s="511">
        <f>IF(AND('13 Man'!C46=0,NOT('13 Man'!H46="")),'13 Man'!H46,4)</f>
        <v>4</v>
      </c>
      <c r="AF46" s="511">
        <f>IF(AND('13 Man'!D46=0,NOT('13 Man'!H46="")),'13 Man'!H46,4)</f>
        <v>4</v>
      </c>
      <c r="AG46" s="511">
        <f>IF(AND('13 Man'!E46=0,NOT('13 Man'!H46="")),'13 Man'!H46,4)</f>
        <v>4</v>
      </c>
      <c r="AH46" s="511">
        <f>IF(AND('13 Man'!F46=0,NOT('13 Man'!H46="")),'13 Man'!H46,4)</f>
        <v>4</v>
      </c>
    </row>
    <row r="47" spans="1:34" ht="20">
      <c r="A47" s="532" t="s">
        <v>2408</v>
      </c>
      <c r="B47" s="20" t="s">
        <v>3560</v>
      </c>
      <c r="C47" s="223"/>
      <c r="D47" s="214"/>
      <c r="E47" s="214"/>
      <c r="F47" s="214"/>
      <c r="G47" s="335">
        <v>4</v>
      </c>
      <c r="H47" s="335"/>
      <c r="I47" s="340"/>
      <c r="J47" s="341" t="s">
        <v>5466</v>
      </c>
      <c r="K47" s="336"/>
      <c r="L47" s="337"/>
      <c r="AA47" s="511">
        <f>IF(AND('13 Man'!C47=1,NOT('13 Man'!I47="")),'13 Man'!I47,0)</f>
        <v>0</v>
      </c>
      <c r="AB47" s="511">
        <f>IF(AND('13 Man'!D47=1,NOT('13 Man'!I47="")),'13 Man'!I47,0)</f>
        <v>0</v>
      </c>
      <c r="AC47" s="511">
        <f>IF(AND('13 Man'!E47=1,NOT('13 Man'!I47="")),'13 Man'!I47,0)</f>
        <v>0</v>
      </c>
      <c r="AD47" s="511">
        <f>IF(AND('13 Man'!F47=1,NOT('13 Man'!I47="")),'13 Man'!I47,0)</f>
        <v>0</v>
      </c>
      <c r="AE47" s="511">
        <f>IF(AND('13 Man'!C47=0,NOT('13 Man'!H47="")),'13 Man'!H47,4)</f>
        <v>4</v>
      </c>
      <c r="AF47" s="511">
        <f>IF(AND('13 Man'!D47=0,NOT('13 Man'!H47="")),'13 Man'!H47,4)</f>
        <v>4</v>
      </c>
      <c r="AG47" s="511">
        <f>IF(AND('13 Man'!E47=0,NOT('13 Man'!H47="")),'13 Man'!H47,4)</f>
        <v>4</v>
      </c>
      <c r="AH47" s="511">
        <f>IF(AND('13 Man'!F47=0,NOT('13 Man'!H47="")),'13 Man'!H47,4)</f>
        <v>4</v>
      </c>
    </row>
    <row r="48" spans="1:34" ht="30">
      <c r="A48" s="532" t="s">
        <v>3561</v>
      </c>
      <c r="B48" s="20" t="s">
        <v>3447</v>
      </c>
      <c r="C48" s="223"/>
      <c r="D48" s="214"/>
      <c r="E48" s="214"/>
      <c r="F48" s="214"/>
      <c r="G48" s="335">
        <v>2</v>
      </c>
      <c r="H48" s="335">
        <v>2</v>
      </c>
      <c r="I48" s="340"/>
      <c r="J48" s="341" t="s">
        <v>2356</v>
      </c>
      <c r="K48" s="336"/>
      <c r="L48" s="337"/>
      <c r="AA48" s="511">
        <f>IF(AND('13 Man'!C48=1,NOT('13 Man'!I48="")),'13 Man'!I48,0)</f>
        <v>0</v>
      </c>
      <c r="AB48" s="511">
        <f>IF(AND('13 Man'!D48=1,NOT('13 Man'!I48="")),'13 Man'!I48,0)</f>
        <v>0</v>
      </c>
      <c r="AC48" s="511">
        <f>IF(AND('13 Man'!E48=1,NOT('13 Man'!I48="")),'13 Man'!I48,0)</f>
        <v>0</v>
      </c>
      <c r="AD48" s="511">
        <f>IF(AND('13 Man'!F48=1,NOT('13 Man'!I48="")),'13 Man'!I48,0)</f>
        <v>0</v>
      </c>
      <c r="AE48" s="511">
        <f>IF(AND('13 Man'!C48=0,NOT('13 Man'!H48="")),'13 Man'!H48,4)</f>
        <v>2</v>
      </c>
      <c r="AF48" s="511">
        <f>IF(AND('13 Man'!D48=0,NOT('13 Man'!H48="")),'13 Man'!H48,4)</f>
        <v>2</v>
      </c>
      <c r="AG48" s="511">
        <f>IF(AND('13 Man'!E48=0,NOT('13 Man'!H48="")),'13 Man'!H48,4)</f>
        <v>2</v>
      </c>
      <c r="AH48" s="511">
        <f>IF(AND('13 Man'!F48=0,NOT('13 Man'!H48="")),'13 Man'!H48,4)</f>
        <v>2</v>
      </c>
    </row>
    <row r="49" spans="1:34" ht="30">
      <c r="A49" s="532" t="s">
        <v>3448</v>
      </c>
      <c r="B49" s="20" t="s">
        <v>3568</v>
      </c>
      <c r="C49" s="223"/>
      <c r="D49" s="214"/>
      <c r="E49" s="214"/>
      <c r="F49" s="214"/>
      <c r="G49" s="335">
        <v>2</v>
      </c>
      <c r="H49" s="335">
        <v>2</v>
      </c>
      <c r="I49" s="340"/>
      <c r="J49" s="341" t="s">
        <v>2858</v>
      </c>
      <c r="K49" s="336"/>
      <c r="L49" s="337"/>
      <c r="AA49" s="511">
        <f>IF(AND('13 Man'!C49=1,NOT('13 Man'!I49="")),'13 Man'!I49,0)</f>
        <v>0</v>
      </c>
      <c r="AB49" s="511">
        <f>IF(AND('13 Man'!D49=1,NOT('13 Man'!I49="")),'13 Man'!I49,0)</f>
        <v>0</v>
      </c>
      <c r="AC49" s="511">
        <f>IF(AND('13 Man'!E49=1,NOT('13 Man'!I49="")),'13 Man'!I49,0)</f>
        <v>0</v>
      </c>
      <c r="AD49" s="511">
        <f>IF(AND('13 Man'!F49=1,NOT('13 Man'!I49="")),'13 Man'!I49,0)</f>
        <v>0</v>
      </c>
      <c r="AE49" s="511">
        <f>IF(AND('13 Man'!C49=0,NOT('13 Man'!H49="")),'13 Man'!H49,4)</f>
        <v>2</v>
      </c>
      <c r="AF49" s="511">
        <f>IF(AND('13 Man'!D49=0,NOT('13 Man'!H49="")),'13 Man'!H49,4)</f>
        <v>2</v>
      </c>
      <c r="AG49" s="511">
        <f>IF(AND('13 Man'!E49=0,NOT('13 Man'!H49="")),'13 Man'!H49,4)</f>
        <v>2</v>
      </c>
      <c r="AH49" s="511">
        <f>IF(AND('13 Man'!F49=0,NOT('13 Man'!H49="")),'13 Man'!H49,4)</f>
        <v>2</v>
      </c>
    </row>
    <row r="50" spans="1:34" s="506" customFormat="1">
      <c r="A50" s="532" t="s">
        <v>3491</v>
      </c>
      <c r="B50" s="39" t="s">
        <v>3478</v>
      </c>
      <c r="C50" s="223"/>
      <c r="D50" s="214"/>
      <c r="E50" s="214"/>
      <c r="F50" s="214"/>
      <c r="G50" s="219">
        <v>4</v>
      </c>
      <c r="H50" s="273"/>
      <c r="I50" s="273"/>
      <c r="J50" s="219" t="s">
        <v>5466</v>
      </c>
      <c r="K50" s="220"/>
      <c r="L50" s="338"/>
      <c r="M50" s="498"/>
      <c r="N50" s="505"/>
      <c r="O50" s="505"/>
      <c r="P50" s="505"/>
      <c r="Q50" s="505"/>
      <c r="R50" s="505"/>
      <c r="S50" s="505"/>
      <c r="T50" s="505"/>
      <c r="U50" s="505"/>
      <c r="V50" s="505"/>
      <c r="W50" s="505"/>
      <c r="X50" s="505"/>
      <c r="Y50" s="505"/>
      <c r="Z50" s="505"/>
      <c r="AA50" s="506">
        <f>IF(AND('13 Man'!C50=1,NOT('13 Man'!I50="")),'13 Man'!I50,0)</f>
        <v>0</v>
      </c>
      <c r="AB50" s="511">
        <f>IF(AND('13 Man'!D50=1,NOT('13 Man'!I50="")),'13 Man'!I50,0)</f>
        <v>0</v>
      </c>
      <c r="AC50" s="506">
        <f>IF(AND('13 Man'!E50=1,NOT('13 Man'!I50="")),'13 Man'!I50,0)</f>
        <v>0</v>
      </c>
      <c r="AD50" s="506">
        <f>IF(AND('13 Man'!F50=1,NOT('13 Man'!I50="")),'13 Man'!I50,0)</f>
        <v>0</v>
      </c>
      <c r="AE50" s="506">
        <f>IF(AND('13 Man'!C50=0,NOT('13 Man'!H50="")),'13 Man'!H50,4)</f>
        <v>4</v>
      </c>
      <c r="AF50" s="506">
        <f>IF(AND('13 Man'!D50=0,NOT('13 Man'!H50="")),'13 Man'!H50,4)</f>
        <v>4</v>
      </c>
      <c r="AG50" s="506">
        <f>IF(AND('13 Man'!E50=0,NOT('13 Man'!H50="")),'13 Man'!H50,4)</f>
        <v>4</v>
      </c>
      <c r="AH50" s="506">
        <f>IF(AND('13 Man'!F50=0,NOT('13 Man'!H50="")),'13 Man'!H50,4)</f>
        <v>4</v>
      </c>
    </row>
    <row r="51" spans="1:34" s="506" customFormat="1" ht="20">
      <c r="A51" s="532" t="s">
        <v>3479</v>
      </c>
      <c r="B51" s="39" t="s">
        <v>3480</v>
      </c>
      <c r="C51" s="223"/>
      <c r="D51" s="214"/>
      <c r="E51" s="214"/>
      <c r="F51" s="214"/>
      <c r="G51" s="219">
        <v>4</v>
      </c>
      <c r="H51" s="273"/>
      <c r="I51" s="273"/>
      <c r="J51" s="273" t="s">
        <v>2351</v>
      </c>
      <c r="K51" s="220"/>
      <c r="L51" s="338"/>
      <c r="M51" s="498"/>
      <c r="N51" s="505"/>
      <c r="O51" s="505"/>
      <c r="P51" s="505"/>
      <c r="Q51" s="505"/>
      <c r="R51" s="505"/>
      <c r="S51" s="505"/>
      <c r="T51" s="505"/>
      <c r="U51" s="505"/>
      <c r="V51" s="505"/>
      <c r="W51" s="505"/>
      <c r="X51" s="505"/>
      <c r="Y51" s="505"/>
      <c r="Z51" s="505"/>
      <c r="AA51" s="506">
        <f>IF(AND('13 Man'!C51=1,NOT('13 Man'!I51="")),'13 Man'!I51,0)</f>
        <v>0</v>
      </c>
      <c r="AB51" s="511">
        <f>IF(AND('13 Man'!D51=1,NOT('13 Man'!I51="")),'13 Man'!I51,0)</f>
        <v>0</v>
      </c>
      <c r="AC51" s="506">
        <f>IF(AND('13 Man'!E51=1,NOT('13 Man'!I51="")),'13 Man'!I51,0)</f>
        <v>0</v>
      </c>
      <c r="AD51" s="506">
        <f>IF(AND('13 Man'!F51=1,NOT('13 Man'!I51="")),'13 Man'!I51,0)</f>
        <v>0</v>
      </c>
      <c r="AE51" s="506">
        <f>IF(AND('13 Man'!C51=0,NOT('13 Man'!H51="")),'13 Man'!H51,4)</f>
        <v>4</v>
      </c>
      <c r="AF51" s="506">
        <f>IF(AND('13 Man'!D51=0,NOT('13 Man'!H51="")),'13 Man'!H51,4)</f>
        <v>4</v>
      </c>
      <c r="AG51" s="506">
        <f>IF(AND('13 Man'!E51=0,NOT('13 Man'!H51="")),'13 Man'!H51,4)</f>
        <v>4</v>
      </c>
      <c r="AH51" s="506">
        <f>IF(AND('13 Man'!F51=0,NOT('13 Man'!H51="")),'13 Man'!H51,4)</f>
        <v>4</v>
      </c>
    </row>
    <row r="52" spans="1:34" s="506" customFormat="1" ht="20">
      <c r="A52" s="532" t="s">
        <v>3481</v>
      </c>
      <c r="B52" s="39" t="s">
        <v>4372</v>
      </c>
      <c r="C52" s="223"/>
      <c r="D52" s="214"/>
      <c r="E52" s="214"/>
      <c r="F52" s="214"/>
      <c r="G52" s="219">
        <v>4</v>
      </c>
      <c r="H52" s="219"/>
      <c r="I52" s="219"/>
      <c r="J52" s="273" t="s">
        <v>5466</v>
      </c>
      <c r="K52" s="220"/>
      <c r="L52" s="338"/>
      <c r="M52" s="498"/>
      <c r="N52" s="505"/>
      <c r="O52" s="505"/>
      <c r="P52" s="505"/>
      <c r="Q52" s="505"/>
      <c r="R52" s="505"/>
      <c r="S52" s="505"/>
      <c r="T52" s="505"/>
      <c r="U52" s="505"/>
      <c r="V52" s="505"/>
      <c r="W52" s="505"/>
      <c r="X52" s="505"/>
      <c r="Y52" s="505"/>
      <c r="Z52" s="505"/>
      <c r="AA52" s="506">
        <f>IF(AND('13 Man'!C52=1,NOT('13 Man'!I52="")),'13 Man'!I52,0)</f>
        <v>0</v>
      </c>
      <c r="AB52" s="511">
        <f>IF(AND('13 Man'!D52=1,NOT('13 Man'!I52="")),'13 Man'!I52,0)</f>
        <v>0</v>
      </c>
      <c r="AC52" s="506">
        <f>IF(AND('13 Man'!E52=1,NOT('13 Man'!I52="")),'13 Man'!I52,0)</f>
        <v>0</v>
      </c>
      <c r="AD52" s="506">
        <f>IF(AND('13 Man'!F52=1,NOT('13 Man'!I52="")),'13 Man'!I52,0)</f>
        <v>0</v>
      </c>
      <c r="AE52" s="506">
        <f>IF(AND('13 Man'!C52=0,NOT('13 Man'!H52="")),'13 Man'!H52,4)</f>
        <v>4</v>
      </c>
      <c r="AF52" s="506">
        <f>IF(AND('13 Man'!D52=0,NOT('13 Man'!H52="")),'13 Man'!H52,4)</f>
        <v>4</v>
      </c>
      <c r="AG52" s="506">
        <f>IF(AND('13 Man'!E52=0,NOT('13 Man'!H52="")),'13 Man'!H52,4)</f>
        <v>4</v>
      </c>
      <c r="AH52" s="506">
        <f>IF(AND('13 Man'!F52=0,NOT('13 Man'!H52="")),'13 Man'!H52,4)</f>
        <v>4</v>
      </c>
    </row>
    <row r="53" spans="1:34" s="506" customFormat="1">
      <c r="A53" s="532" t="s">
        <v>4373</v>
      </c>
      <c r="B53" s="39" t="s">
        <v>4374</v>
      </c>
      <c r="C53" s="223"/>
      <c r="D53" s="214"/>
      <c r="E53" s="214"/>
      <c r="F53" s="214"/>
      <c r="G53" s="219">
        <v>2</v>
      </c>
      <c r="H53" s="273">
        <v>3</v>
      </c>
      <c r="I53" s="273"/>
      <c r="J53" s="273" t="s">
        <v>5466</v>
      </c>
      <c r="K53" s="220"/>
      <c r="L53" s="338"/>
      <c r="M53" s="498"/>
      <c r="N53" s="505"/>
      <c r="O53" s="505"/>
      <c r="P53" s="505"/>
      <c r="Q53" s="505"/>
      <c r="R53" s="505"/>
      <c r="S53" s="505"/>
      <c r="T53" s="505"/>
      <c r="U53" s="505"/>
      <c r="V53" s="505"/>
      <c r="W53" s="505"/>
      <c r="X53" s="505"/>
      <c r="Y53" s="505"/>
      <c r="Z53" s="505"/>
      <c r="AA53" s="506">
        <f>IF(AND('13 Man'!C53=1,NOT('13 Man'!I53="")),'13 Man'!I53,0)</f>
        <v>0</v>
      </c>
      <c r="AB53" s="511">
        <f>IF(AND('13 Man'!D53=1,NOT('13 Man'!I53="")),'13 Man'!I53,0)</f>
        <v>0</v>
      </c>
      <c r="AC53" s="506">
        <f>IF(AND('13 Man'!E53=1,NOT('13 Man'!I53="")),'13 Man'!I53,0)</f>
        <v>0</v>
      </c>
      <c r="AD53" s="506">
        <f>IF(AND('13 Man'!F53=1,NOT('13 Man'!I53="")),'13 Man'!I53,0)</f>
        <v>0</v>
      </c>
      <c r="AE53" s="506">
        <f>IF(AND('13 Man'!C53=0,NOT('13 Man'!H53="")),'13 Man'!H53,4)</f>
        <v>3</v>
      </c>
      <c r="AF53" s="506">
        <f>IF(AND('13 Man'!D53=0,NOT('13 Man'!H53="")),'13 Man'!H53,4)</f>
        <v>3</v>
      </c>
      <c r="AG53" s="506">
        <f>IF(AND('13 Man'!E53=0,NOT('13 Man'!H53="")),'13 Man'!H53,4)</f>
        <v>3</v>
      </c>
      <c r="AH53" s="506">
        <f>IF(AND('13 Man'!F53=0,NOT('13 Man'!H53="")),'13 Man'!H53,4)</f>
        <v>3</v>
      </c>
    </row>
    <row r="54" spans="1:34" s="506" customFormat="1">
      <c r="A54" s="531" t="s">
        <v>4375</v>
      </c>
      <c r="B54" s="276" t="s">
        <v>4692</v>
      </c>
      <c r="C54" s="223"/>
      <c r="D54" s="214"/>
      <c r="E54" s="214"/>
      <c r="F54" s="214"/>
      <c r="G54" s="219"/>
      <c r="H54" s="219"/>
      <c r="I54" s="219"/>
      <c r="J54" s="273"/>
      <c r="K54" s="220"/>
      <c r="L54" s="338"/>
      <c r="M54" s="498"/>
      <c r="N54" s="505"/>
      <c r="O54" s="505"/>
      <c r="P54" s="505"/>
      <c r="Q54" s="505"/>
      <c r="R54" s="505"/>
      <c r="S54" s="505"/>
      <c r="T54" s="505"/>
      <c r="U54" s="505"/>
      <c r="V54" s="505"/>
      <c r="W54" s="505"/>
      <c r="X54" s="505"/>
      <c r="Y54" s="505"/>
      <c r="Z54" s="505"/>
      <c r="AB54" s="511">
        <f>IF(AND('13 Man'!D54=1,NOT('13 Man'!I54="")),'13 Man'!I54,0)</f>
        <v>0</v>
      </c>
    </row>
    <row r="55" spans="1:34" s="506" customFormat="1">
      <c r="A55" s="533" t="s">
        <v>4376</v>
      </c>
      <c r="B55" s="39" t="s">
        <v>2369</v>
      </c>
      <c r="C55" s="223"/>
      <c r="D55" s="214"/>
      <c r="E55" s="214"/>
      <c r="F55" s="214"/>
      <c r="G55" s="219">
        <v>2</v>
      </c>
      <c r="H55" s="219"/>
      <c r="I55" s="219"/>
      <c r="J55" s="273" t="s">
        <v>2351</v>
      </c>
      <c r="K55" s="220"/>
      <c r="L55" s="338"/>
      <c r="M55" s="498"/>
      <c r="N55" s="505"/>
      <c r="O55" s="505"/>
      <c r="P55" s="505"/>
      <c r="Q55" s="505"/>
      <c r="R55" s="505"/>
      <c r="S55" s="505"/>
      <c r="T55" s="505"/>
      <c r="U55" s="505"/>
      <c r="V55" s="505"/>
      <c r="W55" s="505"/>
      <c r="X55" s="505"/>
      <c r="Y55" s="505"/>
      <c r="Z55" s="505"/>
      <c r="AA55" s="506">
        <f>IF(AND('13 Man'!C55=1,NOT('13 Man'!I55="")),'13 Man'!I55,0)</f>
        <v>0</v>
      </c>
      <c r="AB55" s="511">
        <f>IF(AND('13 Man'!D55=1,NOT('13 Man'!I55="")),'13 Man'!I55,0)</f>
        <v>0</v>
      </c>
      <c r="AC55" s="506">
        <f>IF(AND('13 Man'!E55=1,NOT('13 Man'!I55="")),'13 Man'!I55,0)</f>
        <v>0</v>
      </c>
      <c r="AD55" s="506">
        <f>IF(AND('13 Man'!F55=1,NOT('13 Man'!I55="")),'13 Man'!I55,0)</f>
        <v>0</v>
      </c>
      <c r="AE55" s="506">
        <f>IF(AND('13 Man'!C55=0,NOT('13 Man'!H55="")),'13 Man'!H55,4)</f>
        <v>4</v>
      </c>
      <c r="AF55" s="506">
        <f>IF(AND('13 Man'!D55=0,NOT('13 Man'!H55="")),'13 Man'!H55,4)</f>
        <v>4</v>
      </c>
      <c r="AG55" s="506">
        <f>IF(AND('13 Man'!E55=0,NOT('13 Man'!H55="")),'13 Man'!H55,4)</f>
        <v>4</v>
      </c>
      <c r="AH55" s="506">
        <f>IF(AND('13 Man'!F55=0,NOT('13 Man'!H55="")),'13 Man'!H55,4)</f>
        <v>4</v>
      </c>
    </row>
    <row r="56" spans="1:34" s="506" customFormat="1">
      <c r="A56" s="533" t="s">
        <v>2370</v>
      </c>
      <c r="B56" s="39" t="s">
        <v>4445</v>
      </c>
      <c r="C56" s="223"/>
      <c r="D56" s="214"/>
      <c r="E56" s="214"/>
      <c r="F56" s="214"/>
      <c r="G56" s="219">
        <v>2</v>
      </c>
      <c r="H56" s="219"/>
      <c r="I56" s="219"/>
      <c r="J56" s="273" t="s">
        <v>5466</v>
      </c>
      <c r="K56" s="220"/>
      <c r="L56" s="338"/>
      <c r="M56" s="498"/>
      <c r="N56" s="505"/>
      <c r="O56" s="505"/>
      <c r="P56" s="505"/>
      <c r="Q56" s="505"/>
      <c r="R56" s="505"/>
      <c r="S56" s="505"/>
      <c r="T56" s="505"/>
      <c r="U56" s="505"/>
      <c r="V56" s="505"/>
      <c r="W56" s="505"/>
      <c r="X56" s="505"/>
      <c r="Y56" s="505"/>
      <c r="Z56" s="505"/>
      <c r="AA56" s="506">
        <f>IF(AND('13 Man'!C56=1,NOT('13 Man'!I56="")),'13 Man'!I56,0)</f>
        <v>0</v>
      </c>
      <c r="AB56" s="511">
        <f>IF(AND('13 Man'!D56=1,NOT('13 Man'!I56="")),'13 Man'!I56,0)</f>
        <v>0</v>
      </c>
      <c r="AC56" s="506">
        <f>IF(AND('13 Man'!E56=1,NOT('13 Man'!I56="")),'13 Man'!I56,0)</f>
        <v>0</v>
      </c>
      <c r="AD56" s="506">
        <f>IF(AND('13 Man'!F56=1,NOT('13 Man'!I56="")),'13 Man'!I56,0)</f>
        <v>0</v>
      </c>
      <c r="AE56" s="506">
        <f>IF(AND('13 Man'!C56=0,NOT('13 Man'!H56="")),'13 Man'!H56,4)</f>
        <v>4</v>
      </c>
      <c r="AF56" s="506">
        <f>IF(AND('13 Man'!D56=0,NOT('13 Man'!H56="")),'13 Man'!H56,4)</f>
        <v>4</v>
      </c>
      <c r="AG56" s="506">
        <f>IF(AND('13 Man'!E56=0,NOT('13 Man'!H56="")),'13 Man'!H56,4)</f>
        <v>4</v>
      </c>
      <c r="AH56" s="506">
        <f>IF(AND('13 Man'!F56=0,NOT('13 Man'!H56="")),'13 Man'!H56,4)</f>
        <v>4</v>
      </c>
    </row>
    <row r="57" spans="1:34" s="506" customFormat="1" ht="30">
      <c r="A57" s="533" t="s">
        <v>4446</v>
      </c>
      <c r="B57" s="39" t="s">
        <v>4380</v>
      </c>
      <c r="C57" s="223"/>
      <c r="D57" s="214"/>
      <c r="E57" s="214"/>
      <c r="F57" s="214"/>
      <c r="G57" s="219">
        <v>2</v>
      </c>
      <c r="H57" s="273"/>
      <c r="I57" s="273"/>
      <c r="J57" s="273" t="s">
        <v>5466</v>
      </c>
      <c r="K57" s="220"/>
      <c r="L57" s="338"/>
      <c r="M57" s="498"/>
      <c r="N57" s="505"/>
      <c r="O57" s="505"/>
      <c r="P57" s="505"/>
      <c r="Q57" s="505"/>
      <c r="R57" s="505"/>
      <c r="S57" s="505"/>
      <c r="T57" s="505"/>
      <c r="U57" s="505"/>
      <c r="V57" s="505"/>
      <c r="W57" s="505"/>
      <c r="X57" s="505"/>
      <c r="Y57" s="505"/>
      <c r="Z57" s="505"/>
      <c r="AA57" s="506">
        <f>IF(AND('13 Man'!C57=1,NOT('13 Man'!I57="")),'13 Man'!I57,0)</f>
        <v>0</v>
      </c>
      <c r="AB57" s="511">
        <f>IF(AND('13 Man'!D57=1,NOT('13 Man'!I57="")),'13 Man'!I57,0)</f>
        <v>0</v>
      </c>
      <c r="AC57" s="506">
        <f>IF(AND('13 Man'!E57=1,NOT('13 Man'!I57="")),'13 Man'!I57,0)</f>
        <v>0</v>
      </c>
      <c r="AD57" s="506">
        <f>IF(AND('13 Man'!F57=1,NOT('13 Man'!I57="")),'13 Man'!I57,0)</f>
        <v>0</v>
      </c>
      <c r="AE57" s="506">
        <f>IF(AND('13 Man'!C57=0,NOT('13 Man'!H57="")),'13 Man'!H57,4)</f>
        <v>4</v>
      </c>
      <c r="AF57" s="506">
        <f>IF(AND('13 Man'!D57=0,NOT('13 Man'!H57="")),'13 Man'!H57,4)</f>
        <v>4</v>
      </c>
      <c r="AG57" s="506">
        <f>IF(AND('13 Man'!E57=0,NOT('13 Man'!H57="")),'13 Man'!H57,4)</f>
        <v>4</v>
      </c>
      <c r="AH57" s="506">
        <f>IF(AND('13 Man'!F57=0,NOT('13 Man'!H57="")),'13 Man'!H57,4)</f>
        <v>4</v>
      </c>
    </row>
    <row r="58" spans="1:34" s="506" customFormat="1">
      <c r="A58" s="533" t="s">
        <v>4381</v>
      </c>
      <c r="B58" s="39" t="s">
        <v>2720</v>
      </c>
      <c r="C58" s="223"/>
      <c r="D58" s="214"/>
      <c r="E58" s="214"/>
      <c r="F58" s="214"/>
      <c r="G58" s="219">
        <v>4</v>
      </c>
      <c r="H58" s="273"/>
      <c r="I58" s="273"/>
      <c r="J58" s="273" t="s">
        <v>5466</v>
      </c>
      <c r="K58" s="220"/>
      <c r="L58" s="338"/>
      <c r="M58" s="498"/>
      <c r="N58" s="505"/>
      <c r="O58" s="505"/>
      <c r="P58" s="505"/>
      <c r="Q58" s="505"/>
      <c r="R58" s="505"/>
      <c r="S58" s="505"/>
      <c r="T58" s="505"/>
      <c r="U58" s="505"/>
      <c r="V58" s="505"/>
      <c r="W58" s="505"/>
      <c r="X58" s="505"/>
      <c r="Y58" s="505"/>
      <c r="Z58" s="505"/>
      <c r="AA58" s="506">
        <f>IF(AND('13 Man'!C58=1,NOT('13 Man'!I58="")),'13 Man'!I58,0)</f>
        <v>0</v>
      </c>
      <c r="AB58" s="511">
        <f>IF(AND('13 Man'!D58=1,NOT('13 Man'!I58="")),'13 Man'!I58,0)</f>
        <v>0</v>
      </c>
      <c r="AC58" s="506">
        <f>IF(AND('13 Man'!E58=1,NOT('13 Man'!I58="")),'13 Man'!I58,0)</f>
        <v>0</v>
      </c>
      <c r="AD58" s="506">
        <f>IF(AND('13 Man'!F58=1,NOT('13 Man'!I58="")),'13 Man'!I58,0)</f>
        <v>0</v>
      </c>
      <c r="AE58" s="506">
        <f>IF(AND('13 Man'!C58=0,NOT('13 Man'!H58="")),'13 Man'!H58,4)</f>
        <v>4</v>
      </c>
      <c r="AF58" s="506">
        <f>IF(AND('13 Man'!D58=0,NOT('13 Man'!H58="")),'13 Man'!H58,4)</f>
        <v>4</v>
      </c>
      <c r="AG58" s="506">
        <f>IF(AND('13 Man'!E58=0,NOT('13 Man'!H58="")),'13 Man'!H58,4)</f>
        <v>4</v>
      </c>
      <c r="AH58" s="506">
        <f>IF(AND('13 Man'!F58=0,NOT('13 Man'!H58="")),'13 Man'!H58,4)</f>
        <v>4</v>
      </c>
    </row>
    <row r="59" spans="1:34" s="506" customFormat="1" ht="30">
      <c r="A59" s="533" t="s">
        <v>4382</v>
      </c>
      <c r="B59" s="39" t="s">
        <v>358</v>
      </c>
      <c r="C59" s="223"/>
      <c r="D59" s="214"/>
      <c r="E59" s="214"/>
      <c r="F59" s="214"/>
      <c r="G59" s="219">
        <v>4</v>
      </c>
      <c r="H59" s="219"/>
      <c r="I59" s="219"/>
      <c r="J59" s="273" t="s">
        <v>5466</v>
      </c>
      <c r="K59" s="220"/>
      <c r="L59" s="338"/>
      <c r="M59" s="498"/>
      <c r="N59" s="505"/>
      <c r="O59" s="505"/>
      <c r="P59" s="505"/>
      <c r="Q59" s="505"/>
      <c r="R59" s="505"/>
      <c r="S59" s="505"/>
      <c r="T59" s="505"/>
      <c r="U59" s="505"/>
      <c r="V59" s="505"/>
      <c r="W59" s="505"/>
      <c r="X59" s="505"/>
      <c r="Y59" s="505"/>
      <c r="Z59" s="505"/>
      <c r="AA59" s="506">
        <f>IF(AND('13 Man'!C59=1,NOT('13 Man'!I59="")),'13 Man'!I59,0)</f>
        <v>0</v>
      </c>
      <c r="AB59" s="511">
        <f>IF(AND('13 Man'!D59=1,NOT('13 Man'!I59="")),'13 Man'!I59,0)</f>
        <v>0</v>
      </c>
      <c r="AC59" s="506">
        <f>IF(AND('13 Man'!E59=1,NOT('13 Man'!I59="")),'13 Man'!I59,0)</f>
        <v>0</v>
      </c>
      <c r="AD59" s="506">
        <f>IF(AND('13 Man'!F59=1,NOT('13 Man'!I59="")),'13 Man'!I59,0)</f>
        <v>0</v>
      </c>
      <c r="AE59" s="506">
        <f>IF(AND('13 Man'!C59=0,NOT('13 Man'!H59="")),'13 Man'!H59,4)</f>
        <v>4</v>
      </c>
      <c r="AF59" s="506">
        <f>IF(AND('13 Man'!D59=0,NOT('13 Man'!H59="")),'13 Man'!H59,4)</f>
        <v>4</v>
      </c>
      <c r="AG59" s="506">
        <f>IF(AND('13 Man'!E59=0,NOT('13 Man'!H59="")),'13 Man'!H59,4)</f>
        <v>4</v>
      </c>
      <c r="AH59" s="506">
        <f>IF(AND('13 Man'!F59=0,NOT('13 Man'!H59="")),'13 Man'!H59,4)</f>
        <v>4</v>
      </c>
    </row>
    <row r="60" spans="1:34" s="506" customFormat="1" ht="20">
      <c r="A60" s="533" t="s">
        <v>359</v>
      </c>
      <c r="B60" s="39" t="s">
        <v>360</v>
      </c>
      <c r="C60" s="223"/>
      <c r="D60" s="214"/>
      <c r="E60" s="214"/>
      <c r="F60" s="214"/>
      <c r="G60" s="219">
        <v>4</v>
      </c>
      <c r="H60" s="273"/>
      <c r="I60" s="273"/>
      <c r="J60" s="273" t="s">
        <v>5466</v>
      </c>
      <c r="K60" s="220"/>
      <c r="L60" s="338"/>
      <c r="M60" s="498"/>
      <c r="N60" s="505"/>
      <c r="O60" s="505"/>
      <c r="P60" s="505"/>
      <c r="Q60" s="505"/>
      <c r="R60" s="505"/>
      <c r="S60" s="505"/>
      <c r="T60" s="505"/>
      <c r="U60" s="505"/>
      <c r="V60" s="505"/>
      <c r="W60" s="505"/>
      <c r="X60" s="505"/>
      <c r="Y60" s="505"/>
      <c r="Z60" s="505"/>
      <c r="AA60" s="506">
        <f>IF(AND('13 Man'!C60=1,NOT('13 Man'!I60="")),'13 Man'!I60,0)</f>
        <v>0</v>
      </c>
      <c r="AB60" s="511">
        <f>IF(AND('13 Man'!D60=1,NOT('13 Man'!I60="")),'13 Man'!I60,0)</f>
        <v>0</v>
      </c>
      <c r="AC60" s="506">
        <f>IF(AND('13 Man'!E60=1,NOT('13 Man'!I60="")),'13 Man'!I60,0)</f>
        <v>0</v>
      </c>
      <c r="AD60" s="506">
        <f>IF(AND('13 Man'!F60=1,NOT('13 Man'!I60="")),'13 Man'!I60,0)</f>
        <v>0</v>
      </c>
      <c r="AE60" s="506">
        <f>IF(AND('13 Man'!C60=0,NOT('13 Man'!H60="")),'13 Man'!H60,4)</f>
        <v>4</v>
      </c>
      <c r="AF60" s="506">
        <f>IF(AND('13 Man'!D60=0,NOT('13 Man'!H60="")),'13 Man'!H60,4)</f>
        <v>4</v>
      </c>
      <c r="AG60" s="506">
        <f>IF(AND('13 Man'!E60=0,NOT('13 Man'!H60="")),'13 Man'!H60,4)</f>
        <v>4</v>
      </c>
      <c r="AH60" s="506">
        <f>IF(AND('13 Man'!F60=0,NOT('13 Man'!H60="")),'13 Man'!H60,4)</f>
        <v>4</v>
      </c>
    </row>
    <row r="61" spans="1:34" s="506" customFormat="1" ht="20">
      <c r="A61" s="533" t="s">
        <v>361</v>
      </c>
      <c r="B61" s="39" t="s">
        <v>362</v>
      </c>
      <c r="C61" s="223"/>
      <c r="D61" s="214"/>
      <c r="E61" s="214"/>
      <c r="F61" s="214"/>
      <c r="G61" s="219">
        <v>4</v>
      </c>
      <c r="H61" s="273">
        <v>3</v>
      </c>
      <c r="I61" s="273"/>
      <c r="J61" s="273" t="s">
        <v>2356</v>
      </c>
      <c r="K61" s="220"/>
      <c r="L61" s="338"/>
      <c r="M61" s="498"/>
      <c r="N61" s="505"/>
      <c r="O61" s="505"/>
      <c r="P61" s="505"/>
      <c r="Q61" s="505"/>
      <c r="R61" s="505"/>
      <c r="S61" s="505"/>
      <c r="T61" s="505"/>
      <c r="U61" s="505"/>
      <c r="V61" s="505"/>
      <c r="W61" s="505"/>
      <c r="X61" s="505"/>
      <c r="Y61" s="505"/>
      <c r="Z61" s="505"/>
      <c r="AA61" s="506">
        <f>IF(AND('13 Man'!C61=1,NOT('13 Man'!I61="")),'13 Man'!I61,0)</f>
        <v>0</v>
      </c>
      <c r="AB61" s="511">
        <f>IF(AND('13 Man'!D61=1,NOT('13 Man'!I61="")),'13 Man'!I61,0)</f>
        <v>0</v>
      </c>
      <c r="AC61" s="506">
        <f>IF(AND('13 Man'!E61=1,NOT('13 Man'!I61="")),'13 Man'!I61,0)</f>
        <v>0</v>
      </c>
      <c r="AD61" s="506">
        <f>IF(AND('13 Man'!F61=1,NOT('13 Man'!I61="")),'13 Man'!I61,0)</f>
        <v>0</v>
      </c>
      <c r="AE61" s="506">
        <f>IF(AND('13 Man'!C61=0,NOT('13 Man'!H61="")),'13 Man'!H61,4)</f>
        <v>3</v>
      </c>
      <c r="AF61" s="506">
        <f>IF(AND('13 Man'!D61=0,NOT('13 Man'!H61="")),'13 Man'!H61,4)</f>
        <v>3</v>
      </c>
      <c r="AG61" s="506">
        <f>IF(AND('13 Man'!E61=0,NOT('13 Man'!H61="")),'13 Man'!H61,4)</f>
        <v>3</v>
      </c>
      <c r="AH61" s="506">
        <f>IF(AND('13 Man'!F61=0,NOT('13 Man'!H61="")),'13 Man'!H61,4)</f>
        <v>3</v>
      </c>
    </row>
    <row r="62" spans="1:34" s="506" customFormat="1">
      <c r="A62" s="533" t="s">
        <v>313</v>
      </c>
      <c r="B62" s="39" t="s">
        <v>2373</v>
      </c>
      <c r="C62" s="223"/>
      <c r="D62" s="128"/>
      <c r="E62" s="128"/>
      <c r="F62" s="128"/>
      <c r="G62" s="219">
        <v>2</v>
      </c>
      <c r="H62" s="219">
        <v>3</v>
      </c>
      <c r="I62" s="219"/>
      <c r="J62" s="273" t="s">
        <v>3371</v>
      </c>
      <c r="K62" s="220"/>
      <c r="L62" s="338"/>
      <c r="M62" s="498"/>
      <c r="N62" s="505"/>
      <c r="O62" s="505"/>
      <c r="P62" s="505"/>
      <c r="Q62" s="505"/>
      <c r="R62" s="505"/>
      <c r="S62" s="505"/>
      <c r="T62" s="505"/>
      <c r="U62" s="505"/>
      <c r="V62" s="505"/>
      <c r="W62" s="505"/>
      <c r="X62" s="505"/>
      <c r="Y62" s="505"/>
      <c r="Z62" s="505"/>
      <c r="AA62" s="506">
        <f>IF(AND('13 Man'!C62=1,NOT('13 Man'!I62="")),'13 Man'!I62,0)</f>
        <v>0</v>
      </c>
      <c r="AB62" s="511">
        <f>IF(AND('13 Man'!D62=1,NOT('13 Man'!I62="")),'13 Man'!I62,0)</f>
        <v>0</v>
      </c>
      <c r="AC62" s="506">
        <f>IF(AND('13 Man'!E62=1,NOT('13 Man'!I62="")),'13 Man'!I62,0)</f>
        <v>0</v>
      </c>
      <c r="AD62" s="506">
        <f>IF(AND('13 Man'!F62=1,NOT('13 Man'!I62="")),'13 Man'!I62,0)</f>
        <v>0</v>
      </c>
      <c r="AE62" s="506">
        <f>IF(AND('13 Man'!C62=0,NOT('13 Man'!H62="")),'13 Man'!H62,4)</f>
        <v>3</v>
      </c>
      <c r="AF62" s="506">
        <f>IF(AND('13 Man'!D62=0,NOT('13 Man'!H62="")),'13 Man'!H62,4)</f>
        <v>3</v>
      </c>
      <c r="AG62" s="506">
        <f>IF(AND('13 Man'!E62=0,NOT('13 Man'!H62="")),'13 Man'!H62,4)</f>
        <v>3</v>
      </c>
      <c r="AH62" s="506">
        <f>IF(AND('13 Man'!F62=0,NOT('13 Man'!H62="")),'13 Man'!H62,4)</f>
        <v>3</v>
      </c>
    </row>
    <row r="63" spans="1:34" s="506" customFormat="1">
      <c r="A63" s="533" t="s">
        <v>314</v>
      </c>
      <c r="B63" s="39" t="s">
        <v>4645</v>
      </c>
      <c r="C63" s="223"/>
      <c r="D63" s="223"/>
      <c r="E63" s="128"/>
      <c r="F63" s="128"/>
      <c r="G63" s="219">
        <v>2</v>
      </c>
      <c r="H63" s="273">
        <v>3</v>
      </c>
      <c r="I63" s="273"/>
      <c r="J63" s="273" t="s">
        <v>2858</v>
      </c>
      <c r="K63" s="220"/>
      <c r="L63" s="338"/>
      <c r="M63" s="498"/>
      <c r="N63" s="505"/>
      <c r="O63" s="505"/>
      <c r="P63" s="505"/>
      <c r="Q63" s="505"/>
      <c r="R63" s="505"/>
      <c r="S63" s="505"/>
      <c r="T63" s="505"/>
      <c r="U63" s="505"/>
      <c r="V63" s="505"/>
      <c r="W63" s="505"/>
      <c r="X63" s="505"/>
      <c r="Y63" s="505"/>
      <c r="Z63" s="505"/>
      <c r="AA63" s="506">
        <f>IF(AND('13 Man'!C63=1,NOT('13 Man'!I63="")),'13 Man'!I63,0)</f>
        <v>0</v>
      </c>
      <c r="AB63" s="511">
        <f>IF(AND('13 Man'!D63=1,NOT('13 Man'!I63="")),'13 Man'!I63,0)</f>
        <v>0</v>
      </c>
      <c r="AC63" s="506">
        <f>IF(AND('13 Man'!E63=1,NOT('13 Man'!I63="")),'13 Man'!I63,0)</f>
        <v>0</v>
      </c>
      <c r="AD63" s="506">
        <f>IF(AND('13 Man'!F63=1,NOT('13 Man'!I63="")),'13 Man'!I63,0)</f>
        <v>0</v>
      </c>
      <c r="AE63" s="506">
        <f>IF(AND('13 Man'!C63=0,NOT('13 Man'!H63="")),'13 Man'!H63,4)</f>
        <v>3</v>
      </c>
      <c r="AF63" s="506">
        <f>IF(AND('13 Man'!D63=0,NOT('13 Man'!H63="")),'13 Man'!H63,4)</f>
        <v>3</v>
      </c>
      <c r="AG63" s="506">
        <f>IF(AND('13 Man'!E63=0,NOT('13 Man'!H63="")),'13 Man'!H63,4)</f>
        <v>3</v>
      </c>
      <c r="AH63" s="506">
        <f>IF(AND('13 Man'!F63=0,NOT('13 Man'!H63="")),'13 Man'!H63,4)</f>
        <v>3</v>
      </c>
    </row>
    <row r="64" spans="1:34" s="506" customFormat="1">
      <c r="A64" s="531" t="s">
        <v>315</v>
      </c>
      <c r="B64" s="276" t="s">
        <v>364</v>
      </c>
      <c r="C64" s="223"/>
      <c r="D64" s="214"/>
      <c r="E64" s="214"/>
      <c r="F64" s="214"/>
      <c r="G64" s="219"/>
      <c r="H64" s="219"/>
      <c r="I64" s="219"/>
      <c r="J64" s="273"/>
      <c r="K64" s="220"/>
      <c r="L64" s="338"/>
      <c r="M64" s="498"/>
      <c r="N64" s="505"/>
      <c r="O64" s="505"/>
      <c r="P64" s="505"/>
      <c r="Q64" s="505"/>
      <c r="R64" s="505"/>
      <c r="S64" s="505"/>
      <c r="T64" s="505"/>
      <c r="U64" s="505"/>
      <c r="V64" s="505"/>
      <c r="W64" s="505"/>
      <c r="X64" s="505"/>
      <c r="Y64" s="505"/>
      <c r="Z64" s="505"/>
      <c r="AB64" s="511">
        <f>IF(AND('13 Man'!D64=1,NOT('13 Man'!I64="")),'13 Man'!I64,0)</f>
        <v>0</v>
      </c>
    </row>
    <row r="65" spans="1:34" s="506" customFormat="1">
      <c r="A65" s="533" t="s">
        <v>365</v>
      </c>
      <c r="B65" s="39" t="s">
        <v>366</v>
      </c>
      <c r="C65" s="223"/>
      <c r="D65" s="214"/>
      <c r="E65" s="214"/>
      <c r="F65" s="214"/>
      <c r="G65" s="219">
        <v>2</v>
      </c>
      <c r="H65" s="273"/>
      <c r="I65" s="273"/>
      <c r="J65" s="273" t="s">
        <v>2858</v>
      </c>
      <c r="K65" s="220"/>
      <c r="L65" s="338"/>
      <c r="M65" s="498"/>
      <c r="N65" s="505"/>
      <c r="O65" s="505"/>
      <c r="P65" s="505"/>
      <c r="Q65" s="505"/>
      <c r="R65" s="505"/>
      <c r="S65" s="505"/>
      <c r="T65" s="505"/>
      <c r="U65" s="505"/>
      <c r="V65" s="505"/>
      <c r="W65" s="505"/>
      <c r="X65" s="505"/>
      <c r="Y65" s="505"/>
      <c r="Z65" s="505"/>
      <c r="AA65" s="506">
        <f>IF(AND('13 Man'!C65=1,NOT('13 Man'!I65="")),'13 Man'!I65,0)</f>
        <v>0</v>
      </c>
      <c r="AB65" s="511">
        <f>IF(AND('13 Man'!D65=1,NOT('13 Man'!I65="")),'13 Man'!I65,0)</f>
        <v>0</v>
      </c>
      <c r="AC65" s="506">
        <f>IF(AND('13 Man'!E65=1,NOT('13 Man'!I65="")),'13 Man'!I65,0)</f>
        <v>0</v>
      </c>
      <c r="AD65" s="506">
        <f>IF(AND('13 Man'!F65=1,NOT('13 Man'!I65="")),'13 Man'!I65,0)</f>
        <v>0</v>
      </c>
      <c r="AE65" s="506">
        <f>IF(AND('13 Man'!C65=0,NOT('13 Man'!H65="")),'13 Man'!H65,4)</f>
        <v>4</v>
      </c>
      <c r="AF65" s="506">
        <f>IF(AND('13 Man'!D65=0,NOT('13 Man'!H65="")),'13 Man'!H65,4)</f>
        <v>4</v>
      </c>
      <c r="AG65" s="506">
        <f>IF(AND('13 Man'!E65=0,NOT('13 Man'!H65="")),'13 Man'!H65,4)</f>
        <v>4</v>
      </c>
      <c r="AH65" s="506">
        <f>IF(AND('13 Man'!F65=0,NOT('13 Man'!H65="")),'13 Man'!H65,4)</f>
        <v>4</v>
      </c>
    </row>
    <row r="66" spans="1:34" s="506" customFormat="1">
      <c r="A66" s="533" t="s">
        <v>367</v>
      </c>
      <c r="B66" s="39" t="s">
        <v>3513</v>
      </c>
      <c r="C66" s="223"/>
      <c r="D66" s="214"/>
      <c r="E66" s="214"/>
      <c r="F66" s="214"/>
      <c r="G66" s="219">
        <v>4</v>
      </c>
      <c r="H66" s="273">
        <v>3</v>
      </c>
      <c r="I66" s="273"/>
      <c r="J66" s="273" t="s">
        <v>5466</v>
      </c>
      <c r="K66" s="220"/>
      <c r="L66" s="338"/>
      <c r="M66" s="498"/>
      <c r="N66" s="505"/>
      <c r="O66" s="505"/>
      <c r="P66" s="505"/>
      <c r="Q66" s="505"/>
      <c r="R66" s="505"/>
      <c r="S66" s="505"/>
      <c r="T66" s="505"/>
      <c r="U66" s="505"/>
      <c r="V66" s="505"/>
      <c r="W66" s="505"/>
      <c r="X66" s="505"/>
      <c r="Y66" s="505"/>
      <c r="Z66" s="505"/>
      <c r="AA66" s="506">
        <f>IF(AND('13 Man'!C66=1,NOT('13 Man'!I66="")),'13 Man'!I66,0)</f>
        <v>0</v>
      </c>
      <c r="AB66" s="511">
        <f>IF(AND('13 Man'!D66=1,NOT('13 Man'!I66="")),'13 Man'!I66,0)</f>
        <v>0</v>
      </c>
      <c r="AC66" s="506">
        <f>IF(AND('13 Man'!E66=1,NOT('13 Man'!I66="")),'13 Man'!I66,0)</f>
        <v>0</v>
      </c>
      <c r="AD66" s="506">
        <f>IF(AND('13 Man'!F66=1,NOT('13 Man'!I66="")),'13 Man'!I66,0)</f>
        <v>0</v>
      </c>
      <c r="AE66" s="506">
        <f>IF(AND('13 Man'!C66=0,NOT('13 Man'!H66="")),'13 Man'!H66,4)</f>
        <v>3</v>
      </c>
      <c r="AF66" s="506">
        <f>IF(AND('13 Man'!D66=0,NOT('13 Man'!H66="")),'13 Man'!H66,4)</f>
        <v>3</v>
      </c>
      <c r="AG66" s="506">
        <f>IF(AND('13 Man'!E66=0,NOT('13 Man'!H66="")),'13 Man'!H66,4)</f>
        <v>3</v>
      </c>
      <c r="AH66" s="506">
        <f>IF(AND('13 Man'!F66=0,NOT('13 Man'!H66="")),'13 Man'!H66,4)</f>
        <v>3</v>
      </c>
    </row>
    <row r="67" spans="1:34" s="506" customFormat="1">
      <c r="A67" s="533" t="s">
        <v>368</v>
      </c>
      <c r="B67" s="39" t="s">
        <v>4342</v>
      </c>
      <c r="C67" s="223"/>
      <c r="D67" s="214"/>
      <c r="E67" s="214"/>
      <c r="F67" s="214"/>
      <c r="G67" s="219">
        <v>1</v>
      </c>
      <c r="H67" s="273">
        <v>3</v>
      </c>
      <c r="I67" s="273"/>
      <c r="J67" s="273" t="s">
        <v>5466</v>
      </c>
      <c r="K67" s="220"/>
      <c r="L67" s="338"/>
      <c r="M67" s="498"/>
      <c r="N67" s="505"/>
      <c r="O67" s="505"/>
      <c r="P67" s="505"/>
      <c r="Q67" s="505"/>
      <c r="R67" s="505"/>
      <c r="S67" s="505"/>
      <c r="T67" s="505"/>
      <c r="U67" s="505"/>
      <c r="V67" s="505"/>
      <c r="W67" s="505"/>
      <c r="X67" s="505"/>
      <c r="Y67" s="505"/>
      <c r="Z67" s="505"/>
      <c r="AA67" s="506">
        <f>IF(AND('13 Man'!C67=1,NOT('13 Man'!I67="")),'13 Man'!I67,0)</f>
        <v>0</v>
      </c>
      <c r="AB67" s="511">
        <f>IF(AND('13 Man'!D67=1,NOT('13 Man'!I67="")),'13 Man'!I67,0)</f>
        <v>0</v>
      </c>
      <c r="AC67" s="506">
        <f>IF(AND('13 Man'!E67=1,NOT('13 Man'!I67="")),'13 Man'!I67,0)</f>
        <v>0</v>
      </c>
      <c r="AD67" s="506">
        <f>IF(AND('13 Man'!F67=1,NOT('13 Man'!I67="")),'13 Man'!I67,0)</f>
        <v>0</v>
      </c>
      <c r="AE67" s="506">
        <f>IF(AND('13 Man'!C67=0,NOT('13 Man'!H67="")),'13 Man'!H67,4)</f>
        <v>3</v>
      </c>
      <c r="AF67" s="506">
        <f>IF(AND('13 Man'!D67=0,NOT('13 Man'!H67="")),'13 Man'!H67,4)</f>
        <v>3</v>
      </c>
      <c r="AG67" s="506">
        <f>IF(AND('13 Man'!E67=0,NOT('13 Man'!H67="")),'13 Man'!H67,4)</f>
        <v>3</v>
      </c>
      <c r="AH67" s="506">
        <f>IF(AND('13 Man'!F67=0,NOT('13 Man'!H67="")),'13 Man'!H67,4)</f>
        <v>3</v>
      </c>
    </row>
    <row r="68" spans="1:34" s="506" customFormat="1">
      <c r="A68" s="531" t="s">
        <v>4343</v>
      </c>
      <c r="B68" s="276" t="s">
        <v>4346</v>
      </c>
      <c r="C68" s="223"/>
      <c r="D68" s="214"/>
      <c r="E68" s="214"/>
      <c r="F68" s="214"/>
      <c r="G68" s="219"/>
      <c r="H68" s="219"/>
      <c r="I68" s="219"/>
      <c r="J68" s="273"/>
      <c r="K68" s="220"/>
      <c r="L68" s="338"/>
      <c r="M68" s="498"/>
      <c r="N68" s="505"/>
      <c r="O68" s="505"/>
      <c r="P68" s="505"/>
      <c r="Q68" s="505"/>
      <c r="R68" s="505"/>
      <c r="S68" s="505"/>
      <c r="T68" s="505"/>
      <c r="U68" s="505"/>
      <c r="V68" s="505"/>
      <c r="W68" s="505"/>
      <c r="X68" s="505"/>
      <c r="Y68" s="505"/>
      <c r="Z68" s="505"/>
      <c r="AB68" s="511">
        <f>IF(AND('13 Man'!D68=1,NOT('13 Man'!I68="")),'13 Man'!I68,0)</f>
        <v>0</v>
      </c>
    </row>
    <row r="69" spans="1:34" s="506" customFormat="1">
      <c r="A69" s="533" t="s">
        <v>4308</v>
      </c>
      <c r="B69" s="39" t="s">
        <v>4309</v>
      </c>
      <c r="C69" s="223"/>
      <c r="D69" s="214"/>
      <c r="E69" s="214"/>
      <c r="F69" s="214"/>
      <c r="G69" s="219">
        <v>4</v>
      </c>
      <c r="H69" s="273">
        <v>3</v>
      </c>
      <c r="I69" s="273"/>
      <c r="J69" s="273" t="s">
        <v>2858</v>
      </c>
      <c r="K69" s="220"/>
      <c r="L69" s="338"/>
      <c r="M69" s="498"/>
      <c r="N69" s="505"/>
      <c r="O69" s="505"/>
      <c r="P69" s="505"/>
      <c r="Q69" s="505"/>
      <c r="R69" s="505"/>
      <c r="S69" s="505"/>
      <c r="T69" s="505"/>
      <c r="U69" s="505"/>
      <c r="V69" s="505"/>
      <c r="W69" s="505"/>
      <c r="X69" s="505"/>
      <c r="Y69" s="505"/>
      <c r="Z69" s="505"/>
      <c r="AA69" s="506">
        <f>IF(AND('13 Man'!C69=1,NOT('13 Man'!I69="")),'13 Man'!I69,0)</f>
        <v>0</v>
      </c>
      <c r="AB69" s="511">
        <f>IF(AND('13 Man'!D69=1,NOT('13 Man'!I69="")),'13 Man'!I69,0)</f>
        <v>0</v>
      </c>
      <c r="AC69" s="506">
        <f>IF(AND('13 Man'!E69=1,NOT('13 Man'!I69="")),'13 Man'!I69,0)</f>
        <v>0</v>
      </c>
      <c r="AD69" s="506">
        <f>IF(AND('13 Man'!F69=1,NOT('13 Man'!I69="")),'13 Man'!I69,0)</f>
        <v>0</v>
      </c>
      <c r="AE69" s="506">
        <f>IF(AND('13 Man'!C69=0,NOT('13 Man'!H69="")),'13 Man'!H69,4)</f>
        <v>3</v>
      </c>
      <c r="AF69" s="506">
        <f>IF(AND('13 Man'!D69=0,NOT('13 Man'!H69="")),'13 Man'!H69,4)</f>
        <v>3</v>
      </c>
      <c r="AG69" s="506">
        <f>IF(AND('13 Man'!E69=0,NOT('13 Man'!H69="")),'13 Man'!H69,4)</f>
        <v>3</v>
      </c>
      <c r="AH69" s="506">
        <f>IF(AND('13 Man'!F69=0,NOT('13 Man'!H69="")),'13 Man'!H69,4)</f>
        <v>3</v>
      </c>
    </row>
    <row r="70" spans="1:34" s="506" customFormat="1">
      <c r="A70" s="533" t="s">
        <v>4310</v>
      </c>
      <c r="B70" s="39" t="s">
        <v>3572</v>
      </c>
      <c r="C70" s="223"/>
      <c r="D70" s="214"/>
      <c r="E70" s="214"/>
      <c r="F70" s="214"/>
      <c r="G70" s="219">
        <v>4</v>
      </c>
      <c r="H70" s="273">
        <v>3</v>
      </c>
      <c r="I70" s="273"/>
      <c r="J70" s="273" t="s">
        <v>5466</v>
      </c>
      <c r="K70" s="220"/>
      <c r="L70" s="338"/>
      <c r="M70" s="498"/>
      <c r="N70" s="505"/>
      <c r="O70" s="505"/>
      <c r="P70" s="505"/>
      <c r="Q70" s="505"/>
      <c r="R70" s="505"/>
      <c r="S70" s="505"/>
      <c r="T70" s="505"/>
      <c r="U70" s="505"/>
      <c r="V70" s="505"/>
      <c r="W70" s="505"/>
      <c r="X70" s="505"/>
      <c r="Y70" s="505"/>
      <c r="Z70" s="505"/>
      <c r="AA70" s="506">
        <f>IF(AND('13 Man'!C70=1,NOT('13 Man'!I70="")),'13 Man'!I70,0)</f>
        <v>0</v>
      </c>
      <c r="AB70" s="511">
        <f>IF(AND('13 Man'!D70=1,NOT('13 Man'!I70="")),'13 Man'!I70,0)</f>
        <v>0</v>
      </c>
      <c r="AC70" s="506">
        <f>IF(AND('13 Man'!E70=1,NOT('13 Man'!I70="")),'13 Man'!I70,0)</f>
        <v>0</v>
      </c>
      <c r="AD70" s="506">
        <f>IF(AND('13 Man'!F70=1,NOT('13 Man'!I70="")),'13 Man'!I70,0)</f>
        <v>0</v>
      </c>
      <c r="AE70" s="506">
        <f>IF(AND('13 Man'!C70=0,NOT('13 Man'!H70="")),'13 Man'!H70,4)</f>
        <v>3</v>
      </c>
      <c r="AF70" s="506">
        <f>IF(AND('13 Man'!D70=0,NOT('13 Man'!H70="")),'13 Man'!H70,4)</f>
        <v>3</v>
      </c>
      <c r="AG70" s="506">
        <f>IF(AND('13 Man'!E70=0,NOT('13 Man'!H70="")),'13 Man'!H70,4)</f>
        <v>3</v>
      </c>
      <c r="AH70" s="506">
        <f>IF(AND('13 Man'!F70=0,NOT('13 Man'!H70="")),'13 Man'!H70,4)</f>
        <v>3</v>
      </c>
    </row>
    <row r="71" spans="1:34" s="506" customFormat="1">
      <c r="A71" s="533" t="s">
        <v>4311</v>
      </c>
      <c r="B71" s="39" t="s">
        <v>3574</v>
      </c>
      <c r="C71" s="223"/>
      <c r="D71" s="214"/>
      <c r="E71" s="214"/>
      <c r="F71" s="214"/>
      <c r="G71" s="219">
        <v>2</v>
      </c>
      <c r="H71" s="273">
        <v>3</v>
      </c>
      <c r="I71" s="273"/>
      <c r="J71" s="273" t="s">
        <v>5466</v>
      </c>
      <c r="K71" s="220"/>
      <c r="L71" s="338"/>
      <c r="M71" s="498"/>
      <c r="N71" s="505"/>
      <c r="O71" s="505"/>
      <c r="P71" s="505"/>
      <c r="Q71" s="505"/>
      <c r="R71" s="505"/>
      <c r="S71" s="505"/>
      <c r="T71" s="505"/>
      <c r="U71" s="505"/>
      <c r="V71" s="505"/>
      <c r="W71" s="505"/>
      <c r="X71" s="505"/>
      <c r="Y71" s="505"/>
      <c r="Z71" s="505"/>
      <c r="AA71" s="506">
        <f>IF(AND('13 Man'!C71=1,NOT('13 Man'!I71="")),'13 Man'!I71,0)</f>
        <v>0</v>
      </c>
      <c r="AB71" s="511">
        <f>IF(AND('13 Man'!D71=1,NOT('13 Man'!I71="")),'13 Man'!I71,0)</f>
        <v>0</v>
      </c>
      <c r="AC71" s="506">
        <f>IF(AND('13 Man'!E71=1,NOT('13 Man'!I71="")),'13 Man'!I71,0)</f>
        <v>0</v>
      </c>
      <c r="AD71" s="506">
        <f>IF(AND('13 Man'!F71=1,NOT('13 Man'!I71="")),'13 Man'!I71,0)</f>
        <v>0</v>
      </c>
      <c r="AE71" s="506">
        <f>IF(AND('13 Man'!C71=0,NOT('13 Man'!H71="")),'13 Man'!H71,4)</f>
        <v>3</v>
      </c>
      <c r="AF71" s="506">
        <f>IF(AND('13 Man'!D71=0,NOT('13 Man'!H71="")),'13 Man'!H71,4)</f>
        <v>3</v>
      </c>
      <c r="AG71" s="506">
        <f>IF(AND('13 Man'!E71=0,NOT('13 Man'!H71="")),'13 Man'!H71,4)</f>
        <v>3</v>
      </c>
      <c r="AH71" s="506">
        <f>IF(AND('13 Man'!F71=0,NOT('13 Man'!H71="")),'13 Man'!H71,4)</f>
        <v>3</v>
      </c>
    </row>
    <row r="72" spans="1:34" ht="13">
      <c r="A72" s="493" t="s">
        <v>4312</v>
      </c>
      <c r="B72" s="108" t="s">
        <v>2761</v>
      </c>
      <c r="C72" s="128"/>
      <c r="D72" s="128"/>
      <c r="E72" s="128"/>
      <c r="F72" s="128"/>
      <c r="G72" s="339"/>
      <c r="H72" s="339"/>
      <c r="I72" s="340"/>
      <c r="J72" s="341"/>
      <c r="K72" s="336"/>
      <c r="L72" s="337"/>
      <c r="AB72" s="511">
        <f>IF(AND('13 Man'!D72=1,NOT('13 Man'!I72="")),'13 Man'!I72,0)</f>
        <v>0</v>
      </c>
    </row>
    <row r="73" spans="1:34">
      <c r="A73" s="534" t="s">
        <v>2762</v>
      </c>
      <c r="B73" s="28" t="s">
        <v>3414</v>
      </c>
      <c r="C73" s="342"/>
      <c r="D73" s="196"/>
      <c r="E73" s="196"/>
      <c r="F73" s="196"/>
      <c r="G73" s="339"/>
      <c r="H73" s="339"/>
      <c r="I73" s="340"/>
      <c r="J73" s="341"/>
      <c r="K73" s="336"/>
      <c r="L73" s="337"/>
      <c r="AB73" s="511">
        <f>IF(AND('13 Man'!D73=1,NOT('13 Man'!I73="")),'13 Man'!I73,0)</f>
        <v>0</v>
      </c>
    </row>
    <row r="74" spans="1:34" ht="30">
      <c r="A74" s="532" t="s">
        <v>3415</v>
      </c>
      <c r="B74" s="336" t="s">
        <v>1309</v>
      </c>
      <c r="C74" s="223"/>
      <c r="D74" s="196"/>
      <c r="E74" s="196"/>
      <c r="F74" s="196"/>
      <c r="G74" s="340">
        <v>4</v>
      </c>
      <c r="H74" s="340">
        <v>1</v>
      </c>
      <c r="I74" s="340"/>
      <c r="J74" s="341" t="s">
        <v>5466</v>
      </c>
      <c r="K74" s="336"/>
      <c r="L74" s="337"/>
      <c r="AA74" s="511">
        <f>IF(AND('13 Man'!C74=1,NOT('13 Man'!I74="")),'13 Man'!I74,0)</f>
        <v>0</v>
      </c>
      <c r="AB74" s="511">
        <f>IF(AND('13 Man'!D74=1,NOT('13 Man'!I74="")),'13 Man'!I74,0)</f>
        <v>0</v>
      </c>
      <c r="AC74" s="511">
        <f>IF(AND('13 Man'!E74=1,NOT('13 Man'!I74="")),'13 Man'!I74,0)</f>
        <v>0</v>
      </c>
      <c r="AD74" s="511">
        <f>IF(AND('13 Man'!F74=1,NOT('13 Man'!I74="")),'13 Man'!I74,0)</f>
        <v>0</v>
      </c>
      <c r="AE74" s="511">
        <f>IF(AND('13 Man'!C74=0,NOT('13 Man'!H74="")),'13 Man'!H74,4)</f>
        <v>1</v>
      </c>
      <c r="AF74" s="511">
        <f>IF(AND('13 Man'!D74=0,NOT('13 Man'!H74="")),'13 Man'!H74,4)</f>
        <v>1</v>
      </c>
      <c r="AG74" s="511">
        <f>IF(AND('13 Man'!E74=0,NOT('13 Man'!H74="")),'13 Man'!H74,4)</f>
        <v>1</v>
      </c>
      <c r="AH74" s="511">
        <f>IF(AND('13 Man'!F74=0,NOT('13 Man'!H74="")),'13 Man'!H74,4)</f>
        <v>1</v>
      </c>
    </row>
    <row r="75" spans="1:34" ht="30">
      <c r="A75" s="532" t="s">
        <v>2403</v>
      </c>
      <c r="B75" s="336" t="s">
        <v>188</v>
      </c>
      <c r="C75" s="223"/>
      <c r="D75" s="196"/>
      <c r="E75" s="196"/>
      <c r="F75" s="196"/>
      <c r="G75" s="335">
        <v>4</v>
      </c>
      <c r="H75" s="335"/>
      <c r="I75" s="340"/>
      <c r="J75" s="341" t="s">
        <v>5466</v>
      </c>
      <c r="K75" s="336"/>
      <c r="L75" s="337"/>
      <c r="AA75" s="511">
        <f>IF(AND('13 Man'!C75=1,NOT('13 Man'!I75="")),'13 Man'!I75,0)</f>
        <v>0</v>
      </c>
      <c r="AB75" s="511">
        <f>IF(AND('13 Man'!D75=1,NOT('13 Man'!I75="")),'13 Man'!I75,0)</f>
        <v>0</v>
      </c>
      <c r="AC75" s="511">
        <f>IF(AND('13 Man'!E75=1,NOT('13 Man'!I75="")),'13 Man'!I75,0)</f>
        <v>0</v>
      </c>
      <c r="AD75" s="511">
        <f>IF(AND('13 Man'!F75=1,NOT('13 Man'!I75="")),'13 Man'!I75,0)</f>
        <v>0</v>
      </c>
      <c r="AE75" s="511">
        <f>IF(AND('13 Man'!C75=0,NOT('13 Man'!H75="")),'13 Man'!H75,4)</f>
        <v>4</v>
      </c>
      <c r="AF75" s="511">
        <f>IF(AND('13 Man'!D75=0,NOT('13 Man'!H75="")),'13 Man'!H75,4)</f>
        <v>4</v>
      </c>
      <c r="AG75" s="511">
        <f>IF(AND('13 Man'!E75=0,NOT('13 Man'!H75="")),'13 Man'!H75,4)</f>
        <v>4</v>
      </c>
      <c r="AH75" s="511">
        <f>IF(AND('13 Man'!F75=0,NOT('13 Man'!H75="")),'13 Man'!H75,4)</f>
        <v>4</v>
      </c>
    </row>
    <row r="76" spans="1:34" ht="20">
      <c r="A76" s="532" t="s">
        <v>2409</v>
      </c>
      <c r="B76" s="343" t="s">
        <v>2410</v>
      </c>
      <c r="C76" s="223"/>
      <c r="D76" s="196"/>
      <c r="E76" s="196"/>
      <c r="F76" s="196"/>
      <c r="G76" s="335">
        <v>4</v>
      </c>
      <c r="H76" s="335"/>
      <c r="I76" s="340"/>
      <c r="J76" s="341" t="s">
        <v>5466</v>
      </c>
      <c r="K76" s="336"/>
      <c r="L76" s="337"/>
      <c r="AA76" s="511">
        <f>IF(AND('13 Man'!C76=1,NOT('13 Man'!I76="")),'13 Man'!I76,0)</f>
        <v>0</v>
      </c>
      <c r="AB76" s="511">
        <f>IF(AND('13 Man'!D76=1,NOT('13 Man'!I76="")),'13 Man'!I76,0)</f>
        <v>0</v>
      </c>
      <c r="AC76" s="511">
        <f>IF(AND('13 Man'!E76=1,NOT('13 Man'!I76="")),'13 Man'!I76,0)</f>
        <v>0</v>
      </c>
      <c r="AD76" s="511">
        <f>IF(AND('13 Man'!F76=1,NOT('13 Man'!I76="")),'13 Man'!I76,0)</f>
        <v>0</v>
      </c>
      <c r="AE76" s="511">
        <f>IF(AND('13 Man'!C76=0,NOT('13 Man'!H76="")),'13 Man'!H76,4)</f>
        <v>4</v>
      </c>
      <c r="AF76" s="511">
        <f>IF(AND('13 Man'!D76=0,NOT('13 Man'!H76="")),'13 Man'!H76,4)</f>
        <v>4</v>
      </c>
      <c r="AG76" s="511">
        <f>IF(AND('13 Man'!E76=0,NOT('13 Man'!H76="")),'13 Man'!H76,4)</f>
        <v>4</v>
      </c>
      <c r="AH76" s="511">
        <f>IF(AND('13 Man'!F76=0,NOT('13 Man'!H76="")),'13 Man'!H76,4)</f>
        <v>4</v>
      </c>
    </row>
    <row r="77" spans="1:34">
      <c r="A77" s="532" t="s">
        <v>2411</v>
      </c>
      <c r="B77" s="39" t="s">
        <v>2412</v>
      </c>
      <c r="C77" s="223"/>
      <c r="D77" s="196"/>
      <c r="E77" s="196"/>
      <c r="F77" s="196"/>
      <c r="G77" s="335">
        <v>4</v>
      </c>
      <c r="H77" s="339"/>
      <c r="I77" s="340"/>
      <c r="J77" s="341" t="s">
        <v>5466</v>
      </c>
      <c r="K77" s="336"/>
      <c r="L77" s="337"/>
      <c r="AA77" s="511">
        <f>IF(AND('13 Man'!C77=1,NOT('13 Man'!I77="")),'13 Man'!I77,0)</f>
        <v>0</v>
      </c>
      <c r="AB77" s="511">
        <f>IF(AND('13 Man'!D77=1,NOT('13 Man'!I77="")),'13 Man'!I77,0)</f>
        <v>0</v>
      </c>
      <c r="AC77" s="511">
        <f>IF(AND('13 Man'!E77=1,NOT('13 Man'!I77="")),'13 Man'!I77,0)</f>
        <v>0</v>
      </c>
      <c r="AD77" s="511">
        <f>IF(AND('13 Man'!F77=1,NOT('13 Man'!I77="")),'13 Man'!I77,0)</f>
        <v>0</v>
      </c>
      <c r="AE77" s="511">
        <f>IF(AND('13 Man'!C77=0,NOT('13 Man'!H77="")),'13 Man'!H77,4)</f>
        <v>4</v>
      </c>
      <c r="AF77" s="511">
        <f>IF(AND('13 Man'!D77=0,NOT('13 Man'!H77="")),'13 Man'!H77,4)</f>
        <v>4</v>
      </c>
      <c r="AG77" s="511">
        <f>IF(AND('13 Man'!E77=0,NOT('13 Man'!H77="")),'13 Man'!H77,4)</f>
        <v>4</v>
      </c>
      <c r="AH77" s="511">
        <f>IF(AND('13 Man'!F77=0,NOT('13 Man'!H77="")),'13 Man'!H77,4)</f>
        <v>4</v>
      </c>
    </row>
    <row r="78" spans="1:34">
      <c r="A78" s="532" t="s">
        <v>2413</v>
      </c>
      <c r="B78" s="344" t="s">
        <v>2414</v>
      </c>
      <c r="C78" s="223"/>
      <c r="D78" s="196"/>
      <c r="E78" s="196"/>
      <c r="F78" s="196"/>
      <c r="G78" s="335">
        <v>4</v>
      </c>
      <c r="H78" s="335"/>
      <c r="I78" s="340"/>
      <c r="J78" s="341" t="s">
        <v>5466</v>
      </c>
      <c r="K78" s="336"/>
      <c r="L78" s="337"/>
      <c r="AA78" s="511">
        <f>IF(AND('13 Man'!C78=1,NOT('13 Man'!I78="")),'13 Man'!I78,0)</f>
        <v>0</v>
      </c>
      <c r="AB78" s="511">
        <f>IF(AND('13 Man'!D78=1,NOT('13 Man'!I78="")),'13 Man'!I78,0)</f>
        <v>0</v>
      </c>
      <c r="AC78" s="511">
        <f>IF(AND('13 Man'!E78=1,NOT('13 Man'!I78="")),'13 Man'!I78,0)</f>
        <v>0</v>
      </c>
      <c r="AD78" s="511">
        <f>IF(AND('13 Man'!F78=1,NOT('13 Man'!I78="")),'13 Man'!I78,0)</f>
        <v>0</v>
      </c>
      <c r="AE78" s="511">
        <f>IF(AND('13 Man'!C78=0,NOT('13 Man'!H78="")),'13 Man'!H78,4)</f>
        <v>4</v>
      </c>
      <c r="AF78" s="511">
        <f>IF(AND('13 Man'!D78=0,NOT('13 Man'!H78="")),'13 Man'!H78,4)</f>
        <v>4</v>
      </c>
      <c r="AG78" s="511">
        <f>IF(AND('13 Man'!E78=0,NOT('13 Man'!H78="")),'13 Man'!H78,4)</f>
        <v>4</v>
      </c>
      <c r="AH78" s="511">
        <f>IF(AND('13 Man'!F78=0,NOT('13 Man'!H78="")),'13 Man'!H78,4)</f>
        <v>4</v>
      </c>
    </row>
    <row r="79" spans="1:34">
      <c r="A79" s="532" t="s">
        <v>2415</v>
      </c>
      <c r="B79" s="344" t="s">
        <v>4369</v>
      </c>
      <c r="C79" s="223"/>
      <c r="D79" s="196"/>
      <c r="E79" s="196"/>
      <c r="F79" s="196"/>
      <c r="G79" s="335">
        <v>4</v>
      </c>
      <c r="H79" s="339"/>
      <c r="I79" s="340"/>
      <c r="J79" s="341" t="s">
        <v>5466</v>
      </c>
      <c r="K79" s="336"/>
      <c r="L79" s="337"/>
      <c r="AA79" s="511">
        <f>IF(AND('13 Man'!C79=1,NOT('13 Man'!I79="")),'13 Man'!I79,0)</f>
        <v>0</v>
      </c>
      <c r="AB79" s="511">
        <f>IF(AND('13 Man'!D79=1,NOT('13 Man'!I79="")),'13 Man'!I79,0)</f>
        <v>0</v>
      </c>
      <c r="AC79" s="511">
        <f>IF(AND('13 Man'!E79=1,NOT('13 Man'!I79="")),'13 Man'!I79,0)</f>
        <v>0</v>
      </c>
      <c r="AD79" s="511">
        <f>IF(AND('13 Man'!F79=1,NOT('13 Man'!I79="")),'13 Man'!I79,0)</f>
        <v>0</v>
      </c>
      <c r="AE79" s="511">
        <f>IF(AND('13 Man'!C79=0,NOT('13 Man'!H79="")),'13 Man'!H79,4)</f>
        <v>4</v>
      </c>
      <c r="AF79" s="511">
        <f>IF(AND('13 Man'!D79=0,NOT('13 Man'!H79="")),'13 Man'!H79,4)</f>
        <v>4</v>
      </c>
      <c r="AG79" s="511">
        <f>IF(AND('13 Man'!E79=0,NOT('13 Man'!H79="")),'13 Man'!H79,4)</f>
        <v>4</v>
      </c>
      <c r="AH79" s="511">
        <f>IF(AND('13 Man'!F79=0,NOT('13 Man'!H79="")),'13 Man'!H79,4)</f>
        <v>4</v>
      </c>
    </row>
    <row r="80" spans="1:34">
      <c r="A80" s="532" t="s">
        <v>2416</v>
      </c>
      <c r="B80" s="344" t="s">
        <v>2417</v>
      </c>
      <c r="C80" s="223"/>
      <c r="D80" s="196"/>
      <c r="E80" s="196"/>
      <c r="F80" s="196"/>
      <c r="G80" s="335">
        <v>4</v>
      </c>
      <c r="H80" s="335"/>
      <c r="I80" s="340"/>
      <c r="J80" s="341" t="s">
        <v>2356</v>
      </c>
      <c r="K80" s="336"/>
      <c r="L80" s="337"/>
      <c r="AA80" s="511">
        <f>IF(AND('13 Man'!C80=1,NOT('13 Man'!I80="")),'13 Man'!I80,0)</f>
        <v>0</v>
      </c>
      <c r="AB80" s="511">
        <f>IF(AND('13 Man'!D80=1,NOT('13 Man'!I80="")),'13 Man'!I80,0)</f>
        <v>0</v>
      </c>
      <c r="AC80" s="511">
        <f>IF(AND('13 Man'!E80=1,NOT('13 Man'!I80="")),'13 Man'!I80,0)</f>
        <v>0</v>
      </c>
      <c r="AD80" s="511">
        <f>IF(AND('13 Man'!F80=1,NOT('13 Man'!I80="")),'13 Man'!I80,0)</f>
        <v>0</v>
      </c>
      <c r="AE80" s="511">
        <f>IF(AND('13 Man'!C80=0,NOT('13 Man'!H80="")),'13 Man'!H80,4)</f>
        <v>4</v>
      </c>
      <c r="AF80" s="511">
        <f>IF(AND('13 Man'!D80=0,NOT('13 Man'!H80="")),'13 Man'!H80,4)</f>
        <v>4</v>
      </c>
      <c r="AG80" s="511">
        <f>IF(AND('13 Man'!E80=0,NOT('13 Man'!H80="")),'13 Man'!H80,4)</f>
        <v>4</v>
      </c>
      <c r="AH80" s="511">
        <f>IF(AND('13 Man'!F80=0,NOT('13 Man'!H80="")),'13 Man'!H80,4)</f>
        <v>4</v>
      </c>
    </row>
    <row r="81" spans="1:34" ht="40">
      <c r="A81" s="532" t="s">
        <v>2418</v>
      </c>
      <c r="B81" s="344" t="s">
        <v>4327</v>
      </c>
      <c r="C81" s="223"/>
      <c r="D81" s="196"/>
      <c r="E81" s="196"/>
      <c r="F81" s="196"/>
      <c r="G81" s="335">
        <v>4</v>
      </c>
      <c r="H81" s="339"/>
      <c r="I81" s="340"/>
      <c r="J81" s="341" t="s">
        <v>2858</v>
      </c>
      <c r="K81" s="336"/>
      <c r="L81" s="337"/>
      <c r="AA81" s="511">
        <f>IF(AND('13 Man'!C81=1,NOT('13 Man'!I81="")),'13 Man'!I81,0)</f>
        <v>0</v>
      </c>
      <c r="AB81" s="511">
        <f>IF(AND('13 Man'!D81=1,NOT('13 Man'!I81="")),'13 Man'!I81,0)</f>
        <v>0</v>
      </c>
      <c r="AC81" s="511">
        <f>IF(AND('13 Man'!E81=1,NOT('13 Man'!I81="")),'13 Man'!I81,0)</f>
        <v>0</v>
      </c>
      <c r="AD81" s="511">
        <f>IF(AND('13 Man'!F81=1,NOT('13 Man'!I81="")),'13 Man'!I81,0)</f>
        <v>0</v>
      </c>
      <c r="AE81" s="511">
        <f>IF(AND('13 Man'!C81=0,NOT('13 Man'!H81="")),'13 Man'!H81,4)</f>
        <v>4</v>
      </c>
      <c r="AF81" s="511">
        <f>IF(AND('13 Man'!D81=0,NOT('13 Man'!H81="")),'13 Man'!H81,4)</f>
        <v>4</v>
      </c>
      <c r="AG81" s="511">
        <f>IF(AND('13 Man'!E81=0,NOT('13 Man'!H81="")),'13 Man'!H81,4)</f>
        <v>4</v>
      </c>
      <c r="AH81" s="511">
        <f>IF(AND('13 Man'!F81=0,NOT('13 Man'!H81="")),'13 Man'!H81,4)</f>
        <v>4</v>
      </c>
    </row>
    <row r="82" spans="1:34">
      <c r="A82" s="534" t="s">
        <v>4328</v>
      </c>
      <c r="B82" s="28" t="s">
        <v>4329</v>
      </c>
      <c r="C82" s="223"/>
      <c r="D82" s="196"/>
      <c r="E82" s="196"/>
      <c r="F82" s="196"/>
      <c r="G82" s="339"/>
      <c r="H82" s="339"/>
      <c r="I82" s="340"/>
      <c r="J82" s="341"/>
      <c r="K82" s="336"/>
      <c r="L82" s="337"/>
      <c r="AB82" s="511">
        <f>IF(AND('13 Man'!D82=1,NOT('13 Man'!I82="")),'13 Man'!I82,0)</f>
        <v>0</v>
      </c>
    </row>
    <row r="83" spans="1:34">
      <c r="A83" s="532" t="s">
        <v>4330</v>
      </c>
      <c r="B83" s="344" t="s">
        <v>4443</v>
      </c>
      <c r="C83" s="223"/>
      <c r="D83" s="196"/>
      <c r="E83" s="196"/>
      <c r="F83" s="196"/>
      <c r="G83" s="340">
        <v>4</v>
      </c>
      <c r="H83" s="339"/>
      <c r="I83" s="340"/>
      <c r="J83" s="341" t="s">
        <v>5466</v>
      </c>
      <c r="K83" s="336"/>
      <c r="L83" s="337"/>
      <c r="AA83" s="511">
        <f>IF(AND('13 Man'!C83=1,NOT('13 Man'!I83="")),'13 Man'!I83,0)</f>
        <v>0</v>
      </c>
      <c r="AB83" s="511">
        <f>IF(AND('13 Man'!D83=1,NOT('13 Man'!I83="")),'13 Man'!I83,0)</f>
        <v>0</v>
      </c>
      <c r="AC83" s="511">
        <f>IF(AND('13 Man'!E83=1,NOT('13 Man'!I83="")),'13 Man'!I83,0)</f>
        <v>0</v>
      </c>
      <c r="AD83" s="511">
        <f>IF(AND('13 Man'!F83=1,NOT('13 Man'!I83="")),'13 Man'!I83,0)</f>
        <v>0</v>
      </c>
      <c r="AE83" s="511">
        <f>IF(AND('13 Man'!C83=0,NOT('13 Man'!H83="")),'13 Man'!H83,4)</f>
        <v>4</v>
      </c>
      <c r="AF83" s="511">
        <f>IF(AND('13 Man'!D83=0,NOT('13 Man'!H83="")),'13 Man'!H83,4)</f>
        <v>4</v>
      </c>
      <c r="AG83" s="511">
        <f>IF(AND('13 Man'!E83=0,NOT('13 Man'!H83="")),'13 Man'!H83,4)</f>
        <v>4</v>
      </c>
      <c r="AH83" s="511">
        <f>IF(AND('13 Man'!F83=0,NOT('13 Man'!H83="")),'13 Man'!H83,4)</f>
        <v>4</v>
      </c>
    </row>
    <row r="84" spans="1:34" ht="50">
      <c r="A84" s="532" t="s">
        <v>4444</v>
      </c>
      <c r="B84" s="344" t="s">
        <v>4340</v>
      </c>
      <c r="C84" s="223"/>
      <c r="D84" s="214"/>
      <c r="E84" s="214"/>
      <c r="F84" s="214"/>
      <c r="G84" s="335">
        <v>4</v>
      </c>
      <c r="H84" s="339"/>
      <c r="I84" s="340"/>
      <c r="J84" s="341" t="s">
        <v>5466</v>
      </c>
      <c r="K84" s="336"/>
      <c r="L84" s="337"/>
      <c r="AA84" s="511">
        <f>IF(AND('13 Man'!C84=1,NOT('13 Man'!I84="")),'13 Man'!I84,0)</f>
        <v>0</v>
      </c>
      <c r="AB84" s="511">
        <f>IF(AND('13 Man'!D84=1,NOT('13 Man'!I84="")),'13 Man'!I84,0)</f>
        <v>0</v>
      </c>
      <c r="AC84" s="511">
        <f>IF(AND('13 Man'!E84=1,NOT('13 Man'!I84="")),'13 Man'!I84,0)</f>
        <v>0</v>
      </c>
      <c r="AD84" s="511">
        <f>IF(AND('13 Man'!F84=1,NOT('13 Man'!I84="")),'13 Man'!I84,0)</f>
        <v>0</v>
      </c>
      <c r="AE84" s="511">
        <f>IF(AND('13 Man'!C84=0,NOT('13 Man'!H84="")),'13 Man'!H84,4)</f>
        <v>4</v>
      </c>
      <c r="AF84" s="511">
        <f>IF(AND('13 Man'!D84=0,NOT('13 Man'!H84="")),'13 Man'!H84,4)</f>
        <v>4</v>
      </c>
      <c r="AG84" s="511">
        <f>IF(AND('13 Man'!E84=0,NOT('13 Man'!H84="")),'13 Man'!H84,4)</f>
        <v>4</v>
      </c>
      <c r="AH84" s="511">
        <f>IF(AND('13 Man'!F84=0,NOT('13 Man'!H84="")),'13 Man'!H84,4)</f>
        <v>4</v>
      </c>
    </row>
    <row r="85" spans="1:34">
      <c r="A85" s="532" t="s">
        <v>4341</v>
      </c>
      <c r="B85" s="344" t="s">
        <v>2755</v>
      </c>
      <c r="C85" s="223"/>
      <c r="D85" s="214"/>
      <c r="E85" s="214"/>
      <c r="F85" s="214"/>
      <c r="G85" s="335">
        <v>1</v>
      </c>
      <c r="H85" s="339"/>
      <c r="I85" s="340"/>
      <c r="J85" s="341" t="s">
        <v>5466</v>
      </c>
      <c r="K85" s="336"/>
      <c r="L85" s="337"/>
      <c r="AA85" s="511">
        <f>IF(AND('13 Man'!C85=1,NOT('13 Man'!I85="")),'13 Man'!I85,0)</f>
        <v>0</v>
      </c>
      <c r="AB85" s="511">
        <f>IF(AND('13 Man'!D85=1,NOT('13 Man'!I85="")),'13 Man'!I85,0)</f>
        <v>0</v>
      </c>
      <c r="AC85" s="511">
        <f>IF(AND('13 Man'!E85=1,NOT('13 Man'!I85="")),'13 Man'!I85,0)</f>
        <v>0</v>
      </c>
      <c r="AD85" s="511">
        <f>IF(AND('13 Man'!F85=1,NOT('13 Man'!I85="")),'13 Man'!I85,0)</f>
        <v>0</v>
      </c>
      <c r="AE85" s="511">
        <f>IF(AND('13 Man'!C85=0,NOT('13 Man'!H85="")),'13 Man'!H85,4)</f>
        <v>4</v>
      </c>
      <c r="AF85" s="511">
        <f>IF(AND('13 Man'!D85=0,NOT('13 Man'!H85="")),'13 Man'!H85,4)</f>
        <v>4</v>
      </c>
      <c r="AG85" s="511">
        <f>IF(AND('13 Man'!E85=0,NOT('13 Man'!H85="")),'13 Man'!H85,4)</f>
        <v>4</v>
      </c>
      <c r="AH85" s="511">
        <f>IF(AND('13 Man'!F85=0,NOT('13 Man'!H85="")),'13 Man'!H85,4)</f>
        <v>4</v>
      </c>
    </row>
    <row r="86" spans="1:34">
      <c r="A86" s="532" t="s">
        <v>2756</v>
      </c>
      <c r="B86" s="344" t="s">
        <v>4344</v>
      </c>
      <c r="C86" s="223"/>
      <c r="D86" s="214"/>
      <c r="E86" s="214"/>
      <c r="F86" s="214"/>
      <c r="G86" s="335">
        <v>4</v>
      </c>
      <c r="H86" s="339"/>
      <c r="I86" s="340"/>
      <c r="J86" s="341" t="s">
        <v>5466</v>
      </c>
      <c r="K86" s="336"/>
      <c r="L86" s="337"/>
      <c r="AA86" s="511">
        <f>IF(AND('13 Man'!C86=1,NOT('13 Man'!I86="")),'13 Man'!I86,0)</f>
        <v>0</v>
      </c>
      <c r="AB86" s="511">
        <f>IF(AND('13 Man'!D86=1,NOT('13 Man'!I86="")),'13 Man'!I86,0)</f>
        <v>0</v>
      </c>
      <c r="AC86" s="511">
        <f>IF(AND('13 Man'!E86=1,NOT('13 Man'!I86="")),'13 Man'!I86,0)</f>
        <v>0</v>
      </c>
      <c r="AD86" s="511">
        <f>IF(AND('13 Man'!F86=1,NOT('13 Man'!I86="")),'13 Man'!I86,0)</f>
        <v>0</v>
      </c>
      <c r="AE86" s="511">
        <f>IF(AND('13 Man'!C86=0,NOT('13 Man'!H86="")),'13 Man'!H86,4)</f>
        <v>4</v>
      </c>
      <c r="AF86" s="511">
        <f>IF(AND('13 Man'!D86=0,NOT('13 Man'!H86="")),'13 Man'!H86,4)</f>
        <v>4</v>
      </c>
      <c r="AG86" s="511">
        <f>IF(AND('13 Man'!E86=0,NOT('13 Man'!H86="")),'13 Man'!H86,4)</f>
        <v>4</v>
      </c>
      <c r="AH86" s="511">
        <f>IF(AND('13 Man'!F86=0,NOT('13 Man'!H86="")),'13 Man'!H86,4)</f>
        <v>4</v>
      </c>
    </row>
    <row r="87" spans="1:34">
      <c r="A87" s="532" t="s">
        <v>4345</v>
      </c>
      <c r="B87" s="344" t="s">
        <v>2757</v>
      </c>
      <c r="C87" s="223"/>
      <c r="D87" s="214"/>
      <c r="E87" s="214"/>
      <c r="F87" s="214"/>
      <c r="G87" s="335">
        <v>4</v>
      </c>
      <c r="H87" s="339"/>
      <c r="I87" s="340"/>
      <c r="J87" s="341" t="s">
        <v>5466</v>
      </c>
      <c r="K87" s="336"/>
      <c r="L87" s="337"/>
      <c r="AA87" s="511">
        <f>IF(AND('13 Man'!C87=1,NOT('13 Man'!I87="")),'13 Man'!I87,0)</f>
        <v>0</v>
      </c>
      <c r="AB87" s="511">
        <f>IF(AND('13 Man'!D87=1,NOT('13 Man'!I87="")),'13 Man'!I87,0)</f>
        <v>0</v>
      </c>
      <c r="AC87" s="511">
        <f>IF(AND('13 Man'!E87=1,NOT('13 Man'!I87="")),'13 Man'!I87,0)</f>
        <v>0</v>
      </c>
      <c r="AD87" s="511">
        <f>IF(AND('13 Man'!F87=1,NOT('13 Man'!I87="")),'13 Man'!I87,0)</f>
        <v>0</v>
      </c>
      <c r="AE87" s="511">
        <f>IF(AND('13 Man'!C87=0,NOT('13 Man'!H87="")),'13 Man'!H87,4)</f>
        <v>4</v>
      </c>
      <c r="AF87" s="511">
        <f>IF(AND('13 Man'!D87=0,NOT('13 Man'!H87="")),'13 Man'!H87,4)</f>
        <v>4</v>
      </c>
      <c r="AG87" s="511">
        <f>IF(AND('13 Man'!E87=0,NOT('13 Man'!H87="")),'13 Man'!H87,4)</f>
        <v>4</v>
      </c>
      <c r="AH87" s="511">
        <f>IF(AND('13 Man'!F87=0,NOT('13 Man'!H87="")),'13 Man'!H87,4)</f>
        <v>4</v>
      </c>
    </row>
    <row r="88" spans="1:34">
      <c r="A88" s="532" t="s">
        <v>2758</v>
      </c>
      <c r="B88" s="345" t="s">
        <v>2759</v>
      </c>
      <c r="C88" s="223"/>
      <c r="D88" s="214"/>
      <c r="E88" s="214"/>
      <c r="F88" s="214"/>
      <c r="G88" s="335">
        <v>1</v>
      </c>
      <c r="H88" s="339"/>
      <c r="I88" s="340"/>
      <c r="J88" s="341" t="s">
        <v>5466</v>
      </c>
      <c r="K88" s="336"/>
      <c r="L88" s="337"/>
      <c r="AA88" s="511">
        <f>IF(AND('13 Man'!C88=1,NOT('13 Man'!I88="")),'13 Man'!I88,0)</f>
        <v>0</v>
      </c>
      <c r="AB88" s="511">
        <f>IF(AND('13 Man'!D88=1,NOT('13 Man'!I88="")),'13 Man'!I88,0)</f>
        <v>0</v>
      </c>
      <c r="AC88" s="511">
        <f>IF(AND('13 Man'!E88=1,NOT('13 Man'!I88="")),'13 Man'!I88,0)</f>
        <v>0</v>
      </c>
      <c r="AD88" s="511">
        <f>IF(AND('13 Man'!F88=1,NOT('13 Man'!I88="")),'13 Man'!I88,0)</f>
        <v>0</v>
      </c>
      <c r="AE88" s="511">
        <f>IF(AND('13 Man'!C88=0,NOT('13 Man'!H88="")),'13 Man'!H88,4)</f>
        <v>4</v>
      </c>
      <c r="AF88" s="511">
        <f>IF(AND('13 Man'!D88=0,NOT('13 Man'!H88="")),'13 Man'!H88,4)</f>
        <v>4</v>
      </c>
      <c r="AG88" s="511">
        <f>IF(AND('13 Man'!E88=0,NOT('13 Man'!H88="")),'13 Man'!H88,4)</f>
        <v>4</v>
      </c>
      <c r="AH88" s="511">
        <f>IF(AND('13 Man'!F88=0,NOT('13 Man'!H88="")),'13 Man'!H88,4)</f>
        <v>4</v>
      </c>
    </row>
    <row r="89" spans="1:34" ht="20">
      <c r="A89" s="532" t="s">
        <v>2760</v>
      </c>
      <c r="B89" s="344" t="s">
        <v>498</v>
      </c>
      <c r="C89" s="223"/>
      <c r="D89" s="214"/>
      <c r="E89" s="214"/>
      <c r="F89" s="214"/>
      <c r="G89" s="335">
        <v>1</v>
      </c>
      <c r="H89" s="339"/>
      <c r="I89" s="340"/>
      <c r="J89" s="341" t="s">
        <v>5466</v>
      </c>
      <c r="K89" s="336"/>
      <c r="L89" s="337"/>
      <c r="AA89" s="511">
        <f>IF(AND('13 Man'!C89=1,NOT('13 Man'!I89="")),'13 Man'!I89,0)</f>
        <v>0</v>
      </c>
      <c r="AB89" s="511">
        <f>IF(AND('13 Man'!D89=1,NOT('13 Man'!I89="")),'13 Man'!I89,0)</f>
        <v>0</v>
      </c>
      <c r="AC89" s="511">
        <f>IF(AND('13 Man'!E89=1,NOT('13 Man'!I89="")),'13 Man'!I89,0)</f>
        <v>0</v>
      </c>
      <c r="AD89" s="511">
        <f>IF(AND('13 Man'!F89=1,NOT('13 Man'!I89="")),'13 Man'!I89,0)</f>
        <v>0</v>
      </c>
      <c r="AE89" s="511">
        <f>IF(AND('13 Man'!C89=0,NOT('13 Man'!H89="")),'13 Man'!H89,4)</f>
        <v>4</v>
      </c>
      <c r="AF89" s="511">
        <f>IF(AND('13 Man'!D89=0,NOT('13 Man'!H89="")),'13 Man'!H89,4)</f>
        <v>4</v>
      </c>
      <c r="AG89" s="511">
        <f>IF(AND('13 Man'!E89=0,NOT('13 Man'!H89="")),'13 Man'!H89,4)</f>
        <v>4</v>
      </c>
      <c r="AH89" s="511">
        <f>IF(AND('13 Man'!F89=0,NOT('13 Man'!H89="")),'13 Man'!H89,4)</f>
        <v>4</v>
      </c>
    </row>
    <row r="90" spans="1:34" ht="30">
      <c r="A90" s="532" t="s">
        <v>499</v>
      </c>
      <c r="B90" s="20" t="s">
        <v>4404</v>
      </c>
      <c r="C90" s="223"/>
      <c r="D90" s="214"/>
      <c r="E90" s="214"/>
      <c r="F90" s="214"/>
      <c r="G90" s="335">
        <v>1</v>
      </c>
      <c r="H90" s="339"/>
      <c r="I90" s="340"/>
      <c r="J90" s="341" t="s">
        <v>5466</v>
      </c>
      <c r="K90" s="336"/>
      <c r="L90" s="337"/>
      <c r="AA90" s="511">
        <f>IF(AND('13 Man'!C90=1,NOT('13 Man'!I90="")),'13 Man'!I90,0)</f>
        <v>0</v>
      </c>
      <c r="AB90" s="511">
        <f>IF(AND('13 Man'!D90=1,NOT('13 Man'!I90="")),'13 Man'!I90,0)</f>
        <v>0</v>
      </c>
      <c r="AC90" s="511">
        <f>IF(AND('13 Man'!E90=1,NOT('13 Man'!I90="")),'13 Man'!I90,0)</f>
        <v>0</v>
      </c>
      <c r="AD90" s="511">
        <f>IF(AND('13 Man'!F90=1,NOT('13 Man'!I90="")),'13 Man'!I90,0)</f>
        <v>0</v>
      </c>
      <c r="AE90" s="511">
        <f>IF(AND('13 Man'!C90=0,NOT('13 Man'!H90="")),'13 Man'!H90,4)</f>
        <v>4</v>
      </c>
      <c r="AF90" s="511">
        <f>IF(AND('13 Man'!D90=0,NOT('13 Man'!H90="")),'13 Man'!H90,4)</f>
        <v>4</v>
      </c>
      <c r="AG90" s="511">
        <f>IF(AND('13 Man'!E90=0,NOT('13 Man'!H90="")),'13 Man'!H90,4)</f>
        <v>4</v>
      </c>
      <c r="AH90" s="511">
        <f>IF(AND('13 Man'!F90=0,NOT('13 Man'!H90="")),'13 Man'!H90,4)</f>
        <v>4</v>
      </c>
    </row>
    <row r="91" spans="1:34" ht="20">
      <c r="A91" s="532" t="s">
        <v>4405</v>
      </c>
      <c r="B91" s="345" t="s">
        <v>4406</v>
      </c>
      <c r="C91" s="223"/>
      <c r="D91" s="214"/>
      <c r="E91" s="214"/>
      <c r="F91" s="214"/>
      <c r="G91" s="335">
        <v>1</v>
      </c>
      <c r="H91" s="339"/>
      <c r="I91" s="340"/>
      <c r="J91" s="341" t="s">
        <v>5466</v>
      </c>
      <c r="K91" s="336"/>
      <c r="L91" s="337"/>
      <c r="AA91" s="511">
        <f>IF(AND('13 Man'!C91=1,NOT('13 Man'!I91="")),'13 Man'!I91,0)</f>
        <v>0</v>
      </c>
      <c r="AB91" s="511">
        <f>IF(AND('13 Man'!D91=1,NOT('13 Man'!I91="")),'13 Man'!I91,0)</f>
        <v>0</v>
      </c>
      <c r="AC91" s="511">
        <f>IF(AND('13 Man'!E91=1,NOT('13 Man'!I91="")),'13 Man'!I91,0)</f>
        <v>0</v>
      </c>
      <c r="AD91" s="511">
        <f>IF(AND('13 Man'!F91=1,NOT('13 Man'!I91="")),'13 Man'!I91,0)</f>
        <v>0</v>
      </c>
      <c r="AE91" s="511">
        <f>IF(AND('13 Man'!C91=0,NOT('13 Man'!H91="")),'13 Man'!H91,4)</f>
        <v>4</v>
      </c>
      <c r="AF91" s="511">
        <f>IF(AND('13 Man'!D91=0,NOT('13 Man'!H91="")),'13 Man'!H91,4)</f>
        <v>4</v>
      </c>
      <c r="AG91" s="511">
        <f>IF(AND('13 Man'!E91=0,NOT('13 Man'!H91="")),'13 Man'!H91,4)</f>
        <v>4</v>
      </c>
      <c r="AH91" s="511">
        <f>IF(AND('13 Man'!F91=0,NOT('13 Man'!H91="")),'13 Man'!H91,4)</f>
        <v>4</v>
      </c>
    </row>
    <row r="92" spans="1:34">
      <c r="A92" s="532" t="s">
        <v>4407</v>
      </c>
      <c r="B92" s="344" t="s">
        <v>4411</v>
      </c>
      <c r="C92" s="223"/>
      <c r="D92" s="214"/>
      <c r="E92" s="214"/>
      <c r="F92" s="214"/>
      <c r="G92" s="335">
        <v>1</v>
      </c>
      <c r="H92" s="339"/>
      <c r="I92" s="340"/>
      <c r="J92" s="341" t="s">
        <v>5466</v>
      </c>
      <c r="K92" s="336"/>
      <c r="L92" s="337"/>
      <c r="AA92" s="511">
        <f>IF(AND('13 Man'!C92=1,NOT('13 Man'!I92="")),'13 Man'!I92,0)</f>
        <v>0</v>
      </c>
      <c r="AB92" s="511">
        <f>IF(AND('13 Man'!D92=1,NOT('13 Man'!I92="")),'13 Man'!I92,0)</f>
        <v>0</v>
      </c>
      <c r="AC92" s="511">
        <f>IF(AND('13 Man'!E92=1,NOT('13 Man'!I92="")),'13 Man'!I92,0)</f>
        <v>0</v>
      </c>
      <c r="AD92" s="511">
        <f>IF(AND('13 Man'!F92=1,NOT('13 Man'!I92="")),'13 Man'!I92,0)</f>
        <v>0</v>
      </c>
      <c r="AE92" s="511">
        <f>IF(AND('13 Man'!C92=0,NOT('13 Man'!H92="")),'13 Man'!H92,4)</f>
        <v>4</v>
      </c>
      <c r="AF92" s="511">
        <f>IF(AND('13 Man'!D92=0,NOT('13 Man'!H92="")),'13 Man'!H92,4)</f>
        <v>4</v>
      </c>
      <c r="AG92" s="511">
        <f>IF(AND('13 Man'!E92=0,NOT('13 Man'!H92="")),'13 Man'!H92,4)</f>
        <v>4</v>
      </c>
      <c r="AH92" s="511">
        <f>IF(AND('13 Man'!F92=0,NOT('13 Man'!H92="")),'13 Man'!H92,4)</f>
        <v>4</v>
      </c>
    </row>
    <row r="93" spans="1:34" ht="20">
      <c r="A93" s="532" t="s">
        <v>4412</v>
      </c>
      <c r="B93" s="344" t="s">
        <v>4347</v>
      </c>
      <c r="C93" s="223"/>
      <c r="D93" s="214"/>
      <c r="E93" s="214"/>
      <c r="F93" s="214"/>
      <c r="G93" s="335">
        <v>1</v>
      </c>
      <c r="H93" s="339"/>
      <c r="I93" s="340"/>
      <c r="J93" s="341" t="s">
        <v>2858</v>
      </c>
      <c r="K93" s="336"/>
      <c r="L93" s="337"/>
      <c r="AA93" s="511">
        <f>IF(AND('13 Man'!C93=1,NOT('13 Man'!I93="")),'13 Man'!I93,0)</f>
        <v>0</v>
      </c>
      <c r="AB93" s="511">
        <f>IF(AND('13 Man'!D93=1,NOT('13 Man'!I93="")),'13 Man'!I93,0)</f>
        <v>0</v>
      </c>
      <c r="AC93" s="511">
        <f>IF(AND('13 Man'!E93=1,NOT('13 Man'!I93="")),'13 Man'!I93,0)</f>
        <v>0</v>
      </c>
      <c r="AD93" s="511">
        <f>IF(AND('13 Man'!F93=1,NOT('13 Man'!I93="")),'13 Man'!I93,0)</f>
        <v>0</v>
      </c>
      <c r="AE93" s="511">
        <f>IF(AND('13 Man'!C93=0,NOT('13 Man'!H93="")),'13 Man'!H93,4)</f>
        <v>4</v>
      </c>
      <c r="AF93" s="511">
        <f>IF(AND('13 Man'!D93=0,NOT('13 Man'!H93="")),'13 Man'!H93,4)</f>
        <v>4</v>
      </c>
      <c r="AG93" s="511">
        <f>IF(AND('13 Man'!E93=0,NOT('13 Man'!H93="")),'13 Man'!H93,4)</f>
        <v>4</v>
      </c>
      <c r="AH93" s="511">
        <f>IF(AND('13 Man'!F93=0,NOT('13 Man'!H93="")),'13 Man'!H93,4)</f>
        <v>4</v>
      </c>
    </row>
    <row r="94" spans="1:34" s="506" customFormat="1">
      <c r="A94" s="531" t="s">
        <v>4348</v>
      </c>
      <c r="B94" s="276" t="s">
        <v>4646</v>
      </c>
      <c r="C94" s="223"/>
      <c r="D94" s="214"/>
      <c r="E94" s="214"/>
      <c r="F94" s="214"/>
      <c r="G94" s="219"/>
      <c r="H94" s="219"/>
      <c r="I94" s="219"/>
      <c r="J94" s="273"/>
      <c r="K94" s="220"/>
      <c r="L94" s="338"/>
      <c r="M94" s="498"/>
      <c r="N94" s="505"/>
      <c r="O94" s="505"/>
      <c r="P94" s="505"/>
      <c r="Q94" s="505"/>
      <c r="R94" s="505"/>
      <c r="S94" s="505"/>
      <c r="T94" s="505"/>
      <c r="U94" s="505"/>
      <c r="V94" s="505"/>
      <c r="W94" s="505"/>
      <c r="X94" s="505"/>
      <c r="Y94" s="505"/>
      <c r="Z94" s="505"/>
      <c r="AB94" s="511">
        <f>IF(AND('13 Man'!D94=1,NOT('13 Man'!I94="")),'13 Man'!I94,0)</f>
        <v>0</v>
      </c>
    </row>
    <row r="95" spans="1:34" s="506" customFormat="1">
      <c r="A95" s="533" t="s">
        <v>4349</v>
      </c>
      <c r="B95" s="39" t="s">
        <v>3601</v>
      </c>
      <c r="C95" s="223"/>
      <c r="D95" s="214"/>
      <c r="E95" s="214"/>
      <c r="F95" s="214"/>
      <c r="G95" s="219">
        <v>2</v>
      </c>
      <c r="H95" s="219"/>
      <c r="I95" s="219"/>
      <c r="J95" s="273" t="s">
        <v>2351</v>
      </c>
      <c r="K95" s="220"/>
      <c r="L95" s="338"/>
      <c r="M95" s="498"/>
      <c r="N95" s="505"/>
      <c r="O95" s="505"/>
      <c r="P95" s="505"/>
      <c r="Q95" s="505"/>
      <c r="R95" s="505"/>
      <c r="S95" s="505"/>
      <c r="T95" s="505"/>
      <c r="U95" s="505"/>
      <c r="V95" s="505"/>
      <c r="W95" s="505"/>
      <c r="X95" s="505"/>
      <c r="Y95" s="505"/>
      <c r="Z95" s="505"/>
      <c r="AA95" s="506">
        <f>IF(AND('13 Man'!C95=1,NOT('13 Man'!I95="")),'13 Man'!I95,0)</f>
        <v>0</v>
      </c>
      <c r="AB95" s="511">
        <f>IF(AND('13 Man'!D95=1,NOT('13 Man'!I95="")),'13 Man'!I95,0)</f>
        <v>0</v>
      </c>
      <c r="AC95" s="506">
        <f>IF(AND('13 Man'!E95=1,NOT('13 Man'!I95="")),'13 Man'!I95,0)</f>
        <v>0</v>
      </c>
      <c r="AD95" s="506">
        <f>IF(AND('13 Man'!F95=1,NOT('13 Man'!I95="")),'13 Man'!I95,0)</f>
        <v>0</v>
      </c>
      <c r="AE95" s="506">
        <f>IF(AND('13 Man'!C95=0,NOT('13 Man'!H95="")),'13 Man'!H95,4)</f>
        <v>4</v>
      </c>
      <c r="AF95" s="506">
        <f>IF(AND('13 Man'!D95=0,NOT('13 Man'!H95="")),'13 Man'!H95,4)</f>
        <v>4</v>
      </c>
      <c r="AG95" s="506">
        <f>IF(AND('13 Man'!E95=0,NOT('13 Man'!H95="")),'13 Man'!H95,4)</f>
        <v>4</v>
      </c>
      <c r="AH95" s="506">
        <f>IF(AND('13 Man'!F95=0,NOT('13 Man'!H95="")),'13 Man'!H95,4)</f>
        <v>4</v>
      </c>
    </row>
    <row r="96" spans="1:34" s="506" customFormat="1">
      <c r="A96" s="533" t="s">
        <v>3602</v>
      </c>
      <c r="B96" s="39" t="s">
        <v>3603</v>
      </c>
      <c r="C96" s="223"/>
      <c r="D96" s="214"/>
      <c r="E96" s="214"/>
      <c r="F96" s="214"/>
      <c r="G96" s="219">
        <v>2</v>
      </c>
      <c r="H96" s="219"/>
      <c r="I96" s="219"/>
      <c r="J96" s="273" t="s">
        <v>5466</v>
      </c>
      <c r="K96" s="220"/>
      <c r="L96" s="338"/>
      <c r="M96" s="498"/>
      <c r="N96" s="505"/>
      <c r="O96" s="505"/>
      <c r="P96" s="505"/>
      <c r="Q96" s="505"/>
      <c r="R96" s="505"/>
      <c r="S96" s="505"/>
      <c r="T96" s="505"/>
      <c r="U96" s="505"/>
      <c r="V96" s="505"/>
      <c r="W96" s="505"/>
      <c r="X96" s="505"/>
      <c r="Y96" s="505"/>
      <c r="Z96" s="505"/>
      <c r="AA96" s="506">
        <f>IF(AND('13 Man'!C96=1,NOT('13 Man'!I96="")),'13 Man'!I96,0)</f>
        <v>0</v>
      </c>
      <c r="AB96" s="511">
        <f>IF(AND('13 Man'!D96=1,NOT('13 Man'!I96="")),'13 Man'!I96,0)</f>
        <v>0</v>
      </c>
      <c r="AC96" s="506">
        <f>IF(AND('13 Man'!E96=1,NOT('13 Man'!I96="")),'13 Man'!I96,0)</f>
        <v>0</v>
      </c>
      <c r="AD96" s="506">
        <f>IF(AND('13 Man'!F96=1,NOT('13 Man'!I96="")),'13 Man'!I96,0)</f>
        <v>0</v>
      </c>
      <c r="AE96" s="506">
        <f>IF(AND('13 Man'!C96=0,NOT('13 Man'!H96="")),'13 Man'!H96,4)</f>
        <v>4</v>
      </c>
      <c r="AF96" s="506">
        <f>IF(AND('13 Man'!D96=0,NOT('13 Man'!H96="")),'13 Man'!H96,4)</f>
        <v>4</v>
      </c>
      <c r="AG96" s="506">
        <f>IF(AND('13 Man'!E96=0,NOT('13 Man'!H96="")),'13 Man'!H96,4)</f>
        <v>4</v>
      </c>
      <c r="AH96" s="506">
        <f>IF(AND('13 Man'!F96=0,NOT('13 Man'!H96="")),'13 Man'!H96,4)</f>
        <v>4</v>
      </c>
    </row>
    <row r="97" spans="1:34" s="506" customFormat="1" ht="20">
      <c r="A97" s="533" t="s">
        <v>3604</v>
      </c>
      <c r="B97" s="39" t="s">
        <v>3605</v>
      </c>
      <c r="C97" s="223"/>
      <c r="D97" s="214"/>
      <c r="E97" s="214"/>
      <c r="F97" s="214"/>
      <c r="G97" s="219">
        <v>2</v>
      </c>
      <c r="H97" s="273"/>
      <c r="I97" s="273"/>
      <c r="J97" s="273" t="s">
        <v>5466</v>
      </c>
      <c r="K97" s="220"/>
      <c r="L97" s="338"/>
      <c r="M97" s="498"/>
      <c r="N97" s="505"/>
      <c r="O97" s="505"/>
      <c r="P97" s="505"/>
      <c r="Q97" s="505"/>
      <c r="R97" s="505"/>
      <c r="S97" s="505"/>
      <c r="T97" s="505"/>
      <c r="U97" s="505"/>
      <c r="V97" s="505"/>
      <c r="W97" s="505"/>
      <c r="X97" s="505"/>
      <c r="Y97" s="505"/>
      <c r="Z97" s="505"/>
      <c r="AA97" s="506">
        <f>IF(AND('13 Man'!C97=1,NOT('13 Man'!I97="")),'13 Man'!I97,0)</f>
        <v>0</v>
      </c>
      <c r="AB97" s="511">
        <f>IF(AND('13 Man'!D97=1,NOT('13 Man'!I97="")),'13 Man'!I97,0)</f>
        <v>0</v>
      </c>
      <c r="AC97" s="506">
        <f>IF(AND('13 Man'!E97=1,NOT('13 Man'!I97="")),'13 Man'!I97,0)</f>
        <v>0</v>
      </c>
      <c r="AD97" s="506">
        <f>IF(AND('13 Man'!F97=1,NOT('13 Man'!I97="")),'13 Man'!I97,0)</f>
        <v>0</v>
      </c>
      <c r="AE97" s="506">
        <f>IF(AND('13 Man'!C97=0,NOT('13 Man'!H97="")),'13 Man'!H97,4)</f>
        <v>4</v>
      </c>
      <c r="AF97" s="506">
        <f>IF(AND('13 Man'!D97=0,NOT('13 Man'!H97="")),'13 Man'!H97,4)</f>
        <v>4</v>
      </c>
      <c r="AG97" s="506">
        <f>IF(AND('13 Man'!E97=0,NOT('13 Man'!H97="")),'13 Man'!H97,4)</f>
        <v>4</v>
      </c>
      <c r="AH97" s="506">
        <f>IF(AND('13 Man'!F97=0,NOT('13 Man'!H97="")),'13 Man'!H97,4)</f>
        <v>4</v>
      </c>
    </row>
    <row r="98" spans="1:34" s="506" customFormat="1">
      <c r="A98" s="533" t="s">
        <v>3606</v>
      </c>
      <c r="B98" s="39" t="s">
        <v>2720</v>
      </c>
      <c r="C98" s="223"/>
      <c r="D98" s="214"/>
      <c r="E98" s="214"/>
      <c r="F98" s="214"/>
      <c r="G98" s="219">
        <v>4</v>
      </c>
      <c r="H98" s="273"/>
      <c r="I98" s="273"/>
      <c r="J98" s="273" t="s">
        <v>5466</v>
      </c>
      <c r="K98" s="220"/>
      <c r="L98" s="338"/>
      <c r="M98" s="498"/>
      <c r="N98" s="505"/>
      <c r="O98" s="505"/>
      <c r="P98" s="505"/>
      <c r="Q98" s="505"/>
      <c r="R98" s="505"/>
      <c r="S98" s="505"/>
      <c r="T98" s="505"/>
      <c r="U98" s="505"/>
      <c r="V98" s="505"/>
      <c r="W98" s="505"/>
      <c r="X98" s="505"/>
      <c r="Y98" s="505"/>
      <c r="Z98" s="505"/>
      <c r="AA98" s="506">
        <f>IF(AND('13 Man'!C98=1,NOT('13 Man'!I98="")),'13 Man'!I98,0)</f>
        <v>0</v>
      </c>
      <c r="AB98" s="511">
        <f>IF(AND('13 Man'!D98=1,NOT('13 Man'!I98="")),'13 Man'!I98,0)</f>
        <v>0</v>
      </c>
      <c r="AC98" s="506">
        <f>IF(AND('13 Man'!E98=1,NOT('13 Man'!I98="")),'13 Man'!I98,0)</f>
        <v>0</v>
      </c>
      <c r="AD98" s="506">
        <f>IF(AND('13 Man'!F98=1,NOT('13 Man'!I98="")),'13 Man'!I98,0)</f>
        <v>0</v>
      </c>
      <c r="AE98" s="506">
        <f>IF(AND('13 Man'!C98=0,NOT('13 Man'!H98="")),'13 Man'!H98,4)</f>
        <v>4</v>
      </c>
      <c r="AF98" s="506">
        <f>IF(AND('13 Man'!D98=0,NOT('13 Man'!H98="")),'13 Man'!H98,4)</f>
        <v>4</v>
      </c>
      <c r="AG98" s="506">
        <f>IF(AND('13 Man'!E98=0,NOT('13 Man'!H98="")),'13 Man'!H98,4)</f>
        <v>4</v>
      </c>
      <c r="AH98" s="506">
        <f>IF(AND('13 Man'!F98=0,NOT('13 Man'!H98="")),'13 Man'!H98,4)</f>
        <v>4</v>
      </c>
    </row>
    <row r="99" spans="1:34" s="506" customFormat="1" ht="20">
      <c r="A99" s="533" t="s">
        <v>3607</v>
      </c>
      <c r="B99" s="39" t="s">
        <v>4413</v>
      </c>
      <c r="C99" s="223"/>
      <c r="D99" s="214"/>
      <c r="E99" s="214"/>
      <c r="F99" s="214"/>
      <c r="G99" s="219">
        <v>4</v>
      </c>
      <c r="H99" s="219"/>
      <c r="I99" s="219"/>
      <c r="J99" s="273" t="s">
        <v>5466</v>
      </c>
      <c r="K99" s="220"/>
      <c r="L99" s="338"/>
      <c r="M99" s="498"/>
      <c r="N99" s="505"/>
      <c r="O99" s="505"/>
      <c r="P99" s="505"/>
      <c r="Q99" s="505"/>
      <c r="R99" s="505"/>
      <c r="S99" s="505"/>
      <c r="T99" s="505"/>
      <c r="U99" s="505"/>
      <c r="V99" s="505"/>
      <c r="W99" s="505"/>
      <c r="X99" s="505"/>
      <c r="Y99" s="505"/>
      <c r="Z99" s="505"/>
      <c r="AA99" s="506">
        <f>IF(AND('13 Man'!C99=1,NOT('13 Man'!I99="")),'13 Man'!I99,0)</f>
        <v>0</v>
      </c>
      <c r="AB99" s="511">
        <f>IF(AND('13 Man'!D99=1,NOT('13 Man'!I99="")),'13 Man'!I99,0)</f>
        <v>0</v>
      </c>
      <c r="AC99" s="506">
        <f>IF(AND('13 Man'!E99=1,NOT('13 Man'!I99="")),'13 Man'!I99,0)</f>
        <v>0</v>
      </c>
      <c r="AD99" s="506">
        <f>IF(AND('13 Man'!F99=1,NOT('13 Man'!I99="")),'13 Man'!I99,0)</f>
        <v>0</v>
      </c>
      <c r="AE99" s="506">
        <f>IF(AND('13 Man'!C99=0,NOT('13 Man'!H99="")),'13 Man'!H99,4)</f>
        <v>4</v>
      </c>
      <c r="AF99" s="506">
        <f>IF(AND('13 Man'!D99=0,NOT('13 Man'!H99="")),'13 Man'!H99,4)</f>
        <v>4</v>
      </c>
      <c r="AG99" s="506">
        <f>IF(AND('13 Man'!E99=0,NOT('13 Man'!H99="")),'13 Man'!H99,4)</f>
        <v>4</v>
      </c>
      <c r="AH99" s="506">
        <f>IF(AND('13 Man'!F99=0,NOT('13 Man'!H99="")),'13 Man'!H99,4)</f>
        <v>4</v>
      </c>
    </row>
    <row r="100" spans="1:34" s="506" customFormat="1">
      <c r="A100" s="533" t="s">
        <v>4414</v>
      </c>
      <c r="B100" s="39" t="s">
        <v>4367</v>
      </c>
      <c r="C100" s="223"/>
      <c r="D100" s="214"/>
      <c r="E100" s="214"/>
      <c r="F100" s="214"/>
      <c r="G100" s="219">
        <v>4</v>
      </c>
      <c r="H100" s="273"/>
      <c r="I100" s="273"/>
      <c r="J100" s="273" t="s">
        <v>5466</v>
      </c>
      <c r="K100" s="220"/>
      <c r="L100" s="338"/>
      <c r="M100" s="498"/>
      <c r="N100" s="505"/>
      <c r="O100" s="505"/>
      <c r="P100" s="505"/>
      <c r="Q100" s="505"/>
      <c r="R100" s="505"/>
      <c r="S100" s="505"/>
      <c r="T100" s="505"/>
      <c r="U100" s="505"/>
      <c r="V100" s="505"/>
      <c r="W100" s="505"/>
      <c r="X100" s="505"/>
      <c r="Y100" s="505"/>
      <c r="Z100" s="505"/>
      <c r="AA100" s="506">
        <f>IF(AND('13 Man'!C100=1,NOT('13 Man'!I100="")),'13 Man'!I100,0)</f>
        <v>0</v>
      </c>
      <c r="AB100" s="511">
        <f>IF(AND('13 Man'!D100=1,NOT('13 Man'!I100="")),'13 Man'!I100,0)</f>
        <v>0</v>
      </c>
      <c r="AC100" s="506">
        <f>IF(AND('13 Man'!E100=1,NOT('13 Man'!I100="")),'13 Man'!I100,0)</f>
        <v>0</v>
      </c>
      <c r="AD100" s="506">
        <f>IF(AND('13 Man'!F100=1,NOT('13 Man'!I100="")),'13 Man'!I100,0)</f>
        <v>0</v>
      </c>
      <c r="AE100" s="506">
        <f>IF(AND('13 Man'!C100=0,NOT('13 Man'!H100="")),'13 Man'!H100,4)</f>
        <v>4</v>
      </c>
      <c r="AF100" s="506">
        <f>IF(AND('13 Man'!D100=0,NOT('13 Man'!H100="")),'13 Man'!H100,4)</f>
        <v>4</v>
      </c>
      <c r="AG100" s="506">
        <f>IF(AND('13 Man'!E100=0,NOT('13 Man'!H100="")),'13 Man'!H100,4)</f>
        <v>4</v>
      </c>
      <c r="AH100" s="506">
        <f>IF(AND('13 Man'!F100=0,NOT('13 Man'!H100="")),'13 Man'!H100,4)</f>
        <v>4</v>
      </c>
    </row>
    <row r="101" spans="1:34" s="506" customFormat="1">
      <c r="A101" s="533" t="s">
        <v>4368</v>
      </c>
      <c r="B101" s="39" t="s">
        <v>2789</v>
      </c>
      <c r="C101" s="223"/>
      <c r="D101" s="214"/>
      <c r="E101" s="214"/>
      <c r="F101" s="214"/>
      <c r="G101" s="219">
        <v>4</v>
      </c>
      <c r="H101" s="273">
        <v>3</v>
      </c>
      <c r="I101" s="273"/>
      <c r="J101" s="273" t="s">
        <v>2356</v>
      </c>
      <c r="K101" s="220"/>
      <c r="L101" s="338"/>
      <c r="M101" s="498"/>
      <c r="N101" s="505"/>
      <c r="O101" s="505"/>
      <c r="P101" s="505"/>
      <c r="Q101" s="505"/>
      <c r="R101" s="505"/>
      <c r="S101" s="505"/>
      <c r="T101" s="505"/>
      <c r="U101" s="505"/>
      <c r="V101" s="505"/>
      <c r="W101" s="505"/>
      <c r="X101" s="505"/>
      <c r="Y101" s="505"/>
      <c r="Z101" s="505"/>
      <c r="AA101" s="506">
        <f>IF(AND('13 Man'!C101=1,NOT('13 Man'!I101="")),'13 Man'!I101,0)</f>
        <v>0</v>
      </c>
      <c r="AB101" s="511">
        <f>IF(AND('13 Man'!D101=1,NOT('13 Man'!I101="")),'13 Man'!I101,0)</f>
        <v>0</v>
      </c>
      <c r="AC101" s="506">
        <f>IF(AND('13 Man'!E101=1,NOT('13 Man'!I101="")),'13 Man'!I101,0)</f>
        <v>0</v>
      </c>
      <c r="AD101" s="506">
        <f>IF(AND('13 Man'!F101=1,NOT('13 Man'!I101="")),'13 Man'!I101,0)</f>
        <v>0</v>
      </c>
      <c r="AE101" s="506">
        <f>IF(AND('13 Man'!C101=0,NOT('13 Man'!H101="")),'13 Man'!H101,4)</f>
        <v>3</v>
      </c>
      <c r="AF101" s="506">
        <f>IF(AND('13 Man'!D101=0,NOT('13 Man'!H101="")),'13 Man'!H101,4)</f>
        <v>3</v>
      </c>
      <c r="AG101" s="506">
        <f>IF(AND('13 Man'!E101=0,NOT('13 Man'!H101="")),'13 Man'!H101,4)</f>
        <v>3</v>
      </c>
      <c r="AH101" s="506">
        <f>IF(AND('13 Man'!F101=0,NOT('13 Man'!H101="")),'13 Man'!H101,4)</f>
        <v>3</v>
      </c>
    </row>
    <row r="102" spans="1:34" s="506" customFormat="1">
      <c r="A102" s="533" t="s">
        <v>2790</v>
      </c>
      <c r="B102" s="39" t="s">
        <v>2373</v>
      </c>
      <c r="C102" s="223"/>
      <c r="D102" s="128"/>
      <c r="E102" s="128"/>
      <c r="F102" s="128"/>
      <c r="G102" s="219">
        <v>2</v>
      </c>
      <c r="H102" s="219">
        <v>3</v>
      </c>
      <c r="I102" s="219"/>
      <c r="J102" s="273" t="s">
        <v>3371</v>
      </c>
      <c r="K102" s="220"/>
      <c r="L102" s="338"/>
      <c r="M102" s="498"/>
      <c r="N102" s="505"/>
      <c r="O102" s="505"/>
      <c r="P102" s="505"/>
      <c r="Q102" s="505"/>
      <c r="R102" s="505"/>
      <c r="S102" s="505"/>
      <c r="T102" s="505"/>
      <c r="U102" s="505"/>
      <c r="V102" s="505"/>
      <c r="W102" s="505"/>
      <c r="X102" s="505"/>
      <c r="Y102" s="505"/>
      <c r="Z102" s="505"/>
      <c r="AA102" s="506">
        <f>IF(AND('13 Man'!C102=1,NOT('13 Man'!I102="")),'13 Man'!I102,0)</f>
        <v>0</v>
      </c>
      <c r="AB102" s="511">
        <f>IF(AND('13 Man'!D102=1,NOT('13 Man'!I102="")),'13 Man'!I102,0)</f>
        <v>0</v>
      </c>
      <c r="AC102" s="506">
        <f>IF(AND('13 Man'!E102=1,NOT('13 Man'!I102="")),'13 Man'!I102,0)</f>
        <v>0</v>
      </c>
      <c r="AD102" s="506">
        <f>IF(AND('13 Man'!F102=1,NOT('13 Man'!I102="")),'13 Man'!I102,0)</f>
        <v>0</v>
      </c>
      <c r="AE102" s="506">
        <f>IF(AND('13 Man'!C102=0,NOT('13 Man'!H102="")),'13 Man'!H102,4)</f>
        <v>3</v>
      </c>
      <c r="AF102" s="506">
        <f>IF(AND('13 Man'!D102=0,NOT('13 Man'!H102="")),'13 Man'!H102,4)</f>
        <v>3</v>
      </c>
      <c r="AG102" s="506">
        <f>IF(AND('13 Man'!E102=0,NOT('13 Man'!H102="")),'13 Man'!H102,4)</f>
        <v>3</v>
      </c>
      <c r="AH102" s="506">
        <f>IF(AND('13 Man'!F102=0,NOT('13 Man'!H102="")),'13 Man'!H102,4)</f>
        <v>3</v>
      </c>
    </row>
    <row r="103" spans="1:34" s="506" customFormat="1">
      <c r="A103" s="533" t="s">
        <v>2791</v>
      </c>
      <c r="B103" s="39" t="s">
        <v>4645</v>
      </c>
      <c r="C103" s="223"/>
      <c r="D103" s="223"/>
      <c r="E103" s="128"/>
      <c r="F103" s="128"/>
      <c r="G103" s="219">
        <v>2</v>
      </c>
      <c r="H103" s="273">
        <v>3</v>
      </c>
      <c r="I103" s="273"/>
      <c r="J103" s="273" t="s">
        <v>2858</v>
      </c>
      <c r="K103" s="220"/>
      <c r="L103" s="338"/>
      <c r="M103" s="498"/>
      <c r="N103" s="505"/>
      <c r="O103" s="505"/>
      <c r="P103" s="505"/>
      <c r="Q103" s="505"/>
      <c r="R103" s="505"/>
      <c r="S103" s="505"/>
      <c r="T103" s="505"/>
      <c r="U103" s="505"/>
      <c r="V103" s="505"/>
      <c r="W103" s="505"/>
      <c r="X103" s="505"/>
      <c r="Y103" s="505"/>
      <c r="Z103" s="505"/>
      <c r="AA103" s="506">
        <f>IF(AND('13 Man'!C103=1,NOT('13 Man'!I103="")),'13 Man'!I103,0)</f>
        <v>0</v>
      </c>
      <c r="AB103" s="511">
        <f>IF(AND('13 Man'!D103=1,NOT('13 Man'!I103="")),'13 Man'!I103,0)</f>
        <v>0</v>
      </c>
      <c r="AC103" s="506">
        <f>IF(AND('13 Man'!E103=1,NOT('13 Man'!I103="")),'13 Man'!I103,0)</f>
        <v>0</v>
      </c>
      <c r="AD103" s="506">
        <f>IF(AND('13 Man'!F103=1,NOT('13 Man'!I103="")),'13 Man'!I103,0)</f>
        <v>0</v>
      </c>
      <c r="AE103" s="506">
        <f>IF(AND('13 Man'!C103=0,NOT('13 Man'!H103="")),'13 Man'!H103,4)</f>
        <v>3</v>
      </c>
      <c r="AF103" s="506">
        <f>IF(AND('13 Man'!D103=0,NOT('13 Man'!H103="")),'13 Man'!H103,4)</f>
        <v>3</v>
      </c>
      <c r="AG103" s="506">
        <f>IF(AND('13 Man'!E103=0,NOT('13 Man'!H103="")),'13 Man'!H103,4)</f>
        <v>3</v>
      </c>
      <c r="AH103" s="506">
        <f>IF(AND('13 Man'!F103=0,NOT('13 Man'!H103="")),'13 Man'!H103,4)</f>
        <v>3</v>
      </c>
    </row>
    <row r="104" spans="1:34" s="506" customFormat="1">
      <c r="A104" s="531" t="s">
        <v>2792</v>
      </c>
      <c r="B104" s="276" t="s">
        <v>4370</v>
      </c>
      <c r="C104" s="223"/>
      <c r="D104" s="214"/>
      <c r="E104" s="214"/>
      <c r="F104" s="214"/>
      <c r="G104" s="219"/>
      <c r="H104" s="219"/>
      <c r="I104" s="219"/>
      <c r="J104" s="273"/>
      <c r="K104" s="220"/>
      <c r="L104" s="338"/>
      <c r="M104" s="498"/>
      <c r="N104" s="505"/>
      <c r="O104" s="505"/>
      <c r="P104" s="505"/>
      <c r="Q104" s="505"/>
      <c r="R104" s="505"/>
      <c r="S104" s="505"/>
      <c r="T104" s="505"/>
      <c r="U104" s="505"/>
      <c r="V104" s="505"/>
      <c r="W104" s="505"/>
      <c r="X104" s="505"/>
      <c r="Y104" s="505"/>
      <c r="Z104" s="505"/>
      <c r="AB104" s="511">
        <f>IF(AND('13 Man'!D104=1,NOT('13 Man'!I104="")),'13 Man'!I104,0)</f>
        <v>0</v>
      </c>
    </row>
    <row r="105" spans="1:34" s="506" customFormat="1">
      <c r="A105" s="533" t="s">
        <v>4371</v>
      </c>
      <c r="B105" s="39" t="s">
        <v>2793</v>
      </c>
      <c r="C105" s="223"/>
      <c r="D105" s="214"/>
      <c r="E105" s="214"/>
      <c r="F105" s="214"/>
      <c r="G105" s="219">
        <v>2</v>
      </c>
      <c r="H105" s="273"/>
      <c r="I105" s="273"/>
      <c r="J105" s="273" t="s">
        <v>2858</v>
      </c>
      <c r="K105" s="220"/>
      <c r="L105" s="338"/>
      <c r="M105" s="498"/>
      <c r="N105" s="505"/>
      <c r="O105" s="505"/>
      <c r="P105" s="505"/>
      <c r="Q105" s="505"/>
      <c r="R105" s="505"/>
      <c r="S105" s="505"/>
      <c r="T105" s="505"/>
      <c r="U105" s="505"/>
      <c r="V105" s="505"/>
      <c r="W105" s="505"/>
      <c r="X105" s="505"/>
      <c r="Y105" s="505"/>
      <c r="Z105" s="505"/>
      <c r="AA105" s="506">
        <f>IF(AND('13 Man'!C105=1,NOT('13 Man'!I105="")),'13 Man'!I105,0)</f>
        <v>0</v>
      </c>
      <c r="AB105" s="511">
        <f>IF(AND('13 Man'!D105=1,NOT('13 Man'!I105="")),'13 Man'!I105,0)</f>
        <v>0</v>
      </c>
      <c r="AC105" s="506">
        <f>IF(AND('13 Man'!E105=1,NOT('13 Man'!I105="")),'13 Man'!I105,0)</f>
        <v>0</v>
      </c>
      <c r="AD105" s="506">
        <f>IF(AND('13 Man'!F105=1,NOT('13 Man'!I105="")),'13 Man'!I105,0)</f>
        <v>0</v>
      </c>
      <c r="AE105" s="506">
        <f>IF(AND('13 Man'!C105=0,NOT('13 Man'!H105="")),'13 Man'!H105,4)</f>
        <v>4</v>
      </c>
      <c r="AF105" s="506">
        <f>IF(AND('13 Man'!D105=0,NOT('13 Man'!H105="")),'13 Man'!H105,4)</f>
        <v>4</v>
      </c>
      <c r="AG105" s="506">
        <f>IF(AND('13 Man'!E105=0,NOT('13 Man'!H105="")),'13 Man'!H105,4)</f>
        <v>4</v>
      </c>
      <c r="AH105" s="506">
        <f>IF(AND('13 Man'!F105=0,NOT('13 Man'!H105="")),'13 Man'!H105,4)</f>
        <v>4</v>
      </c>
    </row>
    <row r="106" spans="1:34" s="506" customFormat="1">
      <c r="A106" s="533" t="s">
        <v>2794</v>
      </c>
      <c r="B106" s="39" t="s">
        <v>3513</v>
      </c>
      <c r="C106" s="223"/>
      <c r="D106" s="214"/>
      <c r="E106" s="214"/>
      <c r="F106" s="214"/>
      <c r="G106" s="219">
        <v>4</v>
      </c>
      <c r="H106" s="273">
        <v>3</v>
      </c>
      <c r="I106" s="273"/>
      <c r="J106" s="273" t="s">
        <v>5466</v>
      </c>
      <c r="K106" s="220"/>
      <c r="L106" s="338"/>
      <c r="M106" s="498"/>
      <c r="N106" s="505"/>
      <c r="O106" s="505"/>
      <c r="P106" s="505"/>
      <c r="Q106" s="505"/>
      <c r="R106" s="505"/>
      <c r="S106" s="505"/>
      <c r="T106" s="505"/>
      <c r="U106" s="505"/>
      <c r="V106" s="505"/>
      <c r="W106" s="505"/>
      <c r="X106" s="505"/>
      <c r="Y106" s="505"/>
      <c r="Z106" s="505"/>
      <c r="AA106" s="506">
        <f>IF(AND('13 Man'!C106=1,NOT('13 Man'!I106="")),'13 Man'!I106,0)</f>
        <v>0</v>
      </c>
      <c r="AB106" s="511">
        <f>IF(AND('13 Man'!D106=1,NOT('13 Man'!I106="")),'13 Man'!I106,0)</f>
        <v>0</v>
      </c>
      <c r="AC106" s="506">
        <f>IF(AND('13 Man'!E106=1,NOT('13 Man'!I106="")),'13 Man'!I106,0)</f>
        <v>0</v>
      </c>
      <c r="AD106" s="506">
        <f>IF(AND('13 Man'!F106=1,NOT('13 Man'!I106="")),'13 Man'!I106,0)</f>
        <v>0</v>
      </c>
      <c r="AE106" s="506">
        <f>IF(AND('13 Man'!C106=0,NOT('13 Man'!H106="")),'13 Man'!H106,4)</f>
        <v>3</v>
      </c>
      <c r="AF106" s="506">
        <f>IF(AND('13 Man'!D106=0,NOT('13 Man'!H106="")),'13 Man'!H106,4)</f>
        <v>3</v>
      </c>
      <c r="AG106" s="506">
        <f>IF(AND('13 Man'!E106=0,NOT('13 Man'!H106="")),'13 Man'!H106,4)</f>
        <v>3</v>
      </c>
      <c r="AH106" s="506">
        <f>IF(AND('13 Man'!F106=0,NOT('13 Man'!H106="")),'13 Man'!H106,4)</f>
        <v>3</v>
      </c>
    </row>
    <row r="107" spans="1:34" s="506" customFormat="1">
      <c r="A107" s="533" t="s">
        <v>2795</v>
      </c>
      <c r="B107" s="39" t="s">
        <v>3584</v>
      </c>
      <c r="C107" s="223"/>
      <c r="D107" s="214"/>
      <c r="E107" s="214"/>
      <c r="F107" s="214"/>
      <c r="G107" s="219">
        <v>1</v>
      </c>
      <c r="H107" s="273">
        <v>3</v>
      </c>
      <c r="I107" s="273"/>
      <c r="J107" s="273" t="s">
        <v>5466</v>
      </c>
      <c r="K107" s="220"/>
      <c r="L107" s="338"/>
      <c r="M107" s="498"/>
      <c r="N107" s="505"/>
      <c r="O107" s="505"/>
      <c r="P107" s="505"/>
      <c r="Q107" s="505"/>
      <c r="R107" s="505"/>
      <c r="S107" s="505"/>
      <c r="T107" s="505"/>
      <c r="U107" s="505"/>
      <c r="V107" s="505"/>
      <c r="W107" s="505"/>
      <c r="X107" s="505"/>
      <c r="Y107" s="505"/>
      <c r="Z107" s="505"/>
      <c r="AA107" s="506">
        <f>IF(AND('13 Man'!C107=1,NOT('13 Man'!I107="")),'13 Man'!I107,0)</f>
        <v>0</v>
      </c>
      <c r="AB107" s="511">
        <f>IF(AND('13 Man'!D107=1,NOT('13 Man'!I107="")),'13 Man'!I107,0)</f>
        <v>0</v>
      </c>
      <c r="AC107" s="506">
        <f>IF(AND('13 Man'!E107=1,NOT('13 Man'!I107="")),'13 Man'!I107,0)</f>
        <v>0</v>
      </c>
      <c r="AD107" s="506">
        <f>IF(AND('13 Man'!F107=1,NOT('13 Man'!I107="")),'13 Man'!I107,0)</f>
        <v>0</v>
      </c>
      <c r="AE107" s="506">
        <f>IF(AND('13 Man'!C107=0,NOT('13 Man'!H107="")),'13 Man'!H107,4)</f>
        <v>3</v>
      </c>
      <c r="AF107" s="506">
        <f>IF(AND('13 Man'!D107=0,NOT('13 Man'!H107="")),'13 Man'!H107,4)</f>
        <v>3</v>
      </c>
      <c r="AG107" s="506">
        <f>IF(AND('13 Man'!E107=0,NOT('13 Man'!H107="")),'13 Man'!H107,4)</f>
        <v>3</v>
      </c>
      <c r="AH107" s="506">
        <f>IF(AND('13 Man'!F107=0,NOT('13 Man'!H107="")),'13 Man'!H107,4)</f>
        <v>3</v>
      </c>
    </row>
    <row r="108" spans="1:34" s="506" customFormat="1">
      <c r="A108" s="531" t="s">
        <v>2748</v>
      </c>
      <c r="B108" s="276" t="s">
        <v>2749</v>
      </c>
      <c r="C108" s="223"/>
      <c r="D108" s="214"/>
      <c r="E108" s="214"/>
      <c r="F108" s="214"/>
      <c r="G108" s="219"/>
      <c r="H108" s="219"/>
      <c r="I108" s="219"/>
      <c r="J108" s="273"/>
      <c r="K108" s="220"/>
      <c r="L108" s="338"/>
      <c r="M108" s="498"/>
      <c r="N108" s="505"/>
      <c r="O108" s="505"/>
      <c r="P108" s="505"/>
      <c r="Q108" s="505"/>
      <c r="R108" s="505"/>
      <c r="S108" s="505"/>
      <c r="T108" s="505"/>
      <c r="U108" s="505"/>
      <c r="V108" s="505"/>
      <c r="W108" s="505"/>
      <c r="X108" s="505"/>
      <c r="Y108" s="505"/>
      <c r="Z108" s="505"/>
      <c r="AB108" s="511">
        <f>IF(AND('13 Man'!D108=1,NOT('13 Man'!I108="")),'13 Man'!I108,0)</f>
        <v>0</v>
      </c>
    </row>
    <row r="109" spans="1:34" s="506" customFormat="1">
      <c r="A109" s="533" t="s">
        <v>2750</v>
      </c>
      <c r="B109" s="39" t="s">
        <v>2716</v>
      </c>
      <c r="C109" s="223"/>
      <c r="D109" s="214"/>
      <c r="E109" s="214"/>
      <c r="F109" s="214"/>
      <c r="G109" s="219">
        <v>4</v>
      </c>
      <c r="H109" s="273">
        <v>3</v>
      </c>
      <c r="I109" s="273"/>
      <c r="J109" s="273" t="s">
        <v>2858</v>
      </c>
      <c r="K109" s="220"/>
      <c r="L109" s="338"/>
      <c r="M109" s="498"/>
      <c r="N109" s="505"/>
      <c r="O109" s="505"/>
      <c r="P109" s="505"/>
      <c r="Q109" s="505"/>
      <c r="R109" s="505"/>
      <c r="S109" s="505"/>
      <c r="T109" s="505"/>
      <c r="U109" s="505"/>
      <c r="V109" s="505"/>
      <c r="W109" s="505"/>
      <c r="X109" s="505"/>
      <c r="Y109" s="505"/>
      <c r="Z109" s="505"/>
      <c r="AA109" s="506">
        <f>IF(AND('13 Man'!C109=1,NOT('13 Man'!I109="")),'13 Man'!I109,0)</f>
        <v>0</v>
      </c>
      <c r="AB109" s="511">
        <f>IF(AND('13 Man'!D109=1,NOT('13 Man'!I109="")),'13 Man'!I109,0)</f>
        <v>0</v>
      </c>
      <c r="AC109" s="506">
        <f>IF(AND('13 Man'!E109=1,NOT('13 Man'!I109="")),'13 Man'!I109,0)</f>
        <v>0</v>
      </c>
      <c r="AD109" s="506">
        <f>IF(AND('13 Man'!F109=1,NOT('13 Man'!I109="")),'13 Man'!I109,0)</f>
        <v>0</v>
      </c>
      <c r="AE109" s="506">
        <f>IF(AND('13 Man'!C109=0,NOT('13 Man'!H109="")),'13 Man'!H109,4)</f>
        <v>3</v>
      </c>
      <c r="AF109" s="506">
        <f>IF(AND('13 Man'!D109=0,NOT('13 Man'!H109="")),'13 Man'!H109,4)</f>
        <v>3</v>
      </c>
      <c r="AG109" s="506">
        <f>IF(AND('13 Man'!E109=0,NOT('13 Man'!H109="")),'13 Man'!H109,4)</f>
        <v>3</v>
      </c>
      <c r="AH109" s="506">
        <f>IF(AND('13 Man'!F109=0,NOT('13 Man'!H109="")),'13 Man'!H109,4)</f>
        <v>3</v>
      </c>
    </row>
    <row r="110" spans="1:34" s="506" customFormat="1">
      <c r="A110" s="533" t="s">
        <v>2717</v>
      </c>
      <c r="B110" s="39" t="s">
        <v>3572</v>
      </c>
      <c r="C110" s="223"/>
      <c r="D110" s="214"/>
      <c r="E110" s="214"/>
      <c r="F110" s="214"/>
      <c r="G110" s="219">
        <v>4</v>
      </c>
      <c r="H110" s="273">
        <v>3</v>
      </c>
      <c r="I110" s="273"/>
      <c r="J110" s="273" t="s">
        <v>5466</v>
      </c>
      <c r="K110" s="220"/>
      <c r="L110" s="338"/>
      <c r="M110" s="498"/>
      <c r="N110" s="505"/>
      <c r="O110" s="505"/>
      <c r="P110" s="505"/>
      <c r="Q110" s="505"/>
      <c r="R110" s="505"/>
      <c r="S110" s="505"/>
      <c r="T110" s="505"/>
      <c r="U110" s="505"/>
      <c r="V110" s="505"/>
      <c r="W110" s="505"/>
      <c r="X110" s="505"/>
      <c r="Y110" s="505"/>
      <c r="Z110" s="505"/>
      <c r="AA110" s="506">
        <f>IF(AND('13 Man'!C110=1,NOT('13 Man'!I110="")),'13 Man'!I110,0)</f>
        <v>0</v>
      </c>
      <c r="AB110" s="511">
        <f>IF(AND('13 Man'!D110=1,NOT('13 Man'!I110="")),'13 Man'!I110,0)</f>
        <v>0</v>
      </c>
      <c r="AC110" s="506">
        <f>IF(AND('13 Man'!E110=1,NOT('13 Man'!I110="")),'13 Man'!I110,0)</f>
        <v>0</v>
      </c>
      <c r="AD110" s="506">
        <f>IF(AND('13 Man'!F110=1,NOT('13 Man'!I110="")),'13 Man'!I110,0)</f>
        <v>0</v>
      </c>
      <c r="AE110" s="506">
        <f>IF(AND('13 Man'!C110=0,NOT('13 Man'!H110="")),'13 Man'!H110,4)</f>
        <v>3</v>
      </c>
      <c r="AF110" s="506">
        <f>IF(AND('13 Man'!D110=0,NOT('13 Man'!H110="")),'13 Man'!H110,4)</f>
        <v>3</v>
      </c>
      <c r="AG110" s="506">
        <f>IF(AND('13 Man'!E110=0,NOT('13 Man'!H110="")),'13 Man'!H110,4)</f>
        <v>3</v>
      </c>
      <c r="AH110" s="506">
        <f>IF(AND('13 Man'!F110=0,NOT('13 Man'!H110="")),'13 Man'!H110,4)</f>
        <v>3</v>
      </c>
    </row>
    <row r="111" spans="1:34" s="506" customFormat="1">
      <c r="A111" s="533" t="s">
        <v>2718</v>
      </c>
      <c r="B111" s="39" t="s">
        <v>3574</v>
      </c>
      <c r="C111" s="223"/>
      <c r="D111" s="214"/>
      <c r="E111" s="214"/>
      <c r="F111" s="214"/>
      <c r="G111" s="219">
        <v>2</v>
      </c>
      <c r="H111" s="273">
        <v>3</v>
      </c>
      <c r="I111" s="273"/>
      <c r="J111" s="273" t="s">
        <v>5466</v>
      </c>
      <c r="K111" s="220"/>
      <c r="L111" s="338"/>
      <c r="M111" s="498"/>
      <c r="N111" s="505"/>
      <c r="O111" s="505"/>
      <c r="P111" s="505"/>
      <c r="Q111" s="505"/>
      <c r="R111" s="505"/>
      <c r="S111" s="505"/>
      <c r="T111" s="505"/>
      <c r="U111" s="505"/>
      <c r="V111" s="505"/>
      <c r="W111" s="505"/>
      <c r="X111" s="505"/>
      <c r="Y111" s="505"/>
      <c r="Z111" s="505"/>
      <c r="AA111" s="506">
        <f>IF(AND('13 Man'!C111=1,NOT('13 Man'!I111="")),'13 Man'!I111,0)</f>
        <v>0</v>
      </c>
      <c r="AB111" s="511">
        <f>IF(AND('13 Man'!D111=1,NOT('13 Man'!I111="")),'13 Man'!I111,0)</f>
        <v>0</v>
      </c>
      <c r="AC111" s="506">
        <f>IF(AND('13 Man'!E111=1,NOT('13 Man'!I111="")),'13 Man'!I111,0)</f>
        <v>0</v>
      </c>
      <c r="AD111" s="506">
        <f>IF(AND('13 Man'!F111=1,NOT('13 Man'!I111="")),'13 Man'!I111,0)</f>
        <v>0</v>
      </c>
      <c r="AE111" s="506">
        <f>IF(AND('13 Man'!C111=0,NOT('13 Man'!H111="")),'13 Man'!H111,4)</f>
        <v>3</v>
      </c>
      <c r="AF111" s="506">
        <f>IF(AND('13 Man'!D111=0,NOT('13 Man'!H111="")),'13 Man'!H111,4)</f>
        <v>3</v>
      </c>
      <c r="AG111" s="506">
        <f>IF(AND('13 Man'!E111=0,NOT('13 Man'!H111="")),'13 Man'!H111,4)</f>
        <v>3</v>
      </c>
      <c r="AH111" s="506">
        <f>IF(AND('13 Man'!F111=0,NOT('13 Man'!H111="")),'13 Man'!H111,4)</f>
        <v>3</v>
      </c>
    </row>
    <row r="112" spans="1:34" ht="13">
      <c r="A112" s="493" t="s">
        <v>2719</v>
      </c>
      <c r="B112" s="108" t="s">
        <v>2796</v>
      </c>
      <c r="C112" s="223"/>
      <c r="D112" s="196"/>
      <c r="E112" s="196"/>
      <c r="F112" s="196"/>
      <c r="G112" s="335"/>
      <c r="H112" s="335"/>
      <c r="I112" s="335"/>
      <c r="J112" s="335"/>
      <c r="K112" s="336"/>
      <c r="L112" s="337"/>
      <c r="AB112" s="511">
        <f>IF(AND('13 Man'!D112=1,NOT('13 Man'!I112="")),'13 Man'!I112,0)</f>
        <v>0</v>
      </c>
    </row>
    <row r="113" spans="1:34" s="506" customFormat="1">
      <c r="A113" s="531" t="s">
        <v>2728</v>
      </c>
      <c r="B113" s="276" t="s">
        <v>2753</v>
      </c>
      <c r="C113" s="223"/>
      <c r="D113" s="214"/>
      <c r="E113" s="214"/>
      <c r="F113" s="214"/>
      <c r="G113" s="219"/>
      <c r="H113" s="219"/>
      <c r="I113" s="219"/>
      <c r="J113" s="219"/>
      <c r="K113" s="220"/>
      <c r="L113" s="338"/>
      <c r="M113" s="498"/>
      <c r="N113" s="505"/>
      <c r="O113" s="505"/>
      <c r="P113" s="505"/>
      <c r="Q113" s="505"/>
      <c r="R113" s="505"/>
      <c r="S113" s="505"/>
      <c r="T113" s="505"/>
      <c r="U113" s="505"/>
      <c r="V113" s="505"/>
      <c r="W113" s="505"/>
      <c r="X113" s="505"/>
      <c r="Y113" s="505"/>
      <c r="Z113" s="505"/>
      <c r="AB113" s="511">
        <f>IF(AND('13 Man'!D113=1,NOT('13 Man'!I113="")),'13 Man'!I113,0)</f>
        <v>0</v>
      </c>
    </row>
    <row r="114" spans="1:34">
      <c r="A114" s="532" t="s">
        <v>2754</v>
      </c>
      <c r="B114" s="20" t="s">
        <v>2729</v>
      </c>
      <c r="C114" s="223"/>
      <c r="D114" s="214"/>
      <c r="E114" s="214"/>
      <c r="F114" s="214"/>
      <c r="G114" s="335">
        <v>2</v>
      </c>
      <c r="H114" s="339"/>
      <c r="I114" s="340"/>
      <c r="J114" s="341" t="s">
        <v>5466</v>
      </c>
      <c r="K114" s="336"/>
      <c r="L114" s="337"/>
      <c r="AA114" s="511">
        <f>IF(AND('13 Man'!C114=1,NOT('13 Man'!I114="")),'13 Man'!I114,0)</f>
        <v>0</v>
      </c>
      <c r="AB114" s="511">
        <f>IF(AND('13 Man'!D114=1,NOT('13 Man'!I114="")),'13 Man'!I114,0)</f>
        <v>0</v>
      </c>
      <c r="AC114" s="511">
        <f>IF(AND('13 Man'!E114=1,NOT('13 Man'!I114="")),'13 Man'!I114,0)</f>
        <v>0</v>
      </c>
      <c r="AD114" s="511">
        <f>IF(AND('13 Man'!F114=1,NOT('13 Man'!I114="")),'13 Man'!I114,0)</f>
        <v>0</v>
      </c>
      <c r="AE114" s="511">
        <f>IF(AND('13 Man'!C114=0,NOT('13 Man'!H114="")),'13 Man'!H114,4)</f>
        <v>4</v>
      </c>
      <c r="AF114" s="511">
        <f>IF(AND('13 Man'!D114=0,NOT('13 Man'!H114="")),'13 Man'!H114,4)</f>
        <v>4</v>
      </c>
      <c r="AG114" s="511">
        <f>IF(AND('13 Man'!E114=0,NOT('13 Man'!H114="")),'13 Man'!H114,4)</f>
        <v>4</v>
      </c>
      <c r="AH114" s="511">
        <f>IF(AND('13 Man'!F114=0,NOT('13 Man'!H114="")),'13 Man'!H114,4)</f>
        <v>4</v>
      </c>
    </row>
    <row r="115" spans="1:34">
      <c r="A115" s="532" t="s">
        <v>2730</v>
      </c>
      <c r="B115" s="336" t="s">
        <v>2731</v>
      </c>
      <c r="C115" s="223"/>
      <c r="D115" s="214"/>
      <c r="E115" s="214"/>
      <c r="F115" s="214"/>
      <c r="G115" s="335">
        <v>2</v>
      </c>
      <c r="H115" s="339"/>
      <c r="I115" s="340"/>
      <c r="J115" s="341" t="s">
        <v>5466</v>
      </c>
      <c r="K115" s="336"/>
      <c r="L115" s="337"/>
      <c r="AA115" s="511">
        <f>IF(AND('13 Man'!C115=1,NOT('13 Man'!I115="")),'13 Man'!I115,0)</f>
        <v>0</v>
      </c>
      <c r="AB115" s="511">
        <f>IF(AND('13 Man'!D115=1,NOT('13 Man'!I115="")),'13 Man'!I115,0)</f>
        <v>0</v>
      </c>
      <c r="AC115" s="511">
        <f>IF(AND('13 Man'!E115=1,NOT('13 Man'!I115="")),'13 Man'!I115,0)</f>
        <v>0</v>
      </c>
      <c r="AD115" s="511">
        <f>IF(AND('13 Man'!F115=1,NOT('13 Man'!I115="")),'13 Man'!I115,0)</f>
        <v>0</v>
      </c>
      <c r="AE115" s="511">
        <f>IF(AND('13 Man'!C115=0,NOT('13 Man'!H115="")),'13 Man'!H115,4)</f>
        <v>4</v>
      </c>
      <c r="AF115" s="511">
        <f>IF(AND('13 Man'!D115=0,NOT('13 Man'!H115="")),'13 Man'!H115,4)</f>
        <v>4</v>
      </c>
      <c r="AG115" s="511">
        <f>IF(AND('13 Man'!E115=0,NOT('13 Man'!H115="")),'13 Man'!H115,4)</f>
        <v>4</v>
      </c>
      <c r="AH115" s="511">
        <f>IF(AND('13 Man'!F115=0,NOT('13 Man'!H115="")),'13 Man'!H115,4)</f>
        <v>4</v>
      </c>
    </row>
    <row r="116" spans="1:34" s="506" customFormat="1">
      <c r="A116" s="532" t="s">
        <v>2732</v>
      </c>
      <c r="B116" s="39" t="s">
        <v>2733</v>
      </c>
      <c r="C116" s="223"/>
      <c r="D116" s="214"/>
      <c r="E116" s="214"/>
      <c r="F116" s="214"/>
      <c r="G116" s="219">
        <v>4</v>
      </c>
      <c r="H116" s="219"/>
      <c r="I116" s="219"/>
      <c r="J116" s="219" t="s">
        <v>2351</v>
      </c>
      <c r="K116" s="39"/>
      <c r="L116" s="338"/>
      <c r="M116" s="498"/>
      <c r="N116" s="505"/>
      <c r="O116" s="505"/>
      <c r="P116" s="505"/>
      <c r="Q116" s="505"/>
      <c r="R116" s="505"/>
      <c r="S116" s="505"/>
      <c r="T116" s="505"/>
      <c r="U116" s="505"/>
      <c r="V116" s="505"/>
      <c r="W116" s="505"/>
      <c r="X116" s="505"/>
      <c r="Y116" s="505"/>
      <c r="Z116" s="505"/>
      <c r="AA116" s="506">
        <f>IF(AND('13 Man'!C116=1,NOT('13 Man'!I116="")),'13 Man'!I116,0)</f>
        <v>0</v>
      </c>
      <c r="AB116" s="511">
        <f>IF(AND('13 Man'!D116=1,NOT('13 Man'!I116="")),'13 Man'!I116,0)</f>
        <v>0</v>
      </c>
      <c r="AC116" s="506">
        <f>IF(AND('13 Man'!E116=1,NOT('13 Man'!I116="")),'13 Man'!I116,0)</f>
        <v>0</v>
      </c>
      <c r="AD116" s="506">
        <f>IF(AND('13 Man'!F116=1,NOT('13 Man'!I116="")),'13 Man'!I116,0)</f>
        <v>0</v>
      </c>
      <c r="AE116" s="506">
        <f>IF(AND('13 Man'!C116=0,NOT('13 Man'!H116="")),'13 Man'!H116,4)</f>
        <v>4</v>
      </c>
      <c r="AF116" s="506">
        <f>IF(AND('13 Man'!D116=0,NOT('13 Man'!H116="")),'13 Man'!H116,4)</f>
        <v>4</v>
      </c>
      <c r="AG116" s="506">
        <f>IF(AND('13 Man'!E116=0,NOT('13 Man'!H116="")),'13 Man'!H116,4)</f>
        <v>4</v>
      </c>
      <c r="AH116" s="506">
        <f>IF(AND('13 Man'!F116=0,NOT('13 Man'!H116="")),'13 Man'!H116,4)</f>
        <v>4</v>
      </c>
    </row>
    <row r="117" spans="1:34" ht="20">
      <c r="A117" s="532" t="s">
        <v>2734</v>
      </c>
      <c r="B117" s="336" t="s">
        <v>158</v>
      </c>
      <c r="C117" s="223"/>
      <c r="D117" s="214"/>
      <c r="E117" s="214"/>
      <c r="F117" s="214"/>
      <c r="G117" s="335">
        <v>2</v>
      </c>
      <c r="H117" s="335">
        <v>2</v>
      </c>
      <c r="I117" s="340"/>
      <c r="J117" s="341" t="s">
        <v>5466</v>
      </c>
      <c r="K117" s="336"/>
      <c r="L117" s="337"/>
      <c r="AA117" s="511">
        <f>IF(AND('13 Man'!C117=1,NOT('13 Man'!I117="")),'13 Man'!I117,0)</f>
        <v>0</v>
      </c>
      <c r="AB117" s="511">
        <f>IF(AND('13 Man'!D117=1,NOT('13 Man'!I117="")),'13 Man'!I117,0)</f>
        <v>0</v>
      </c>
      <c r="AC117" s="511">
        <f>IF(AND('13 Man'!E117=1,NOT('13 Man'!I117="")),'13 Man'!I117,0)</f>
        <v>0</v>
      </c>
      <c r="AD117" s="511">
        <f>IF(AND('13 Man'!F117=1,NOT('13 Man'!I117="")),'13 Man'!I117,0)</f>
        <v>0</v>
      </c>
      <c r="AE117" s="511">
        <f>IF(AND('13 Man'!C117=0,NOT('13 Man'!H117="")),'13 Man'!H117,4)</f>
        <v>2</v>
      </c>
      <c r="AF117" s="511">
        <f>IF(AND('13 Man'!D117=0,NOT('13 Man'!H117="")),'13 Man'!H117,4)</f>
        <v>2</v>
      </c>
      <c r="AG117" s="511">
        <f>IF(AND('13 Man'!E117=0,NOT('13 Man'!H117="")),'13 Man'!H117,4)</f>
        <v>2</v>
      </c>
      <c r="AH117" s="511">
        <f>IF(AND('13 Man'!F117=0,NOT('13 Man'!H117="")),'13 Man'!H117,4)</f>
        <v>2</v>
      </c>
    </row>
    <row r="118" spans="1:34" s="506" customFormat="1">
      <c r="A118" s="532" t="s">
        <v>2814</v>
      </c>
      <c r="B118" s="39" t="s">
        <v>3558</v>
      </c>
      <c r="C118" s="223"/>
      <c r="D118" s="214"/>
      <c r="E118" s="214"/>
      <c r="F118" s="214"/>
      <c r="G118" s="219">
        <v>2</v>
      </c>
      <c r="H118" s="273"/>
      <c r="I118" s="273"/>
      <c r="J118" s="219" t="s">
        <v>5466</v>
      </c>
      <c r="K118" s="39"/>
      <c r="L118" s="338"/>
      <c r="M118" s="498"/>
      <c r="N118" s="505"/>
      <c r="O118" s="505"/>
      <c r="P118" s="505"/>
      <c r="Q118" s="505"/>
      <c r="R118" s="505"/>
      <c r="S118" s="505"/>
      <c r="T118" s="505"/>
      <c r="U118" s="505"/>
      <c r="V118" s="505"/>
      <c r="W118" s="505"/>
      <c r="X118" s="505"/>
      <c r="Y118" s="505"/>
      <c r="Z118" s="505"/>
      <c r="AA118" s="506">
        <f>IF(AND('13 Man'!C118=1,NOT('13 Man'!I118="")),'13 Man'!I118,0)</f>
        <v>0</v>
      </c>
      <c r="AB118" s="511">
        <f>IF(AND('13 Man'!D118=1,NOT('13 Man'!I118="")),'13 Man'!I118,0)</f>
        <v>0</v>
      </c>
      <c r="AC118" s="506">
        <f>IF(AND('13 Man'!E118=1,NOT('13 Man'!I118="")),'13 Man'!I118,0)</f>
        <v>0</v>
      </c>
      <c r="AD118" s="506">
        <f>IF(AND('13 Man'!F118=1,NOT('13 Man'!I118="")),'13 Man'!I118,0)</f>
        <v>0</v>
      </c>
      <c r="AE118" s="506">
        <f>IF(AND('13 Man'!C118=0,NOT('13 Man'!H118="")),'13 Man'!H118,4)</f>
        <v>4</v>
      </c>
      <c r="AF118" s="506">
        <f>IF(AND('13 Man'!D118=0,NOT('13 Man'!H118="")),'13 Man'!H118,4)</f>
        <v>4</v>
      </c>
      <c r="AG118" s="506">
        <f>IF(AND('13 Man'!E118=0,NOT('13 Man'!H118="")),'13 Man'!H118,4)</f>
        <v>4</v>
      </c>
      <c r="AH118" s="506">
        <f>IF(AND('13 Man'!F118=0,NOT('13 Man'!H118="")),'13 Man'!H118,4)</f>
        <v>4</v>
      </c>
    </row>
    <row r="119" spans="1:34" s="506" customFormat="1">
      <c r="A119" s="532" t="s">
        <v>2740</v>
      </c>
      <c r="B119" s="39" t="s">
        <v>2741</v>
      </c>
      <c r="C119" s="223"/>
      <c r="D119" s="214"/>
      <c r="E119" s="214"/>
      <c r="F119" s="214"/>
      <c r="G119" s="219">
        <v>4</v>
      </c>
      <c r="H119" s="273">
        <v>3</v>
      </c>
      <c r="I119" s="273"/>
      <c r="J119" s="273" t="s">
        <v>5466</v>
      </c>
      <c r="K119" s="220"/>
      <c r="L119" s="338"/>
      <c r="M119" s="498"/>
      <c r="N119" s="505"/>
      <c r="O119" s="505"/>
      <c r="P119" s="505"/>
      <c r="Q119" s="505"/>
      <c r="R119" s="505"/>
      <c r="S119" s="505"/>
      <c r="T119" s="505"/>
      <c r="U119" s="505"/>
      <c r="V119" s="505"/>
      <c r="W119" s="505"/>
      <c r="X119" s="505"/>
      <c r="Y119" s="505"/>
      <c r="Z119" s="505"/>
      <c r="AA119" s="506">
        <f>IF(AND('13 Man'!C119=1,NOT('13 Man'!I119="")),'13 Man'!I119,0)</f>
        <v>0</v>
      </c>
      <c r="AB119" s="511">
        <f>IF(AND('13 Man'!D119=1,NOT('13 Man'!I119="")),'13 Man'!I119,0)</f>
        <v>0</v>
      </c>
      <c r="AC119" s="506">
        <f>IF(AND('13 Man'!E119=1,NOT('13 Man'!I119="")),'13 Man'!I119,0)</f>
        <v>0</v>
      </c>
      <c r="AD119" s="506">
        <f>IF(AND('13 Man'!F119=1,NOT('13 Man'!I119="")),'13 Man'!I119,0)</f>
        <v>0</v>
      </c>
      <c r="AE119" s="506">
        <f>IF(AND('13 Man'!C119=0,NOT('13 Man'!H119="")),'13 Man'!H119,4)</f>
        <v>3</v>
      </c>
      <c r="AF119" s="506">
        <f>IF(AND('13 Man'!D119=0,NOT('13 Man'!H119="")),'13 Man'!H119,4)</f>
        <v>3</v>
      </c>
      <c r="AG119" s="506">
        <f>IF(AND('13 Man'!E119=0,NOT('13 Man'!H119="")),'13 Man'!H119,4)</f>
        <v>3</v>
      </c>
      <c r="AH119" s="506">
        <f>IF(AND('13 Man'!F119=0,NOT('13 Man'!H119="")),'13 Man'!H119,4)</f>
        <v>3</v>
      </c>
    </row>
    <row r="120" spans="1:34" s="506" customFormat="1">
      <c r="A120" s="532" t="s">
        <v>2742</v>
      </c>
      <c r="B120" s="39" t="s">
        <v>4677</v>
      </c>
      <c r="C120" s="223"/>
      <c r="D120" s="214"/>
      <c r="E120" s="214"/>
      <c r="F120" s="214"/>
      <c r="G120" s="219">
        <v>4</v>
      </c>
      <c r="H120" s="273">
        <v>3</v>
      </c>
      <c r="I120" s="273"/>
      <c r="J120" s="273" t="s">
        <v>5466</v>
      </c>
      <c r="K120" s="220"/>
      <c r="L120" s="338"/>
      <c r="M120" s="498"/>
      <c r="N120" s="505"/>
      <c r="O120" s="505"/>
      <c r="P120" s="505"/>
      <c r="Q120" s="505"/>
      <c r="R120" s="505"/>
      <c r="S120" s="505"/>
      <c r="T120" s="505"/>
      <c r="U120" s="505"/>
      <c r="V120" s="505"/>
      <c r="W120" s="505"/>
      <c r="X120" s="505"/>
      <c r="Y120" s="505"/>
      <c r="Z120" s="505"/>
      <c r="AA120" s="506">
        <f>IF(AND('13 Man'!C120=1,NOT('13 Man'!I120="")),'13 Man'!I120,0)</f>
        <v>0</v>
      </c>
      <c r="AB120" s="511">
        <f>IF(AND('13 Man'!D120=1,NOT('13 Man'!I120="")),'13 Man'!I120,0)</f>
        <v>0</v>
      </c>
      <c r="AC120" s="506">
        <f>IF(AND('13 Man'!E120=1,NOT('13 Man'!I120="")),'13 Man'!I120,0)</f>
        <v>0</v>
      </c>
      <c r="AD120" s="506">
        <f>IF(AND('13 Man'!F120=1,NOT('13 Man'!I120="")),'13 Man'!I120,0)</f>
        <v>0</v>
      </c>
      <c r="AE120" s="506">
        <f>IF(AND('13 Man'!C120=0,NOT('13 Man'!H120="")),'13 Man'!H120,4)</f>
        <v>3</v>
      </c>
      <c r="AF120" s="506">
        <f>IF(AND('13 Man'!D120=0,NOT('13 Man'!H120="")),'13 Man'!H120,4)</f>
        <v>3</v>
      </c>
      <c r="AG120" s="506">
        <f>IF(AND('13 Man'!E120=0,NOT('13 Man'!H120="")),'13 Man'!H120,4)</f>
        <v>3</v>
      </c>
      <c r="AH120" s="506">
        <f>IF(AND('13 Man'!F120=0,NOT('13 Man'!H120="")),'13 Man'!H120,4)</f>
        <v>3</v>
      </c>
    </row>
    <row r="121" spans="1:34" s="506" customFormat="1">
      <c r="A121" s="532" t="s">
        <v>2743</v>
      </c>
      <c r="B121" s="39" t="s">
        <v>2744</v>
      </c>
      <c r="C121" s="223"/>
      <c r="D121" s="214"/>
      <c r="E121" s="214"/>
      <c r="F121" s="214"/>
      <c r="G121" s="219">
        <v>4</v>
      </c>
      <c r="H121" s="273"/>
      <c r="I121" s="273"/>
      <c r="J121" s="219" t="s">
        <v>5466</v>
      </c>
      <c r="K121" s="220"/>
      <c r="L121" s="338"/>
      <c r="M121" s="498"/>
      <c r="N121" s="505"/>
      <c r="O121" s="505"/>
      <c r="P121" s="505"/>
      <c r="Q121" s="505"/>
      <c r="R121" s="505"/>
      <c r="S121" s="505"/>
      <c r="T121" s="505"/>
      <c r="U121" s="505"/>
      <c r="V121" s="505"/>
      <c r="W121" s="505"/>
      <c r="X121" s="505"/>
      <c r="Y121" s="505"/>
      <c r="Z121" s="505"/>
      <c r="AA121" s="506">
        <f>IF(AND('13 Man'!C121=1,NOT('13 Man'!I121="")),'13 Man'!I121,0)</f>
        <v>0</v>
      </c>
      <c r="AB121" s="511">
        <f>IF(AND('13 Man'!D121=1,NOT('13 Man'!I121="")),'13 Man'!I121,0)</f>
        <v>0</v>
      </c>
      <c r="AC121" s="506">
        <f>IF(AND('13 Man'!E121=1,NOT('13 Man'!I121="")),'13 Man'!I121,0)</f>
        <v>0</v>
      </c>
      <c r="AD121" s="506">
        <f>IF(AND('13 Man'!F121=1,NOT('13 Man'!I121="")),'13 Man'!I121,0)</f>
        <v>0</v>
      </c>
      <c r="AE121" s="506">
        <f>IF(AND('13 Man'!C121=0,NOT('13 Man'!H121="")),'13 Man'!H121,4)</f>
        <v>4</v>
      </c>
      <c r="AF121" s="506">
        <f>IF(AND('13 Man'!D121=0,NOT('13 Man'!H121="")),'13 Man'!H121,4)</f>
        <v>4</v>
      </c>
      <c r="AG121" s="506">
        <f>IF(AND('13 Man'!E121=0,NOT('13 Man'!H121="")),'13 Man'!H121,4)</f>
        <v>4</v>
      </c>
      <c r="AH121" s="506">
        <f>IF(AND('13 Man'!F121=0,NOT('13 Man'!H121="")),'13 Man'!H121,4)</f>
        <v>4</v>
      </c>
    </row>
    <row r="122" spans="1:34" s="506" customFormat="1">
      <c r="A122" s="532" t="s">
        <v>2745</v>
      </c>
      <c r="B122" s="39" t="s">
        <v>2746</v>
      </c>
      <c r="C122" s="223"/>
      <c r="D122" s="214"/>
      <c r="E122" s="214"/>
      <c r="F122" s="214"/>
      <c r="G122" s="219">
        <v>2</v>
      </c>
      <c r="H122" s="273"/>
      <c r="I122" s="273"/>
      <c r="J122" s="219" t="s">
        <v>5466</v>
      </c>
      <c r="K122" s="220"/>
      <c r="L122" s="338"/>
      <c r="M122" s="498"/>
      <c r="N122" s="505"/>
      <c r="O122" s="505"/>
      <c r="P122" s="505"/>
      <c r="Q122" s="505"/>
      <c r="R122" s="505"/>
      <c r="S122" s="505"/>
      <c r="T122" s="505"/>
      <c r="U122" s="505"/>
      <c r="V122" s="505"/>
      <c r="W122" s="505"/>
      <c r="X122" s="505"/>
      <c r="Y122" s="505"/>
      <c r="Z122" s="505"/>
      <c r="AA122" s="506">
        <f>IF(AND('13 Man'!C122=1,NOT('13 Man'!I122="")),'13 Man'!I122,0)</f>
        <v>0</v>
      </c>
      <c r="AB122" s="511">
        <f>IF(AND('13 Man'!D122=1,NOT('13 Man'!I122="")),'13 Man'!I122,0)</f>
        <v>0</v>
      </c>
      <c r="AC122" s="506">
        <f>IF(AND('13 Man'!E122=1,NOT('13 Man'!I122="")),'13 Man'!I122,0)</f>
        <v>0</v>
      </c>
      <c r="AD122" s="506">
        <f>IF(AND('13 Man'!F122=1,NOT('13 Man'!I122="")),'13 Man'!I122,0)</f>
        <v>0</v>
      </c>
      <c r="AE122" s="506">
        <f>IF(AND('13 Man'!C122=0,NOT('13 Man'!H122="")),'13 Man'!H122,4)</f>
        <v>4</v>
      </c>
      <c r="AF122" s="506">
        <f>IF(AND('13 Man'!D122=0,NOT('13 Man'!H122="")),'13 Man'!H122,4)</f>
        <v>4</v>
      </c>
      <c r="AG122" s="506">
        <f>IF(AND('13 Man'!E122=0,NOT('13 Man'!H122="")),'13 Man'!H122,4)</f>
        <v>4</v>
      </c>
      <c r="AH122" s="506">
        <f>IF(AND('13 Man'!F122=0,NOT('13 Man'!H122="")),'13 Man'!H122,4)</f>
        <v>4</v>
      </c>
    </row>
    <row r="123" spans="1:34" s="506" customFormat="1">
      <c r="A123" s="532" t="s">
        <v>2747</v>
      </c>
      <c r="B123" s="39" t="s">
        <v>2815</v>
      </c>
      <c r="C123" s="223"/>
      <c r="D123" s="214"/>
      <c r="E123" s="214"/>
      <c r="F123" s="214"/>
      <c r="G123" s="219">
        <v>4</v>
      </c>
      <c r="H123" s="273"/>
      <c r="I123" s="273"/>
      <c r="J123" s="273" t="s">
        <v>2351</v>
      </c>
      <c r="K123" s="220"/>
      <c r="L123" s="338"/>
      <c r="M123" s="498"/>
      <c r="N123" s="505"/>
      <c r="O123" s="505"/>
      <c r="P123" s="505"/>
      <c r="Q123" s="505"/>
      <c r="R123" s="505"/>
      <c r="S123" s="505"/>
      <c r="T123" s="505"/>
      <c r="U123" s="505"/>
      <c r="V123" s="505"/>
      <c r="W123" s="505"/>
      <c r="X123" s="505"/>
      <c r="Y123" s="505"/>
      <c r="Z123" s="505"/>
      <c r="AA123" s="506">
        <f>IF(AND('13 Man'!C123=1,NOT('13 Man'!I123="")),'13 Man'!I123,0)</f>
        <v>0</v>
      </c>
      <c r="AB123" s="511">
        <f>IF(AND('13 Man'!D123=1,NOT('13 Man'!I123="")),'13 Man'!I123,0)</f>
        <v>0</v>
      </c>
      <c r="AC123" s="506">
        <f>IF(AND('13 Man'!E123=1,NOT('13 Man'!I123="")),'13 Man'!I123,0)</f>
        <v>0</v>
      </c>
      <c r="AD123" s="506">
        <f>IF(AND('13 Man'!F123=1,NOT('13 Man'!I123="")),'13 Man'!I123,0)</f>
        <v>0</v>
      </c>
      <c r="AE123" s="506">
        <f>IF(AND('13 Man'!C123=0,NOT('13 Man'!H123="")),'13 Man'!H123,4)</f>
        <v>4</v>
      </c>
      <c r="AF123" s="506">
        <f>IF(AND('13 Man'!D123=0,NOT('13 Man'!H123="")),'13 Man'!H123,4)</f>
        <v>4</v>
      </c>
      <c r="AG123" s="506">
        <f>IF(AND('13 Man'!E123=0,NOT('13 Man'!H123="")),'13 Man'!H123,4)</f>
        <v>4</v>
      </c>
      <c r="AH123" s="506">
        <f>IF(AND('13 Man'!F123=0,NOT('13 Man'!H123="")),'13 Man'!H123,4)</f>
        <v>4</v>
      </c>
    </row>
    <row r="124" spans="1:34" s="506" customFormat="1" ht="20">
      <c r="A124" s="532" t="s">
        <v>2816</v>
      </c>
      <c r="B124" s="39" t="s">
        <v>2817</v>
      </c>
      <c r="C124" s="223"/>
      <c r="D124" s="214"/>
      <c r="E124" s="214"/>
      <c r="F124" s="214"/>
      <c r="G124" s="219">
        <v>4</v>
      </c>
      <c r="H124" s="219"/>
      <c r="I124" s="219"/>
      <c r="J124" s="273" t="s">
        <v>5466</v>
      </c>
      <c r="K124" s="220"/>
      <c r="L124" s="338"/>
      <c r="M124" s="498"/>
      <c r="N124" s="505"/>
      <c r="O124" s="505"/>
      <c r="P124" s="505"/>
      <c r="Q124" s="505"/>
      <c r="R124" s="505"/>
      <c r="S124" s="505"/>
      <c r="T124" s="505"/>
      <c r="U124" s="505"/>
      <c r="V124" s="505"/>
      <c r="W124" s="505"/>
      <c r="X124" s="505"/>
      <c r="Y124" s="505"/>
      <c r="Z124" s="505"/>
      <c r="AA124" s="506">
        <f>IF(AND('13 Man'!C124=1,NOT('13 Man'!I124="")),'13 Man'!I124,0)</f>
        <v>0</v>
      </c>
      <c r="AB124" s="511">
        <f>IF(AND('13 Man'!D124=1,NOT('13 Man'!I124="")),'13 Man'!I124,0)</f>
        <v>0</v>
      </c>
      <c r="AC124" s="506">
        <f>IF(AND('13 Man'!E124=1,NOT('13 Man'!I124="")),'13 Man'!I124,0)</f>
        <v>0</v>
      </c>
      <c r="AD124" s="506">
        <f>IF(AND('13 Man'!F124=1,NOT('13 Man'!I124="")),'13 Man'!I124,0)</f>
        <v>0</v>
      </c>
      <c r="AE124" s="506">
        <f>IF(AND('13 Man'!C124=0,NOT('13 Man'!H124="")),'13 Man'!H124,4)</f>
        <v>4</v>
      </c>
      <c r="AF124" s="506">
        <f>IF(AND('13 Man'!D124=0,NOT('13 Man'!H124="")),'13 Man'!H124,4)</f>
        <v>4</v>
      </c>
      <c r="AG124" s="506">
        <f>IF(AND('13 Man'!E124=0,NOT('13 Man'!H124="")),'13 Man'!H124,4)</f>
        <v>4</v>
      </c>
      <c r="AH124" s="506">
        <f>IF(AND('13 Man'!F124=0,NOT('13 Man'!H124="")),'13 Man'!H124,4)</f>
        <v>4</v>
      </c>
    </row>
    <row r="125" spans="1:34" s="506" customFormat="1">
      <c r="A125" s="532" t="s">
        <v>2818</v>
      </c>
      <c r="B125" s="39" t="s">
        <v>2819</v>
      </c>
      <c r="C125" s="223"/>
      <c r="D125" s="214"/>
      <c r="E125" s="214"/>
      <c r="F125" s="214"/>
      <c r="G125" s="219">
        <v>2</v>
      </c>
      <c r="H125" s="273">
        <v>3</v>
      </c>
      <c r="I125" s="273"/>
      <c r="J125" s="273" t="s">
        <v>5466</v>
      </c>
      <c r="K125" s="220"/>
      <c r="L125" s="338"/>
      <c r="M125" s="498"/>
      <c r="N125" s="505"/>
      <c r="O125" s="505"/>
      <c r="P125" s="505"/>
      <c r="Q125" s="505"/>
      <c r="R125" s="505"/>
      <c r="S125" s="505"/>
      <c r="T125" s="505"/>
      <c r="U125" s="505"/>
      <c r="V125" s="505"/>
      <c r="W125" s="505"/>
      <c r="X125" s="505"/>
      <c r="Y125" s="505"/>
      <c r="Z125" s="505"/>
      <c r="AA125" s="506">
        <f>IF(AND('13 Man'!C125=1,NOT('13 Man'!I125="")),'13 Man'!I125,0)</f>
        <v>0</v>
      </c>
      <c r="AB125" s="511">
        <f>IF(AND('13 Man'!D125=1,NOT('13 Man'!I125="")),'13 Man'!I125,0)</f>
        <v>0</v>
      </c>
      <c r="AC125" s="506">
        <f>IF(AND('13 Man'!E125=1,NOT('13 Man'!I125="")),'13 Man'!I125,0)</f>
        <v>0</v>
      </c>
      <c r="AD125" s="506">
        <f>IF(AND('13 Man'!F125=1,NOT('13 Man'!I125="")),'13 Man'!I125,0)</f>
        <v>0</v>
      </c>
      <c r="AE125" s="506">
        <f>IF(AND('13 Man'!C125=0,NOT('13 Man'!H125="")),'13 Man'!H125,4)</f>
        <v>3</v>
      </c>
      <c r="AF125" s="506">
        <f>IF(AND('13 Man'!D125=0,NOT('13 Man'!H125="")),'13 Man'!H125,4)</f>
        <v>3</v>
      </c>
      <c r="AG125" s="506">
        <f>IF(AND('13 Man'!E125=0,NOT('13 Man'!H125="")),'13 Man'!H125,4)</f>
        <v>3</v>
      </c>
      <c r="AH125" s="506">
        <f>IF(AND('13 Man'!F125=0,NOT('13 Man'!H125="")),'13 Man'!H125,4)</f>
        <v>3</v>
      </c>
    </row>
    <row r="126" spans="1:34" s="506" customFormat="1">
      <c r="A126" s="531" t="s">
        <v>2820</v>
      </c>
      <c r="B126" s="276" t="s">
        <v>4647</v>
      </c>
      <c r="C126" s="223"/>
      <c r="D126" s="214"/>
      <c r="E126" s="214"/>
      <c r="F126" s="214"/>
      <c r="G126" s="219"/>
      <c r="H126" s="219"/>
      <c r="I126" s="219"/>
      <c r="J126" s="273"/>
      <c r="K126" s="220"/>
      <c r="L126" s="338"/>
      <c r="M126" s="498"/>
      <c r="N126" s="505"/>
      <c r="O126" s="505"/>
      <c r="P126" s="505"/>
      <c r="Q126" s="505"/>
      <c r="R126" s="505"/>
      <c r="S126" s="505"/>
      <c r="T126" s="505"/>
      <c r="U126" s="505"/>
      <c r="V126" s="505"/>
      <c r="W126" s="505"/>
      <c r="X126" s="505"/>
      <c r="Y126" s="505"/>
      <c r="Z126" s="505"/>
      <c r="AB126" s="511">
        <f>IF(AND('13 Man'!D126=1,NOT('13 Man'!I126="")),'13 Man'!I126,0)</f>
        <v>0</v>
      </c>
    </row>
    <row r="127" spans="1:34" s="506" customFormat="1">
      <c r="A127" s="533" t="s">
        <v>2821</v>
      </c>
      <c r="B127" s="39" t="s">
        <v>2822</v>
      </c>
      <c r="C127" s="223"/>
      <c r="D127" s="214"/>
      <c r="E127" s="214"/>
      <c r="F127" s="214"/>
      <c r="G127" s="219">
        <v>2</v>
      </c>
      <c r="H127" s="219"/>
      <c r="I127" s="219"/>
      <c r="J127" s="273" t="s">
        <v>2351</v>
      </c>
      <c r="K127" s="220"/>
      <c r="L127" s="338"/>
      <c r="M127" s="498"/>
      <c r="N127" s="505"/>
      <c r="O127" s="505"/>
      <c r="P127" s="505"/>
      <c r="Q127" s="505"/>
      <c r="R127" s="505"/>
      <c r="S127" s="505"/>
      <c r="T127" s="505"/>
      <c r="U127" s="505"/>
      <c r="V127" s="505"/>
      <c r="W127" s="505"/>
      <c r="X127" s="505"/>
      <c r="Y127" s="505"/>
      <c r="Z127" s="505"/>
      <c r="AA127" s="506">
        <f>IF(AND('13 Man'!C127=1,NOT('13 Man'!I127="")),'13 Man'!I127,0)</f>
        <v>0</v>
      </c>
      <c r="AB127" s="511">
        <f>IF(AND('13 Man'!D127=1,NOT('13 Man'!I127="")),'13 Man'!I127,0)</f>
        <v>0</v>
      </c>
      <c r="AC127" s="506">
        <f>IF(AND('13 Man'!E127=1,NOT('13 Man'!I127="")),'13 Man'!I127,0)</f>
        <v>0</v>
      </c>
      <c r="AD127" s="506">
        <f>IF(AND('13 Man'!F127=1,NOT('13 Man'!I127="")),'13 Man'!I127,0)</f>
        <v>0</v>
      </c>
      <c r="AE127" s="506">
        <f>IF(AND('13 Man'!C127=0,NOT('13 Man'!H127="")),'13 Man'!H127,4)</f>
        <v>4</v>
      </c>
      <c r="AF127" s="506">
        <f>IF(AND('13 Man'!D127=0,NOT('13 Man'!H127="")),'13 Man'!H127,4)</f>
        <v>4</v>
      </c>
      <c r="AG127" s="506">
        <f>IF(AND('13 Man'!E127=0,NOT('13 Man'!H127="")),'13 Man'!H127,4)</f>
        <v>4</v>
      </c>
      <c r="AH127" s="506">
        <f>IF(AND('13 Man'!F127=0,NOT('13 Man'!H127="")),'13 Man'!H127,4)</f>
        <v>4</v>
      </c>
    </row>
    <row r="128" spans="1:34" s="506" customFormat="1">
      <c r="A128" s="533" t="s">
        <v>2823</v>
      </c>
      <c r="B128" s="39" t="s">
        <v>159</v>
      </c>
      <c r="C128" s="223"/>
      <c r="D128" s="214"/>
      <c r="E128" s="214"/>
      <c r="F128" s="214"/>
      <c r="G128" s="219">
        <v>2</v>
      </c>
      <c r="H128" s="219"/>
      <c r="I128" s="219"/>
      <c r="J128" s="273" t="s">
        <v>5466</v>
      </c>
      <c r="K128" s="220"/>
      <c r="L128" s="338"/>
      <c r="M128" s="498"/>
      <c r="N128" s="505"/>
      <c r="O128" s="505"/>
      <c r="P128" s="505"/>
      <c r="Q128" s="505"/>
      <c r="R128" s="505"/>
      <c r="S128" s="505"/>
      <c r="T128" s="505"/>
      <c r="U128" s="505"/>
      <c r="V128" s="505"/>
      <c r="W128" s="505"/>
      <c r="X128" s="505"/>
      <c r="Y128" s="505"/>
      <c r="Z128" s="505"/>
      <c r="AA128" s="506">
        <f>IF(AND('13 Man'!C128=1,NOT('13 Man'!I128="")),'13 Man'!I128,0)</f>
        <v>0</v>
      </c>
      <c r="AB128" s="511">
        <f>IF(AND('13 Man'!D128=1,NOT('13 Man'!I128="")),'13 Man'!I128,0)</f>
        <v>0</v>
      </c>
      <c r="AC128" s="506">
        <f>IF(AND('13 Man'!E128=1,NOT('13 Man'!I128="")),'13 Man'!I128,0)</f>
        <v>0</v>
      </c>
      <c r="AD128" s="506">
        <f>IF(AND('13 Man'!F128=1,NOT('13 Man'!I128="")),'13 Man'!I128,0)</f>
        <v>0</v>
      </c>
      <c r="AE128" s="506">
        <f>IF(AND('13 Man'!C128=0,NOT('13 Man'!H128="")),'13 Man'!H128,4)</f>
        <v>4</v>
      </c>
      <c r="AF128" s="506">
        <f>IF(AND('13 Man'!D128=0,NOT('13 Man'!H128="")),'13 Man'!H128,4)</f>
        <v>4</v>
      </c>
      <c r="AG128" s="506">
        <f>IF(AND('13 Man'!E128=0,NOT('13 Man'!H128="")),'13 Man'!H128,4)</f>
        <v>4</v>
      </c>
      <c r="AH128" s="506">
        <f>IF(AND('13 Man'!F128=0,NOT('13 Man'!H128="")),'13 Man'!H128,4)</f>
        <v>4</v>
      </c>
    </row>
    <row r="129" spans="1:34" s="506" customFormat="1">
      <c r="A129" s="533" t="s">
        <v>497</v>
      </c>
      <c r="B129" s="39" t="s">
        <v>2503</v>
      </c>
      <c r="C129" s="223"/>
      <c r="D129" s="214"/>
      <c r="E129" s="214"/>
      <c r="F129" s="214"/>
      <c r="G129" s="219">
        <v>2</v>
      </c>
      <c r="H129" s="273"/>
      <c r="I129" s="273"/>
      <c r="J129" s="273" t="s">
        <v>5466</v>
      </c>
      <c r="K129" s="220"/>
      <c r="L129" s="338"/>
      <c r="M129" s="498"/>
      <c r="N129" s="505"/>
      <c r="O129" s="505"/>
      <c r="P129" s="505"/>
      <c r="Q129" s="505"/>
      <c r="R129" s="505"/>
      <c r="S129" s="505"/>
      <c r="T129" s="505"/>
      <c r="U129" s="505"/>
      <c r="V129" s="505"/>
      <c r="W129" s="505"/>
      <c r="X129" s="505"/>
      <c r="Y129" s="505"/>
      <c r="Z129" s="505"/>
      <c r="AA129" s="506">
        <f>IF(AND('13 Man'!C129=1,NOT('13 Man'!I129="")),'13 Man'!I129,0)</f>
        <v>0</v>
      </c>
      <c r="AB129" s="511">
        <f>IF(AND('13 Man'!D129=1,NOT('13 Man'!I129="")),'13 Man'!I129,0)</f>
        <v>0</v>
      </c>
      <c r="AC129" s="506">
        <f>IF(AND('13 Man'!E129=1,NOT('13 Man'!I129="")),'13 Man'!I129,0)</f>
        <v>0</v>
      </c>
      <c r="AD129" s="506">
        <f>IF(AND('13 Man'!F129=1,NOT('13 Man'!I129="")),'13 Man'!I129,0)</f>
        <v>0</v>
      </c>
      <c r="AE129" s="506">
        <f>IF(AND('13 Man'!C129=0,NOT('13 Man'!H129="")),'13 Man'!H129,4)</f>
        <v>4</v>
      </c>
      <c r="AF129" s="506">
        <f>IF(AND('13 Man'!D129=0,NOT('13 Man'!H129="")),'13 Man'!H129,4)</f>
        <v>4</v>
      </c>
      <c r="AG129" s="506">
        <f>IF(AND('13 Man'!E129=0,NOT('13 Man'!H129="")),'13 Man'!H129,4)</f>
        <v>4</v>
      </c>
      <c r="AH129" s="506">
        <f>IF(AND('13 Man'!F129=0,NOT('13 Man'!H129="")),'13 Man'!H129,4)</f>
        <v>4</v>
      </c>
    </row>
    <row r="130" spans="1:34" s="506" customFormat="1" ht="20">
      <c r="A130" s="533" t="s">
        <v>2504</v>
      </c>
      <c r="B130" s="39" t="s">
        <v>2505</v>
      </c>
      <c r="C130" s="223"/>
      <c r="D130" s="214"/>
      <c r="E130" s="214"/>
      <c r="F130" s="214"/>
      <c r="G130" s="219">
        <v>4</v>
      </c>
      <c r="H130" s="219"/>
      <c r="I130" s="219"/>
      <c r="J130" s="273" t="s">
        <v>5466</v>
      </c>
      <c r="K130" s="220"/>
      <c r="L130" s="338"/>
      <c r="M130" s="498"/>
      <c r="N130" s="505"/>
      <c r="O130" s="505"/>
      <c r="P130" s="505"/>
      <c r="Q130" s="505"/>
      <c r="R130" s="505"/>
      <c r="S130" s="505"/>
      <c r="T130" s="505"/>
      <c r="U130" s="505"/>
      <c r="V130" s="505"/>
      <c r="W130" s="505"/>
      <c r="X130" s="505"/>
      <c r="Y130" s="505"/>
      <c r="Z130" s="505"/>
      <c r="AA130" s="506">
        <f>IF(AND('13 Man'!C130=1,NOT('13 Man'!I130="")),'13 Man'!I130,0)</f>
        <v>0</v>
      </c>
      <c r="AB130" s="511">
        <f>IF(AND('13 Man'!D130=1,NOT('13 Man'!I130="")),'13 Man'!I130,0)</f>
        <v>0</v>
      </c>
      <c r="AC130" s="506">
        <f>IF(AND('13 Man'!E130=1,NOT('13 Man'!I130="")),'13 Man'!I130,0)</f>
        <v>0</v>
      </c>
      <c r="AD130" s="506">
        <f>IF(AND('13 Man'!F130=1,NOT('13 Man'!I130="")),'13 Man'!I130,0)</f>
        <v>0</v>
      </c>
      <c r="AE130" s="506">
        <f>IF(AND('13 Man'!C130=0,NOT('13 Man'!H130="")),'13 Man'!H130,4)</f>
        <v>4</v>
      </c>
      <c r="AF130" s="506">
        <f>IF(AND('13 Man'!D130=0,NOT('13 Man'!H130="")),'13 Man'!H130,4)</f>
        <v>4</v>
      </c>
      <c r="AG130" s="506">
        <f>IF(AND('13 Man'!E130=0,NOT('13 Man'!H130="")),'13 Man'!H130,4)</f>
        <v>4</v>
      </c>
      <c r="AH130" s="506">
        <f>IF(AND('13 Man'!F130=0,NOT('13 Man'!H130="")),'13 Man'!H130,4)</f>
        <v>4</v>
      </c>
    </row>
    <row r="131" spans="1:34" s="506" customFormat="1">
      <c r="A131" s="533" t="s">
        <v>2506</v>
      </c>
      <c r="B131" s="39" t="s">
        <v>2508</v>
      </c>
      <c r="C131" s="223"/>
      <c r="D131" s="214"/>
      <c r="E131" s="214"/>
      <c r="F131" s="214"/>
      <c r="G131" s="219">
        <v>4</v>
      </c>
      <c r="H131" s="273"/>
      <c r="I131" s="273"/>
      <c r="J131" s="273" t="s">
        <v>5466</v>
      </c>
      <c r="K131" s="220"/>
      <c r="L131" s="338"/>
      <c r="M131" s="498"/>
      <c r="N131" s="505"/>
      <c r="O131" s="505"/>
      <c r="P131" s="505"/>
      <c r="Q131" s="505"/>
      <c r="R131" s="505"/>
      <c r="S131" s="505"/>
      <c r="T131" s="505"/>
      <c r="U131" s="505"/>
      <c r="V131" s="505"/>
      <c r="W131" s="505"/>
      <c r="X131" s="505"/>
      <c r="Y131" s="505"/>
      <c r="Z131" s="505"/>
      <c r="AA131" s="506">
        <f>IF(AND('13 Man'!C131=1,NOT('13 Man'!I131="")),'13 Man'!I131,0)</f>
        <v>0</v>
      </c>
      <c r="AB131" s="511">
        <f>IF(AND('13 Man'!D131=1,NOT('13 Man'!I131="")),'13 Man'!I131,0)</f>
        <v>0</v>
      </c>
      <c r="AC131" s="506">
        <f>IF(AND('13 Man'!E131=1,NOT('13 Man'!I131="")),'13 Man'!I131,0)</f>
        <v>0</v>
      </c>
      <c r="AD131" s="506">
        <f>IF(AND('13 Man'!F131=1,NOT('13 Man'!I131="")),'13 Man'!I131,0)</f>
        <v>0</v>
      </c>
      <c r="AE131" s="506">
        <f>IF(AND('13 Man'!C131=0,NOT('13 Man'!H131="")),'13 Man'!H131,4)</f>
        <v>4</v>
      </c>
      <c r="AF131" s="506">
        <f>IF(AND('13 Man'!D131=0,NOT('13 Man'!H131="")),'13 Man'!H131,4)</f>
        <v>4</v>
      </c>
      <c r="AG131" s="506">
        <f>IF(AND('13 Man'!E131=0,NOT('13 Man'!H131="")),'13 Man'!H131,4)</f>
        <v>4</v>
      </c>
      <c r="AH131" s="506">
        <f>IF(AND('13 Man'!F131=0,NOT('13 Man'!H131="")),'13 Man'!H131,4)</f>
        <v>4</v>
      </c>
    </row>
    <row r="132" spans="1:34" s="506" customFormat="1">
      <c r="A132" s="533" t="s">
        <v>2509</v>
      </c>
      <c r="B132" s="39" t="s">
        <v>2483</v>
      </c>
      <c r="C132" s="223"/>
      <c r="D132" s="214"/>
      <c r="E132" s="214"/>
      <c r="F132" s="214"/>
      <c r="G132" s="219">
        <v>4</v>
      </c>
      <c r="H132" s="273">
        <v>3</v>
      </c>
      <c r="I132" s="273"/>
      <c r="J132" s="273" t="s">
        <v>2356</v>
      </c>
      <c r="K132" s="220"/>
      <c r="L132" s="338"/>
      <c r="M132" s="498"/>
      <c r="N132" s="505"/>
      <c r="O132" s="505"/>
      <c r="P132" s="505"/>
      <c r="Q132" s="505"/>
      <c r="R132" s="505"/>
      <c r="S132" s="505"/>
      <c r="T132" s="505"/>
      <c r="U132" s="505"/>
      <c r="V132" s="505"/>
      <c r="W132" s="505"/>
      <c r="X132" s="505"/>
      <c r="Y132" s="505"/>
      <c r="Z132" s="505"/>
      <c r="AA132" s="506">
        <f>IF(AND('13 Man'!C132=1,NOT('13 Man'!I132="")),'13 Man'!I132,0)</f>
        <v>0</v>
      </c>
      <c r="AB132" s="511">
        <f>IF(AND('13 Man'!D132=1,NOT('13 Man'!I132="")),'13 Man'!I132,0)</f>
        <v>0</v>
      </c>
      <c r="AC132" s="506">
        <f>IF(AND('13 Man'!E132=1,NOT('13 Man'!I132="")),'13 Man'!I132,0)</f>
        <v>0</v>
      </c>
      <c r="AD132" s="506">
        <f>IF(AND('13 Man'!F132=1,NOT('13 Man'!I132="")),'13 Man'!I132,0)</f>
        <v>0</v>
      </c>
      <c r="AE132" s="506">
        <f>IF(AND('13 Man'!C132=0,NOT('13 Man'!H132="")),'13 Man'!H132,4)</f>
        <v>3</v>
      </c>
      <c r="AF132" s="506">
        <f>IF(AND('13 Man'!D132=0,NOT('13 Man'!H132="")),'13 Man'!H132,4)</f>
        <v>3</v>
      </c>
      <c r="AG132" s="506">
        <f>IF(AND('13 Man'!E132=0,NOT('13 Man'!H132="")),'13 Man'!H132,4)</f>
        <v>3</v>
      </c>
      <c r="AH132" s="506">
        <f>IF(AND('13 Man'!F132=0,NOT('13 Man'!H132="")),'13 Man'!H132,4)</f>
        <v>3</v>
      </c>
    </row>
    <row r="133" spans="1:34" s="506" customFormat="1">
      <c r="A133" s="533" t="s">
        <v>2484</v>
      </c>
      <c r="B133" s="39" t="s">
        <v>2373</v>
      </c>
      <c r="C133" s="223"/>
      <c r="D133" s="128"/>
      <c r="E133" s="128"/>
      <c r="F133" s="128"/>
      <c r="G133" s="219">
        <v>2</v>
      </c>
      <c r="H133" s="219">
        <v>3</v>
      </c>
      <c r="I133" s="219"/>
      <c r="J133" s="273" t="s">
        <v>3371</v>
      </c>
      <c r="K133" s="220"/>
      <c r="L133" s="338"/>
      <c r="M133" s="498"/>
      <c r="N133" s="505"/>
      <c r="O133" s="505"/>
      <c r="P133" s="505"/>
      <c r="Q133" s="505"/>
      <c r="R133" s="505"/>
      <c r="S133" s="505"/>
      <c r="T133" s="505"/>
      <c r="U133" s="505"/>
      <c r="V133" s="505"/>
      <c r="W133" s="505"/>
      <c r="X133" s="505"/>
      <c r="Y133" s="505"/>
      <c r="Z133" s="505"/>
      <c r="AA133" s="506">
        <f>IF(AND('13 Man'!C133=1,NOT('13 Man'!I133="")),'13 Man'!I133,0)</f>
        <v>0</v>
      </c>
      <c r="AB133" s="511">
        <f>IF(AND('13 Man'!D133=1,NOT('13 Man'!I133="")),'13 Man'!I133,0)</f>
        <v>0</v>
      </c>
      <c r="AC133" s="506">
        <f>IF(AND('13 Man'!E133=1,NOT('13 Man'!I133="")),'13 Man'!I133,0)</f>
        <v>0</v>
      </c>
      <c r="AD133" s="506">
        <f>IF(AND('13 Man'!F133=1,NOT('13 Man'!I133="")),'13 Man'!I133,0)</f>
        <v>0</v>
      </c>
      <c r="AE133" s="506">
        <f>IF(AND('13 Man'!C133=0,NOT('13 Man'!H133="")),'13 Man'!H133,4)</f>
        <v>3</v>
      </c>
      <c r="AF133" s="506">
        <f>IF(AND('13 Man'!D133=0,NOT('13 Man'!H133="")),'13 Man'!H133,4)</f>
        <v>3</v>
      </c>
      <c r="AG133" s="506">
        <f>IF(AND('13 Man'!E133=0,NOT('13 Man'!H133="")),'13 Man'!H133,4)</f>
        <v>3</v>
      </c>
      <c r="AH133" s="506">
        <f>IF(AND('13 Man'!F133=0,NOT('13 Man'!H133="")),'13 Man'!H133,4)</f>
        <v>3</v>
      </c>
    </row>
    <row r="134" spans="1:34" s="506" customFormat="1">
      <c r="A134" s="533" t="s">
        <v>2485</v>
      </c>
      <c r="B134" s="39" t="s">
        <v>4645</v>
      </c>
      <c r="C134" s="223"/>
      <c r="D134" s="223"/>
      <c r="E134" s="128"/>
      <c r="F134" s="128"/>
      <c r="G134" s="219">
        <v>2</v>
      </c>
      <c r="H134" s="273">
        <v>3</v>
      </c>
      <c r="I134" s="273"/>
      <c r="J134" s="273" t="s">
        <v>2858</v>
      </c>
      <c r="K134" s="220"/>
      <c r="L134" s="338"/>
      <c r="M134" s="498"/>
      <c r="N134" s="505"/>
      <c r="O134" s="505"/>
      <c r="P134" s="505"/>
      <c r="Q134" s="505"/>
      <c r="R134" s="505"/>
      <c r="S134" s="505"/>
      <c r="T134" s="505"/>
      <c r="U134" s="505"/>
      <c r="V134" s="505"/>
      <c r="W134" s="505"/>
      <c r="X134" s="505"/>
      <c r="Y134" s="505"/>
      <c r="Z134" s="505"/>
      <c r="AA134" s="506">
        <f>IF(AND('13 Man'!C134=1,NOT('13 Man'!I134="")),'13 Man'!I134,0)</f>
        <v>0</v>
      </c>
      <c r="AB134" s="511">
        <f>IF(AND('13 Man'!D134=1,NOT('13 Man'!I134="")),'13 Man'!I134,0)</f>
        <v>0</v>
      </c>
      <c r="AC134" s="506">
        <f>IF(AND('13 Man'!E134=1,NOT('13 Man'!I134="")),'13 Man'!I134,0)</f>
        <v>0</v>
      </c>
      <c r="AD134" s="506">
        <f>IF(AND('13 Man'!F134=1,NOT('13 Man'!I134="")),'13 Man'!I134,0)</f>
        <v>0</v>
      </c>
      <c r="AE134" s="506">
        <f>IF(AND('13 Man'!C134=0,NOT('13 Man'!H134="")),'13 Man'!H134,4)</f>
        <v>3</v>
      </c>
      <c r="AF134" s="506">
        <f>IF(AND('13 Man'!D134=0,NOT('13 Man'!H134="")),'13 Man'!H134,4)</f>
        <v>3</v>
      </c>
      <c r="AG134" s="506">
        <f>IF(AND('13 Man'!E134=0,NOT('13 Man'!H134="")),'13 Man'!H134,4)</f>
        <v>3</v>
      </c>
      <c r="AH134" s="506">
        <f>IF(AND('13 Man'!F134=0,NOT('13 Man'!H134="")),'13 Man'!H134,4)</f>
        <v>3</v>
      </c>
    </row>
    <row r="135" spans="1:34" s="506" customFormat="1">
      <c r="A135" s="531" t="s">
        <v>2486</v>
      </c>
      <c r="B135" s="276" t="s">
        <v>2487</v>
      </c>
      <c r="C135" s="223"/>
      <c r="D135" s="214"/>
      <c r="E135" s="214"/>
      <c r="F135" s="214"/>
      <c r="G135" s="219"/>
      <c r="H135" s="219"/>
      <c r="I135" s="219"/>
      <c r="J135" s="273"/>
      <c r="K135" s="220"/>
      <c r="L135" s="338"/>
      <c r="M135" s="498"/>
      <c r="N135" s="505"/>
      <c r="O135" s="505"/>
      <c r="P135" s="505"/>
      <c r="Q135" s="505"/>
      <c r="R135" s="505"/>
      <c r="S135" s="505"/>
      <c r="T135" s="505"/>
      <c r="U135" s="505"/>
      <c r="V135" s="505"/>
      <c r="W135" s="505"/>
      <c r="X135" s="505"/>
      <c r="Y135" s="505"/>
      <c r="Z135" s="505"/>
      <c r="AB135" s="511">
        <f>IF(AND('13 Man'!D135=1,NOT('13 Man'!I135="")),'13 Man'!I135,0)</f>
        <v>0</v>
      </c>
    </row>
    <row r="136" spans="1:34" s="506" customFormat="1">
      <c r="A136" s="533" t="s">
        <v>2488</v>
      </c>
      <c r="B136" s="39" t="s">
        <v>2489</v>
      </c>
      <c r="C136" s="223"/>
      <c r="D136" s="214"/>
      <c r="E136" s="214"/>
      <c r="F136" s="214"/>
      <c r="G136" s="219">
        <v>2</v>
      </c>
      <c r="H136" s="273"/>
      <c r="I136" s="273"/>
      <c r="J136" s="273" t="s">
        <v>2858</v>
      </c>
      <c r="K136" s="220"/>
      <c r="L136" s="338"/>
      <c r="M136" s="498"/>
      <c r="N136" s="505"/>
      <c r="O136" s="505"/>
      <c r="P136" s="505"/>
      <c r="Q136" s="505"/>
      <c r="R136" s="505"/>
      <c r="S136" s="505"/>
      <c r="T136" s="505"/>
      <c r="U136" s="505"/>
      <c r="V136" s="505"/>
      <c r="W136" s="505"/>
      <c r="X136" s="505"/>
      <c r="Y136" s="505"/>
      <c r="Z136" s="505"/>
      <c r="AA136" s="506">
        <f>IF(AND('13 Man'!C136=1,NOT('13 Man'!I136="")),'13 Man'!I136,0)</f>
        <v>0</v>
      </c>
      <c r="AB136" s="511">
        <f>IF(AND('13 Man'!D136=1,NOT('13 Man'!I136="")),'13 Man'!I136,0)</f>
        <v>0</v>
      </c>
      <c r="AC136" s="506">
        <f>IF(AND('13 Man'!E136=1,NOT('13 Man'!I136="")),'13 Man'!I136,0)</f>
        <v>0</v>
      </c>
      <c r="AD136" s="506">
        <f>IF(AND('13 Man'!F136=1,NOT('13 Man'!I136="")),'13 Man'!I136,0)</f>
        <v>0</v>
      </c>
      <c r="AE136" s="506">
        <f>IF(AND('13 Man'!C136=0,NOT('13 Man'!H136="")),'13 Man'!H136,4)</f>
        <v>4</v>
      </c>
      <c r="AF136" s="506">
        <f>IF(AND('13 Man'!D136=0,NOT('13 Man'!H136="")),'13 Man'!H136,4)</f>
        <v>4</v>
      </c>
      <c r="AG136" s="506">
        <f>IF(AND('13 Man'!E136=0,NOT('13 Man'!H136="")),'13 Man'!H136,4)</f>
        <v>4</v>
      </c>
      <c r="AH136" s="506">
        <f>IF(AND('13 Man'!F136=0,NOT('13 Man'!H136="")),'13 Man'!H136,4)</f>
        <v>4</v>
      </c>
    </row>
    <row r="137" spans="1:34" s="506" customFormat="1">
      <c r="A137" s="533" t="s">
        <v>2490</v>
      </c>
      <c r="B137" s="39" t="s">
        <v>3513</v>
      </c>
      <c r="C137" s="223"/>
      <c r="D137" s="214"/>
      <c r="E137" s="214"/>
      <c r="F137" s="214"/>
      <c r="G137" s="219">
        <v>4</v>
      </c>
      <c r="H137" s="273">
        <v>3</v>
      </c>
      <c r="I137" s="273"/>
      <c r="J137" s="273" t="s">
        <v>5466</v>
      </c>
      <c r="K137" s="220"/>
      <c r="L137" s="338"/>
      <c r="M137" s="498"/>
      <c r="N137" s="505"/>
      <c r="O137" s="505"/>
      <c r="P137" s="505"/>
      <c r="Q137" s="505"/>
      <c r="R137" s="505"/>
      <c r="S137" s="505"/>
      <c r="T137" s="505"/>
      <c r="U137" s="505"/>
      <c r="V137" s="505"/>
      <c r="W137" s="505"/>
      <c r="X137" s="505"/>
      <c r="Y137" s="505"/>
      <c r="Z137" s="505"/>
      <c r="AA137" s="506">
        <f>IF(AND('13 Man'!C137=1,NOT('13 Man'!I137="")),'13 Man'!I137,0)</f>
        <v>0</v>
      </c>
      <c r="AB137" s="511">
        <f>IF(AND('13 Man'!D137=1,NOT('13 Man'!I137="")),'13 Man'!I137,0)</f>
        <v>0</v>
      </c>
      <c r="AC137" s="506">
        <f>IF(AND('13 Man'!E137=1,NOT('13 Man'!I137="")),'13 Man'!I137,0)</f>
        <v>0</v>
      </c>
      <c r="AD137" s="506">
        <f>IF(AND('13 Man'!F137=1,NOT('13 Man'!I137="")),'13 Man'!I137,0)</f>
        <v>0</v>
      </c>
      <c r="AE137" s="506">
        <f>IF(AND('13 Man'!C137=0,NOT('13 Man'!H137="")),'13 Man'!H137,4)</f>
        <v>3</v>
      </c>
      <c r="AF137" s="506">
        <f>IF(AND('13 Man'!D137=0,NOT('13 Man'!H137="")),'13 Man'!H137,4)</f>
        <v>3</v>
      </c>
      <c r="AG137" s="506">
        <f>IF(AND('13 Man'!E137=0,NOT('13 Man'!H137="")),'13 Man'!H137,4)</f>
        <v>3</v>
      </c>
      <c r="AH137" s="506">
        <f>IF(AND('13 Man'!F137=0,NOT('13 Man'!H137="")),'13 Man'!H137,4)</f>
        <v>3</v>
      </c>
    </row>
    <row r="138" spans="1:34" s="506" customFormat="1">
      <c r="A138" s="533" t="s">
        <v>2491</v>
      </c>
      <c r="B138" s="39" t="s">
        <v>2436</v>
      </c>
      <c r="C138" s="223"/>
      <c r="D138" s="214"/>
      <c r="E138" s="214"/>
      <c r="F138" s="214"/>
      <c r="G138" s="219">
        <v>1</v>
      </c>
      <c r="H138" s="273">
        <v>3</v>
      </c>
      <c r="I138" s="273"/>
      <c r="J138" s="273" t="s">
        <v>5466</v>
      </c>
      <c r="K138" s="220"/>
      <c r="L138" s="338"/>
      <c r="M138" s="498"/>
      <c r="N138" s="505"/>
      <c r="O138" s="505"/>
      <c r="P138" s="505"/>
      <c r="Q138" s="505"/>
      <c r="R138" s="505"/>
      <c r="S138" s="505"/>
      <c r="T138" s="505"/>
      <c r="U138" s="505"/>
      <c r="V138" s="505"/>
      <c r="W138" s="505"/>
      <c r="X138" s="505"/>
      <c r="Y138" s="505"/>
      <c r="Z138" s="505"/>
      <c r="AA138" s="506">
        <f>IF(AND('13 Man'!C138=1,NOT('13 Man'!I138="")),'13 Man'!I138,0)</f>
        <v>0</v>
      </c>
      <c r="AB138" s="511">
        <f>IF(AND('13 Man'!D138=1,NOT('13 Man'!I138="")),'13 Man'!I138,0)</f>
        <v>0</v>
      </c>
      <c r="AC138" s="506">
        <f>IF(AND('13 Man'!E138=1,NOT('13 Man'!I138="")),'13 Man'!I138,0)</f>
        <v>0</v>
      </c>
      <c r="AD138" s="506">
        <f>IF(AND('13 Man'!F138=1,NOT('13 Man'!I138="")),'13 Man'!I138,0)</f>
        <v>0</v>
      </c>
      <c r="AE138" s="506">
        <f>IF(AND('13 Man'!C138=0,NOT('13 Man'!H138="")),'13 Man'!H138,4)</f>
        <v>3</v>
      </c>
      <c r="AF138" s="506">
        <f>IF(AND('13 Man'!D138=0,NOT('13 Man'!H138="")),'13 Man'!H138,4)</f>
        <v>3</v>
      </c>
      <c r="AG138" s="506">
        <f>IF(AND('13 Man'!E138=0,NOT('13 Man'!H138="")),'13 Man'!H138,4)</f>
        <v>3</v>
      </c>
      <c r="AH138" s="506">
        <f>IF(AND('13 Man'!F138=0,NOT('13 Man'!H138="")),'13 Man'!H138,4)</f>
        <v>3</v>
      </c>
    </row>
    <row r="139" spans="1:34" s="506" customFormat="1">
      <c r="A139" s="531" t="s">
        <v>2437</v>
      </c>
      <c r="B139" s="276" t="s">
        <v>2438</v>
      </c>
      <c r="C139" s="223"/>
      <c r="D139" s="214"/>
      <c r="E139" s="214"/>
      <c r="F139" s="214"/>
      <c r="G139" s="219"/>
      <c r="H139" s="219"/>
      <c r="I139" s="219"/>
      <c r="J139" s="273"/>
      <c r="K139" s="220"/>
      <c r="L139" s="338"/>
      <c r="M139" s="498"/>
      <c r="N139" s="505"/>
      <c r="O139" s="505"/>
      <c r="P139" s="505"/>
      <c r="Q139" s="505"/>
      <c r="R139" s="505"/>
      <c r="S139" s="505"/>
      <c r="T139" s="505"/>
      <c r="U139" s="505"/>
      <c r="V139" s="505"/>
      <c r="W139" s="505"/>
      <c r="X139" s="505"/>
      <c r="Y139" s="505"/>
      <c r="Z139" s="505"/>
      <c r="AB139" s="511">
        <f>IF(AND('13 Man'!D139=1,NOT('13 Man'!I139="")),'13 Man'!I139,0)</f>
        <v>0</v>
      </c>
    </row>
    <row r="140" spans="1:34" s="506" customFormat="1">
      <c r="A140" s="533" t="s">
        <v>2439</v>
      </c>
      <c r="B140" s="39" t="s">
        <v>2440</v>
      </c>
      <c r="C140" s="223"/>
      <c r="D140" s="214"/>
      <c r="E140" s="214"/>
      <c r="F140" s="214"/>
      <c r="G140" s="219">
        <v>4</v>
      </c>
      <c r="H140" s="273">
        <v>3</v>
      </c>
      <c r="I140" s="273"/>
      <c r="J140" s="273" t="s">
        <v>2858</v>
      </c>
      <c r="K140" s="220"/>
      <c r="L140" s="338"/>
      <c r="M140" s="498"/>
      <c r="N140" s="505"/>
      <c r="O140" s="505"/>
      <c r="P140" s="505"/>
      <c r="Q140" s="505"/>
      <c r="R140" s="505"/>
      <c r="S140" s="505"/>
      <c r="T140" s="505"/>
      <c r="U140" s="505"/>
      <c r="V140" s="505"/>
      <c r="W140" s="505"/>
      <c r="X140" s="505"/>
      <c r="Y140" s="505"/>
      <c r="Z140" s="505"/>
      <c r="AA140" s="506">
        <f>IF(AND('13 Man'!C140=1,NOT('13 Man'!I140="")),'13 Man'!I140,0)</f>
        <v>0</v>
      </c>
      <c r="AB140" s="511">
        <f>IF(AND('13 Man'!D140=1,NOT('13 Man'!I140="")),'13 Man'!I140,0)</f>
        <v>0</v>
      </c>
      <c r="AC140" s="506">
        <f>IF(AND('13 Man'!E140=1,NOT('13 Man'!I140="")),'13 Man'!I140,0)</f>
        <v>0</v>
      </c>
      <c r="AD140" s="506">
        <f>IF(AND('13 Man'!F140=1,NOT('13 Man'!I140="")),'13 Man'!I140,0)</f>
        <v>0</v>
      </c>
      <c r="AE140" s="506">
        <f>IF(AND('13 Man'!C140=0,NOT('13 Man'!H140="")),'13 Man'!H140,4)</f>
        <v>3</v>
      </c>
      <c r="AF140" s="506">
        <f>IF(AND('13 Man'!D140=0,NOT('13 Man'!H140="")),'13 Man'!H140,4)</f>
        <v>3</v>
      </c>
      <c r="AG140" s="506">
        <f>IF(AND('13 Man'!E140=0,NOT('13 Man'!H140="")),'13 Man'!H140,4)</f>
        <v>3</v>
      </c>
      <c r="AH140" s="506">
        <f>IF(AND('13 Man'!F140=0,NOT('13 Man'!H140="")),'13 Man'!H140,4)</f>
        <v>3</v>
      </c>
    </row>
    <row r="141" spans="1:34" s="506" customFormat="1">
      <c r="A141" s="533" t="s">
        <v>2524</v>
      </c>
      <c r="B141" s="39" t="s">
        <v>3572</v>
      </c>
      <c r="C141" s="223"/>
      <c r="D141" s="214"/>
      <c r="E141" s="214"/>
      <c r="F141" s="214"/>
      <c r="G141" s="219">
        <v>4</v>
      </c>
      <c r="H141" s="273">
        <v>3</v>
      </c>
      <c r="I141" s="273"/>
      <c r="J141" s="273" t="s">
        <v>5466</v>
      </c>
      <c r="K141" s="220"/>
      <c r="L141" s="338"/>
      <c r="M141" s="498"/>
      <c r="N141" s="505"/>
      <c r="O141" s="505"/>
      <c r="P141" s="505"/>
      <c r="Q141" s="505"/>
      <c r="R141" s="505"/>
      <c r="S141" s="505"/>
      <c r="T141" s="505"/>
      <c r="U141" s="505"/>
      <c r="V141" s="505"/>
      <c r="W141" s="505"/>
      <c r="X141" s="505"/>
      <c r="Y141" s="505"/>
      <c r="Z141" s="505"/>
      <c r="AA141" s="506">
        <f>IF(AND('13 Man'!C141=1,NOT('13 Man'!I141="")),'13 Man'!I141,0)</f>
        <v>0</v>
      </c>
      <c r="AB141" s="511">
        <f>IF(AND('13 Man'!D141=1,NOT('13 Man'!I141="")),'13 Man'!I141,0)</f>
        <v>0</v>
      </c>
      <c r="AC141" s="506">
        <f>IF(AND('13 Man'!E141=1,NOT('13 Man'!I141="")),'13 Man'!I141,0)</f>
        <v>0</v>
      </c>
      <c r="AD141" s="506">
        <f>IF(AND('13 Man'!F141=1,NOT('13 Man'!I141="")),'13 Man'!I141,0)</f>
        <v>0</v>
      </c>
      <c r="AE141" s="506">
        <f>IF(AND('13 Man'!C141=0,NOT('13 Man'!H141="")),'13 Man'!H141,4)</f>
        <v>3</v>
      </c>
      <c r="AF141" s="506">
        <f>IF(AND('13 Man'!D141=0,NOT('13 Man'!H141="")),'13 Man'!H141,4)</f>
        <v>3</v>
      </c>
      <c r="AG141" s="506">
        <f>IF(AND('13 Man'!E141=0,NOT('13 Man'!H141="")),'13 Man'!H141,4)</f>
        <v>3</v>
      </c>
      <c r="AH141" s="506">
        <f>IF(AND('13 Man'!F141=0,NOT('13 Man'!H141="")),'13 Man'!H141,4)</f>
        <v>3</v>
      </c>
    </row>
    <row r="142" spans="1:34" s="506" customFormat="1">
      <c r="A142" s="533" t="s">
        <v>2525</v>
      </c>
      <c r="B142" s="39" t="s">
        <v>3574</v>
      </c>
      <c r="C142" s="223"/>
      <c r="D142" s="214"/>
      <c r="E142" s="214"/>
      <c r="F142" s="214"/>
      <c r="G142" s="219">
        <v>2</v>
      </c>
      <c r="H142" s="273">
        <v>3</v>
      </c>
      <c r="I142" s="273"/>
      <c r="J142" s="273" t="s">
        <v>5466</v>
      </c>
      <c r="K142" s="220"/>
      <c r="L142" s="338"/>
      <c r="M142" s="498"/>
      <c r="N142" s="505"/>
      <c r="O142" s="505"/>
      <c r="P142" s="505"/>
      <c r="Q142" s="505"/>
      <c r="R142" s="505"/>
      <c r="S142" s="505"/>
      <c r="T142" s="505"/>
      <c r="U142" s="505"/>
      <c r="V142" s="505"/>
      <c r="W142" s="505"/>
      <c r="X142" s="505"/>
      <c r="Y142" s="505"/>
      <c r="Z142" s="505"/>
      <c r="AA142" s="506">
        <f>IF(AND('13 Man'!C142=1,NOT('13 Man'!I142="")),'13 Man'!I142,0)</f>
        <v>0</v>
      </c>
      <c r="AB142" s="511">
        <f>IF(AND('13 Man'!D142=1,NOT('13 Man'!I142="")),'13 Man'!I142,0)</f>
        <v>0</v>
      </c>
      <c r="AC142" s="506">
        <f>IF(AND('13 Man'!E142=1,NOT('13 Man'!I142="")),'13 Man'!I142,0)</f>
        <v>0</v>
      </c>
      <c r="AD142" s="506">
        <f>IF(AND('13 Man'!F142=1,NOT('13 Man'!I142="")),'13 Man'!I142,0)</f>
        <v>0</v>
      </c>
      <c r="AE142" s="506">
        <f>IF(AND('13 Man'!C142=0,NOT('13 Man'!H142="")),'13 Man'!H142,4)</f>
        <v>3</v>
      </c>
      <c r="AF142" s="506">
        <f>IF(AND('13 Man'!D142=0,NOT('13 Man'!H142="")),'13 Man'!H142,4)</f>
        <v>3</v>
      </c>
      <c r="AG142" s="506">
        <f>IF(AND('13 Man'!E142=0,NOT('13 Man'!H142="")),'13 Man'!H142,4)</f>
        <v>3</v>
      </c>
      <c r="AH142" s="506">
        <f>IF(AND('13 Man'!F142=0,NOT('13 Man'!H142="")),'13 Man'!H142,4)</f>
        <v>3</v>
      </c>
    </row>
    <row r="143" spans="1:34" ht="13">
      <c r="A143" s="535" t="s">
        <v>2969</v>
      </c>
      <c r="B143" s="493" t="s">
        <v>2970</v>
      </c>
      <c r="C143" s="223"/>
      <c r="D143" s="196"/>
      <c r="E143" s="196"/>
      <c r="F143" s="196"/>
      <c r="G143" s="335"/>
      <c r="H143" s="335"/>
      <c r="I143" s="335"/>
      <c r="J143" s="335"/>
      <c r="K143" s="336"/>
      <c r="L143" s="337"/>
      <c r="AB143" s="511">
        <f>IF(AND('13 Man'!D143=1,NOT('13 Man'!I143="")),'13 Man'!I143,0)</f>
        <v>0</v>
      </c>
    </row>
    <row r="144" spans="1:34" s="506" customFormat="1">
      <c r="A144" s="531" t="s">
        <v>2971</v>
      </c>
      <c r="B144" s="276" t="s">
        <v>1477</v>
      </c>
      <c r="C144" s="14"/>
      <c r="D144" s="214"/>
      <c r="E144" s="214"/>
      <c r="F144" s="214"/>
      <c r="G144" s="219"/>
      <c r="H144" s="219"/>
      <c r="I144" s="219"/>
      <c r="J144" s="219"/>
      <c r="K144" s="220"/>
      <c r="L144" s="338"/>
      <c r="M144" s="498"/>
      <c r="N144" s="505"/>
      <c r="O144" s="505"/>
      <c r="P144" s="505"/>
      <c r="Q144" s="505"/>
      <c r="R144" s="505"/>
      <c r="S144" s="505"/>
      <c r="T144" s="505"/>
      <c r="U144" s="505"/>
      <c r="V144" s="505"/>
      <c r="W144" s="505"/>
      <c r="X144" s="505"/>
      <c r="Y144" s="505"/>
      <c r="Z144" s="505"/>
      <c r="AB144" s="511">
        <f>IF(AND('13 Man'!D144=1,NOT('13 Man'!I144="")),'13 Man'!I144,0)</f>
        <v>0</v>
      </c>
    </row>
    <row r="145" spans="1:34">
      <c r="A145" s="536" t="s">
        <v>1478</v>
      </c>
      <c r="B145" s="20" t="s">
        <v>1479</v>
      </c>
      <c r="C145" s="223"/>
      <c r="D145" s="214"/>
      <c r="E145" s="214"/>
      <c r="F145" s="214"/>
      <c r="G145" s="335">
        <v>2</v>
      </c>
      <c r="H145" s="339"/>
      <c r="I145" s="340"/>
      <c r="J145" s="341" t="s">
        <v>5466</v>
      </c>
      <c r="K145" s="336"/>
      <c r="L145" s="337"/>
      <c r="AA145" s="511">
        <f>IF(AND('13 Man'!C145=1,NOT('13 Man'!I145="")),'13 Man'!I145,0)</f>
        <v>0</v>
      </c>
      <c r="AB145" s="511">
        <f>IF(AND('13 Man'!D145=1,NOT('13 Man'!I145="")),'13 Man'!I145,0)</f>
        <v>0</v>
      </c>
      <c r="AC145" s="511">
        <f>IF(AND('13 Man'!E145=1,NOT('13 Man'!I145="")),'13 Man'!I145,0)</f>
        <v>0</v>
      </c>
      <c r="AD145" s="511">
        <f>IF(AND('13 Man'!F145=1,NOT('13 Man'!I145="")),'13 Man'!I145,0)</f>
        <v>0</v>
      </c>
      <c r="AE145" s="511">
        <f>IF(AND('13 Man'!C145=0,NOT('13 Man'!H145="")),'13 Man'!H145,4)</f>
        <v>4</v>
      </c>
      <c r="AF145" s="511">
        <f>IF(AND('13 Man'!D145=0,NOT('13 Man'!H145="")),'13 Man'!H145,4)</f>
        <v>4</v>
      </c>
      <c r="AG145" s="511">
        <f>IF(AND('13 Man'!E145=0,NOT('13 Man'!H145="")),'13 Man'!H145,4)</f>
        <v>4</v>
      </c>
      <c r="AH145" s="511">
        <f>IF(AND('13 Man'!F145=0,NOT('13 Man'!H145="")),'13 Man'!H145,4)</f>
        <v>4</v>
      </c>
    </row>
    <row r="146" spans="1:34">
      <c r="A146" s="536" t="s">
        <v>1480</v>
      </c>
      <c r="B146" s="336" t="s">
        <v>2731</v>
      </c>
      <c r="C146" s="223"/>
      <c r="D146" s="214"/>
      <c r="E146" s="214"/>
      <c r="F146" s="214"/>
      <c r="G146" s="335">
        <v>2</v>
      </c>
      <c r="H146" s="339"/>
      <c r="I146" s="340"/>
      <c r="J146" s="341" t="s">
        <v>5466</v>
      </c>
      <c r="K146" s="336"/>
      <c r="L146" s="337"/>
      <c r="AA146" s="511">
        <f>IF(AND('13 Man'!C146=1,NOT('13 Man'!I146="")),'13 Man'!I146,0)</f>
        <v>0</v>
      </c>
      <c r="AB146" s="511">
        <f>IF(AND('13 Man'!D146=1,NOT('13 Man'!I146="")),'13 Man'!I146,0)</f>
        <v>0</v>
      </c>
      <c r="AC146" s="511">
        <f>IF(AND('13 Man'!E146=1,NOT('13 Man'!I146="")),'13 Man'!I146,0)</f>
        <v>0</v>
      </c>
      <c r="AD146" s="511">
        <f>IF(AND('13 Man'!F146=1,NOT('13 Man'!I146="")),'13 Man'!I146,0)</f>
        <v>0</v>
      </c>
      <c r="AE146" s="511">
        <f>IF(AND('13 Man'!C146=0,NOT('13 Man'!H146="")),'13 Man'!H146,4)</f>
        <v>4</v>
      </c>
      <c r="AF146" s="511">
        <f>IF(AND('13 Man'!D146=0,NOT('13 Man'!H146="")),'13 Man'!H146,4)</f>
        <v>4</v>
      </c>
      <c r="AG146" s="511">
        <f>IF(AND('13 Man'!E146=0,NOT('13 Man'!H146="")),'13 Man'!H146,4)</f>
        <v>4</v>
      </c>
      <c r="AH146" s="511">
        <f>IF(AND('13 Man'!F146=0,NOT('13 Man'!H146="")),'13 Man'!H146,4)</f>
        <v>4</v>
      </c>
    </row>
    <row r="147" spans="1:34" s="506" customFormat="1">
      <c r="A147" s="536" t="s">
        <v>1481</v>
      </c>
      <c r="B147" s="39" t="s">
        <v>2688</v>
      </c>
      <c r="C147" s="223"/>
      <c r="D147" s="214"/>
      <c r="E147" s="214"/>
      <c r="F147" s="214"/>
      <c r="G147" s="219">
        <v>4</v>
      </c>
      <c r="H147" s="219"/>
      <c r="I147" s="219"/>
      <c r="J147" s="219" t="s">
        <v>2351</v>
      </c>
      <c r="K147" s="39"/>
      <c r="L147" s="338"/>
      <c r="M147" s="498"/>
      <c r="N147" s="505"/>
      <c r="O147" s="505"/>
      <c r="P147" s="505"/>
      <c r="Q147" s="505"/>
      <c r="R147" s="505"/>
      <c r="S147" s="505"/>
      <c r="T147" s="505"/>
      <c r="U147" s="505"/>
      <c r="V147" s="505"/>
      <c r="W147" s="505"/>
      <c r="X147" s="505"/>
      <c r="Y147" s="505"/>
      <c r="Z147" s="505"/>
      <c r="AA147" s="506">
        <f>IF(AND('13 Man'!C147=1,NOT('13 Man'!I147="")),'13 Man'!I147,0)</f>
        <v>0</v>
      </c>
      <c r="AB147" s="511">
        <f>IF(AND('13 Man'!D147=1,NOT('13 Man'!I147="")),'13 Man'!I147,0)</f>
        <v>0</v>
      </c>
      <c r="AC147" s="506">
        <f>IF(AND('13 Man'!E147=1,NOT('13 Man'!I147="")),'13 Man'!I147,0)</f>
        <v>0</v>
      </c>
      <c r="AD147" s="506">
        <f>IF(AND('13 Man'!F147=1,NOT('13 Man'!I147="")),'13 Man'!I147,0)</f>
        <v>0</v>
      </c>
      <c r="AE147" s="506">
        <f>IF(AND('13 Man'!C147=0,NOT('13 Man'!H147="")),'13 Man'!H147,4)</f>
        <v>4</v>
      </c>
      <c r="AF147" s="506">
        <f>IF(AND('13 Man'!D147=0,NOT('13 Man'!H147="")),'13 Man'!H147,4)</f>
        <v>4</v>
      </c>
      <c r="AG147" s="506">
        <f>IF(AND('13 Man'!E147=0,NOT('13 Man'!H147="")),'13 Man'!H147,4)</f>
        <v>4</v>
      </c>
      <c r="AH147" s="506">
        <f>IF(AND('13 Man'!F147=0,NOT('13 Man'!H147="")),'13 Man'!H147,4)</f>
        <v>4</v>
      </c>
    </row>
    <row r="148" spans="1:34" s="506" customFormat="1">
      <c r="A148" s="536" t="s">
        <v>630</v>
      </c>
      <c r="B148" s="39" t="s">
        <v>3558</v>
      </c>
      <c r="C148" s="223"/>
      <c r="D148" s="214"/>
      <c r="E148" s="214"/>
      <c r="F148" s="214"/>
      <c r="G148" s="219">
        <v>2</v>
      </c>
      <c r="H148" s="273"/>
      <c r="I148" s="273"/>
      <c r="J148" s="219" t="s">
        <v>5466</v>
      </c>
      <c r="K148" s="39"/>
      <c r="L148" s="338"/>
      <c r="M148" s="498"/>
      <c r="N148" s="505"/>
      <c r="O148" s="505"/>
      <c r="P148" s="505"/>
      <c r="Q148" s="505"/>
      <c r="R148" s="505"/>
      <c r="S148" s="505"/>
      <c r="T148" s="505"/>
      <c r="U148" s="505"/>
      <c r="V148" s="505"/>
      <c r="W148" s="505"/>
      <c r="X148" s="505"/>
      <c r="Y148" s="505"/>
      <c r="Z148" s="505"/>
      <c r="AA148" s="506">
        <f>IF(AND('13 Man'!C148=1,NOT('13 Man'!I148="")),'13 Man'!I148,0)</f>
        <v>0</v>
      </c>
      <c r="AB148" s="511">
        <f>IF(AND('13 Man'!D148=1,NOT('13 Man'!I148="")),'13 Man'!I148,0)</f>
        <v>0</v>
      </c>
      <c r="AC148" s="506">
        <f>IF(AND('13 Man'!E148=1,NOT('13 Man'!I148="")),'13 Man'!I148,0)</f>
        <v>0</v>
      </c>
      <c r="AD148" s="506">
        <f>IF(AND('13 Man'!F148=1,NOT('13 Man'!I148="")),'13 Man'!I148,0)</f>
        <v>0</v>
      </c>
      <c r="AE148" s="506">
        <f>IF(AND('13 Man'!C148=0,NOT('13 Man'!H148="")),'13 Man'!H148,4)</f>
        <v>4</v>
      </c>
      <c r="AF148" s="506">
        <f>IF(AND('13 Man'!D148=0,NOT('13 Man'!H148="")),'13 Man'!H148,4)</f>
        <v>4</v>
      </c>
      <c r="AG148" s="506">
        <f>IF(AND('13 Man'!E148=0,NOT('13 Man'!H148="")),'13 Man'!H148,4)</f>
        <v>4</v>
      </c>
      <c r="AH148" s="506">
        <f>IF(AND('13 Man'!F148=0,NOT('13 Man'!H148="")),'13 Man'!H148,4)</f>
        <v>4</v>
      </c>
    </row>
    <row r="149" spans="1:34" s="506" customFormat="1">
      <c r="A149" s="536" t="s">
        <v>1652</v>
      </c>
      <c r="B149" s="39" t="s">
        <v>1653</v>
      </c>
      <c r="C149" s="223"/>
      <c r="D149" s="214"/>
      <c r="E149" s="214"/>
      <c r="F149" s="214"/>
      <c r="G149" s="219">
        <v>4</v>
      </c>
      <c r="H149" s="273">
        <v>3</v>
      </c>
      <c r="I149" s="273"/>
      <c r="J149" s="273" t="s">
        <v>5466</v>
      </c>
      <c r="K149" s="220"/>
      <c r="L149" s="338"/>
      <c r="M149" s="498"/>
      <c r="N149" s="505"/>
      <c r="O149" s="505"/>
      <c r="P149" s="505"/>
      <c r="Q149" s="505"/>
      <c r="R149" s="505"/>
      <c r="S149" s="505"/>
      <c r="T149" s="505"/>
      <c r="U149" s="505"/>
      <c r="V149" s="505"/>
      <c r="W149" s="505"/>
      <c r="X149" s="505"/>
      <c r="Y149" s="505"/>
      <c r="Z149" s="505"/>
      <c r="AA149" s="506">
        <f>IF(AND('13 Man'!C149=1,NOT('13 Man'!I149="")),'13 Man'!I149,0)</f>
        <v>0</v>
      </c>
      <c r="AB149" s="511">
        <f>IF(AND('13 Man'!D149=1,NOT('13 Man'!I149="")),'13 Man'!I149,0)</f>
        <v>0</v>
      </c>
      <c r="AC149" s="506">
        <f>IF(AND('13 Man'!E149=1,NOT('13 Man'!I149="")),'13 Man'!I149,0)</f>
        <v>0</v>
      </c>
      <c r="AD149" s="506">
        <f>IF(AND('13 Man'!F149=1,NOT('13 Man'!I149="")),'13 Man'!I149,0)</f>
        <v>0</v>
      </c>
      <c r="AE149" s="506">
        <f>IF(AND('13 Man'!C149=0,NOT('13 Man'!H149="")),'13 Man'!H149,4)</f>
        <v>3</v>
      </c>
      <c r="AF149" s="506">
        <f>IF(AND('13 Man'!D149=0,NOT('13 Man'!H149="")),'13 Man'!H149,4)</f>
        <v>3</v>
      </c>
      <c r="AG149" s="506">
        <f>IF(AND('13 Man'!E149=0,NOT('13 Man'!H149="")),'13 Man'!H149,4)</f>
        <v>3</v>
      </c>
      <c r="AH149" s="506">
        <f>IF(AND('13 Man'!F149=0,NOT('13 Man'!H149="")),'13 Man'!H149,4)</f>
        <v>3</v>
      </c>
    </row>
    <row r="150" spans="1:34" s="506" customFormat="1">
      <c r="A150" s="536" t="s">
        <v>1588</v>
      </c>
      <c r="B150" s="39" t="s">
        <v>4677</v>
      </c>
      <c r="C150" s="223"/>
      <c r="D150" s="214"/>
      <c r="E150" s="214"/>
      <c r="F150" s="214"/>
      <c r="G150" s="219">
        <v>4</v>
      </c>
      <c r="H150" s="273">
        <v>3</v>
      </c>
      <c r="I150" s="273"/>
      <c r="J150" s="273" t="s">
        <v>5466</v>
      </c>
      <c r="K150" s="220"/>
      <c r="L150" s="338"/>
      <c r="M150" s="498"/>
      <c r="N150" s="505"/>
      <c r="O150" s="505"/>
      <c r="P150" s="505"/>
      <c r="Q150" s="505"/>
      <c r="R150" s="505"/>
      <c r="S150" s="505"/>
      <c r="T150" s="505"/>
      <c r="U150" s="505"/>
      <c r="V150" s="505"/>
      <c r="W150" s="505"/>
      <c r="X150" s="505"/>
      <c r="Y150" s="505"/>
      <c r="Z150" s="505"/>
      <c r="AA150" s="506">
        <f>IF(AND('13 Man'!C150=1,NOT('13 Man'!I150="")),'13 Man'!I150,0)</f>
        <v>0</v>
      </c>
      <c r="AB150" s="511">
        <f>IF(AND('13 Man'!D150=1,NOT('13 Man'!I150="")),'13 Man'!I150,0)</f>
        <v>0</v>
      </c>
      <c r="AC150" s="506">
        <f>IF(AND('13 Man'!E150=1,NOT('13 Man'!I150="")),'13 Man'!I150,0)</f>
        <v>0</v>
      </c>
      <c r="AD150" s="506">
        <f>IF(AND('13 Man'!F150=1,NOT('13 Man'!I150="")),'13 Man'!I150,0)</f>
        <v>0</v>
      </c>
      <c r="AE150" s="506">
        <f>IF(AND('13 Man'!C150=0,NOT('13 Man'!H150="")),'13 Man'!H150,4)</f>
        <v>3</v>
      </c>
      <c r="AF150" s="506">
        <f>IF(AND('13 Man'!D150=0,NOT('13 Man'!H150="")),'13 Man'!H150,4)</f>
        <v>3</v>
      </c>
      <c r="AG150" s="506">
        <f>IF(AND('13 Man'!E150=0,NOT('13 Man'!H150="")),'13 Man'!H150,4)</f>
        <v>3</v>
      </c>
      <c r="AH150" s="506">
        <f>IF(AND('13 Man'!F150=0,NOT('13 Man'!H150="")),'13 Man'!H150,4)</f>
        <v>3</v>
      </c>
    </row>
    <row r="151" spans="1:34" s="506" customFormat="1">
      <c r="A151" s="536" t="s">
        <v>1589</v>
      </c>
      <c r="B151" s="39" t="s">
        <v>2785</v>
      </c>
      <c r="C151" s="223"/>
      <c r="D151" s="214"/>
      <c r="E151" s="214"/>
      <c r="F151" s="214"/>
      <c r="G151" s="219">
        <v>4</v>
      </c>
      <c r="H151" s="273"/>
      <c r="I151" s="273"/>
      <c r="J151" s="219" t="s">
        <v>5466</v>
      </c>
      <c r="K151" s="220"/>
      <c r="L151" s="338"/>
      <c r="M151" s="498"/>
      <c r="N151" s="505"/>
      <c r="O151" s="505"/>
      <c r="P151" s="505"/>
      <c r="Q151" s="505"/>
      <c r="R151" s="505"/>
      <c r="S151" s="505"/>
      <c r="T151" s="505"/>
      <c r="U151" s="505"/>
      <c r="V151" s="505"/>
      <c r="W151" s="505"/>
      <c r="X151" s="505"/>
      <c r="Y151" s="505"/>
      <c r="Z151" s="505"/>
      <c r="AA151" s="506">
        <f>IF(AND('13 Man'!C151=1,NOT('13 Man'!I151="")),'13 Man'!I151,0)</f>
        <v>0</v>
      </c>
      <c r="AB151" s="511">
        <f>IF(AND('13 Man'!D151=1,NOT('13 Man'!I151="")),'13 Man'!I151,0)</f>
        <v>0</v>
      </c>
      <c r="AC151" s="506">
        <f>IF(AND('13 Man'!E151=1,NOT('13 Man'!I151="")),'13 Man'!I151,0)</f>
        <v>0</v>
      </c>
      <c r="AD151" s="506">
        <f>IF(AND('13 Man'!F151=1,NOT('13 Man'!I151="")),'13 Man'!I151,0)</f>
        <v>0</v>
      </c>
      <c r="AE151" s="506">
        <f>IF(AND('13 Man'!C151=0,NOT('13 Man'!H151="")),'13 Man'!H151,4)</f>
        <v>4</v>
      </c>
      <c r="AF151" s="506">
        <f>IF(AND('13 Man'!D151=0,NOT('13 Man'!H151="")),'13 Man'!H151,4)</f>
        <v>4</v>
      </c>
      <c r="AG151" s="506">
        <f>IF(AND('13 Man'!E151=0,NOT('13 Man'!H151="")),'13 Man'!H151,4)</f>
        <v>4</v>
      </c>
      <c r="AH151" s="506">
        <f>IF(AND('13 Man'!F151=0,NOT('13 Man'!H151="")),'13 Man'!H151,4)</f>
        <v>4</v>
      </c>
    </row>
    <row r="152" spans="1:34" s="506" customFormat="1">
      <c r="A152" s="536" t="s">
        <v>2786</v>
      </c>
      <c r="B152" s="39" t="s">
        <v>2787</v>
      </c>
      <c r="C152" s="223"/>
      <c r="D152" s="214"/>
      <c r="E152" s="214"/>
      <c r="F152" s="214"/>
      <c r="G152" s="219">
        <v>2</v>
      </c>
      <c r="H152" s="273"/>
      <c r="I152" s="273"/>
      <c r="J152" s="219" t="s">
        <v>5466</v>
      </c>
      <c r="K152" s="220"/>
      <c r="L152" s="338"/>
      <c r="M152" s="498"/>
      <c r="N152" s="505"/>
      <c r="O152" s="505"/>
      <c r="P152" s="505"/>
      <c r="Q152" s="505"/>
      <c r="R152" s="505"/>
      <c r="S152" s="505"/>
      <c r="T152" s="505"/>
      <c r="U152" s="505"/>
      <c r="V152" s="505"/>
      <c r="W152" s="505"/>
      <c r="X152" s="505"/>
      <c r="Y152" s="505"/>
      <c r="Z152" s="505"/>
      <c r="AA152" s="506">
        <f>IF(AND('13 Man'!C152=1,NOT('13 Man'!I152="")),'13 Man'!I152,0)</f>
        <v>0</v>
      </c>
      <c r="AB152" s="511">
        <f>IF(AND('13 Man'!D152=1,NOT('13 Man'!I152="")),'13 Man'!I152,0)</f>
        <v>0</v>
      </c>
      <c r="AC152" s="506">
        <f>IF(AND('13 Man'!E152=1,NOT('13 Man'!I152="")),'13 Man'!I152,0)</f>
        <v>0</v>
      </c>
      <c r="AD152" s="506">
        <f>IF(AND('13 Man'!F152=1,NOT('13 Man'!I152="")),'13 Man'!I152,0)</f>
        <v>0</v>
      </c>
      <c r="AE152" s="506">
        <f>IF(AND('13 Man'!C152=0,NOT('13 Man'!H152="")),'13 Man'!H152,4)</f>
        <v>4</v>
      </c>
      <c r="AF152" s="506">
        <f>IF(AND('13 Man'!D152=0,NOT('13 Man'!H152="")),'13 Man'!H152,4)</f>
        <v>4</v>
      </c>
      <c r="AG152" s="506">
        <f>IF(AND('13 Man'!E152=0,NOT('13 Man'!H152="")),'13 Man'!H152,4)</f>
        <v>4</v>
      </c>
      <c r="AH152" s="506">
        <f>IF(AND('13 Man'!F152=0,NOT('13 Man'!H152="")),'13 Man'!H152,4)</f>
        <v>4</v>
      </c>
    </row>
    <row r="153" spans="1:34" s="506" customFormat="1" ht="20">
      <c r="A153" s="536" t="s">
        <v>2788</v>
      </c>
      <c r="B153" s="39" t="s">
        <v>3582</v>
      </c>
      <c r="C153" s="223"/>
      <c r="D153" s="214"/>
      <c r="E153" s="214"/>
      <c r="F153" s="214"/>
      <c r="G153" s="219">
        <v>4</v>
      </c>
      <c r="H153" s="273"/>
      <c r="I153" s="273"/>
      <c r="J153" s="273" t="s">
        <v>2351</v>
      </c>
      <c r="K153" s="220"/>
      <c r="L153" s="338"/>
      <c r="M153" s="498"/>
      <c r="N153" s="505"/>
      <c r="O153" s="505"/>
      <c r="P153" s="505"/>
      <c r="Q153" s="505"/>
      <c r="R153" s="505"/>
      <c r="S153" s="505"/>
      <c r="T153" s="505"/>
      <c r="U153" s="505"/>
      <c r="V153" s="505"/>
      <c r="W153" s="505"/>
      <c r="X153" s="505"/>
      <c r="Y153" s="505"/>
      <c r="Z153" s="505"/>
      <c r="AA153" s="506">
        <f>IF(AND('13 Man'!C153=1,NOT('13 Man'!I153="")),'13 Man'!I153,0)</f>
        <v>0</v>
      </c>
      <c r="AB153" s="511">
        <f>IF(AND('13 Man'!D153=1,NOT('13 Man'!I153="")),'13 Man'!I153,0)</f>
        <v>0</v>
      </c>
      <c r="AC153" s="506">
        <f>IF(AND('13 Man'!E153=1,NOT('13 Man'!I153="")),'13 Man'!I153,0)</f>
        <v>0</v>
      </c>
      <c r="AD153" s="506">
        <f>IF(AND('13 Man'!F153=1,NOT('13 Man'!I153="")),'13 Man'!I153,0)</f>
        <v>0</v>
      </c>
      <c r="AE153" s="506">
        <f>IF(AND('13 Man'!C153=0,NOT('13 Man'!H153="")),'13 Man'!H153,4)</f>
        <v>4</v>
      </c>
      <c r="AF153" s="506">
        <f>IF(AND('13 Man'!D153=0,NOT('13 Man'!H153="")),'13 Man'!H153,4)</f>
        <v>4</v>
      </c>
      <c r="AG153" s="506">
        <f>IF(AND('13 Man'!E153=0,NOT('13 Man'!H153="")),'13 Man'!H153,4)</f>
        <v>4</v>
      </c>
      <c r="AH153" s="506">
        <f>IF(AND('13 Man'!F153=0,NOT('13 Man'!H153="")),'13 Man'!H153,4)</f>
        <v>4</v>
      </c>
    </row>
    <row r="154" spans="1:34" s="506" customFormat="1" ht="20">
      <c r="A154" s="536" t="s">
        <v>3583</v>
      </c>
      <c r="B154" s="39" t="s">
        <v>1385</v>
      </c>
      <c r="C154" s="223"/>
      <c r="D154" s="214"/>
      <c r="E154" s="214"/>
      <c r="F154" s="214"/>
      <c r="G154" s="219">
        <v>4</v>
      </c>
      <c r="H154" s="219"/>
      <c r="I154" s="219"/>
      <c r="J154" s="273" t="s">
        <v>5466</v>
      </c>
      <c r="K154" s="220"/>
      <c r="L154" s="338"/>
      <c r="M154" s="498"/>
      <c r="N154" s="505"/>
      <c r="O154" s="505"/>
      <c r="P154" s="505"/>
      <c r="Q154" s="505"/>
      <c r="R154" s="505"/>
      <c r="S154" s="505"/>
      <c r="T154" s="505"/>
      <c r="U154" s="505"/>
      <c r="V154" s="505"/>
      <c r="W154" s="505"/>
      <c r="X154" s="505"/>
      <c r="Y154" s="505"/>
      <c r="Z154" s="505"/>
      <c r="AA154" s="506">
        <f>IF(AND('13 Man'!C154=1,NOT('13 Man'!I154="")),'13 Man'!I154,0)</f>
        <v>0</v>
      </c>
      <c r="AB154" s="511">
        <f>IF(AND('13 Man'!D154=1,NOT('13 Man'!I154="")),'13 Man'!I154,0)</f>
        <v>0</v>
      </c>
      <c r="AC154" s="506">
        <f>IF(AND('13 Man'!E154=1,NOT('13 Man'!I154="")),'13 Man'!I154,0)</f>
        <v>0</v>
      </c>
      <c r="AD154" s="506">
        <f>IF(AND('13 Man'!F154=1,NOT('13 Man'!I154="")),'13 Man'!I154,0)</f>
        <v>0</v>
      </c>
      <c r="AE154" s="506">
        <f>IF(AND('13 Man'!C154=0,NOT('13 Man'!H154="")),'13 Man'!H154,4)</f>
        <v>4</v>
      </c>
      <c r="AF154" s="506">
        <f>IF(AND('13 Man'!D154=0,NOT('13 Man'!H154="")),'13 Man'!H154,4)</f>
        <v>4</v>
      </c>
      <c r="AG154" s="506">
        <f>IF(AND('13 Man'!E154=0,NOT('13 Man'!H154="")),'13 Man'!H154,4)</f>
        <v>4</v>
      </c>
      <c r="AH154" s="506">
        <f>IF(AND('13 Man'!F154=0,NOT('13 Man'!H154="")),'13 Man'!H154,4)</f>
        <v>4</v>
      </c>
    </row>
    <row r="155" spans="1:34" s="506" customFormat="1">
      <c r="A155" s="536" t="s">
        <v>1386</v>
      </c>
      <c r="B155" s="39" t="s">
        <v>1387</v>
      </c>
      <c r="C155" s="223"/>
      <c r="D155" s="214"/>
      <c r="E155" s="214"/>
      <c r="F155" s="214"/>
      <c r="G155" s="219">
        <v>2</v>
      </c>
      <c r="H155" s="273">
        <v>3</v>
      </c>
      <c r="I155" s="273"/>
      <c r="J155" s="273" t="s">
        <v>5466</v>
      </c>
      <c r="K155" s="220"/>
      <c r="L155" s="338"/>
      <c r="M155" s="498"/>
      <c r="N155" s="505"/>
      <c r="O155" s="505"/>
      <c r="P155" s="505"/>
      <c r="Q155" s="505"/>
      <c r="R155" s="505"/>
      <c r="S155" s="505"/>
      <c r="T155" s="505"/>
      <c r="U155" s="505"/>
      <c r="V155" s="505"/>
      <c r="W155" s="505"/>
      <c r="X155" s="505"/>
      <c r="Y155" s="505"/>
      <c r="Z155" s="505"/>
      <c r="AA155" s="506">
        <f>IF(AND('13 Man'!C155=1,NOT('13 Man'!I155="")),'13 Man'!I155,0)</f>
        <v>0</v>
      </c>
      <c r="AB155" s="511">
        <f>IF(AND('13 Man'!D155=1,NOT('13 Man'!I155="")),'13 Man'!I155,0)</f>
        <v>0</v>
      </c>
      <c r="AC155" s="506">
        <f>IF(AND('13 Man'!E155=1,NOT('13 Man'!I155="")),'13 Man'!I155,0)</f>
        <v>0</v>
      </c>
      <c r="AD155" s="506">
        <f>IF(AND('13 Man'!F155=1,NOT('13 Man'!I155="")),'13 Man'!I155,0)</f>
        <v>0</v>
      </c>
      <c r="AE155" s="506">
        <f>IF(AND('13 Man'!C155=0,NOT('13 Man'!H155="")),'13 Man'!H155,4)</f>
        <v>3</v>
      </c>
      <c r="AF155" s="506">
        <f>IF(AND('13 Man'!D155=0,NOT('13 Man'!H155="")),'13 Man'!H155,4)</f>
        <v>3</v>
      </c>
      <c r="AG155" s="506">
        <f>IF(AND('13 Man'!E155=0,NOT('13 Man'!H155="")),'13 Man'!H155,4)</f>
        <v>3</v>
      </c>
      <c r="AH155" s="506">
        <f>IF(AND('13 Man'!F155=0,NOT('13 Man'!H155="")),'13 Man'!H155,4)</f>
        <v>3</v>
      </c>
    </row>
    <row r="156" spans="1:34" s="506" customFormat="1">
      <c r="A156" s="531" t="s">
        <v>1388</v>
      </c>
      <c r="B156" s="276" t="s">
        <v>4648</v>
      </c>
      <c r="C156" s="223"/>
      <c r="D156" s="214"/>
      <c r="E156" s="214"/>
      <c r="F156" s="214"/>
      <c r="G156" s="219"/>
      <c r="H156" s="219"/>
      <c r="I156" s="219"/>
      <c r="J156" s="273"/>
      <c r="K156" s="220"/>
      <c r="L156" s="338"/>
      <c r="M156" s="498"/>
      <c r="N156" s="505"/>
      <c r="O156" s="505"/>
      <c r="P156" s="505"/>
      <c r="Q156" s="505"/>
      <c r="R156" s="505"/>
      <c r="S156" s="505"/>
      <c r="T156" s="505"/>
      <c r="U156" s="505"/>
      <c r="V156" s="505"/>
      <c r="W156" s="505"/>
      <c r="X156" s="505"/>
      <c r="Y156" s="505"/>
      <c r="Z156" s="505"/>
      <c r="AB156" s="511">
        <f>IF(AND('13 Man'!D156=1,NOT('13 Man'!I156="")),'13 Man'!I156,0)</f>
        <v>0</v>
      </c>
    </row>
    <row r="157" spans="1:34" s="506" customFormat="1">
      <c r="A157" s="533" t="s">
        <v>1389</v>
      </c>
      <c r="B157" s="39" t="s">
        <v>2468</v>
      </c>
      <c r="C157" s="223"/>
      <c r="D157" s="214"/>
      <c r="E157" s="214"/>
      <c r="F157" s="214"/>
      <c r="G157" s="219">
        <v>2</v>
      </c>
      <c r="H157" s="219"/>
      <c r="I157" s="219"/>
      <c r="J157" s="273" t="s">
        <v>2351</v>
      </c>
      <c r="K157" s="220"/>
      <c r="L157" s="338"/>
      <c r="M157" s="498"/>
      <c r="N157" s="505"/>
      <c r="O157" s="505"/>
      <c r="P157" s="505"/>
      <c r="Q157" s="505"/>
      <c r="R157" s="505"/>
      <c r="S157" s="505"/>
      <c r="T157" s="505"/>
      <c r="U157" s="505"/>
      <c r="V157" s="505"/>
      <c r="W157" s="505"/>
      <c r="X157" s="505"/>
      <c r="Y157" s="505"/>
      <c r="Z157" s="505"/>
      <c r="AA157" s="506">
        <f>IF(AND('13 Man'!C157=1,NOT('13 Man'!I157="")),'13 Man'!I157,0)</f>
        <v>0</v>
      </c>
      <c r="AB157" s="511">
        <f>IF(AND('13 Man'!D157=1,NOT('13 Man'!I157="")),'13 Man'!I157,0)</f>
        <v>0</v>
      </c>
      <c r="AC157" s="506">
        <f>IF(AND('13 Man'!E157=1,NOT('13 Man'!I157="")),'13 Man'!I157,0)</f>
        <v>0</v>
      </c>
      <c r="AD157" s="506">
        <f>IF(AND('13 Man'!F157=1,NOT('13 Man'!I157="")),'13 Man'!I157,0)</f>
        <v>0</v>
      </c>
      <c r="AE157" s="506">
        <f>IF(AND('13 Man'!C157=0,NOT('13 Man'!H157="")),'13 Man'!H157,4)</f>
        <v>4</v>
      </c>
      <c r="AF157" s="506">
        <f>IF(AND('13 Man'!D157=0,NOT('13 Man'!H157="")),'13 Man'!H157,4)</f>
        <v>4</v>
      </c>
      <c r="AG157" s="506">
        <f>IF(AND('13 Man'!E157=0,NOT('13 Man'!H157="")),'13 Man'!H157,4)</f>
        <v>4</v>
      </c>
      <c r="AH157" s="506">
        <f>IF(AND('13 Man'!F157=0,NOT('13 Man'!H157="")),'13 Man'!H157,4)</f>
        <v>4</v>
      </c>
    </row>
    <row r="158" spans="1:34" s="506" customFormat="1">
      <c r="A158" s="533" t="s">
        <v>2469</v>
      </c>
      <c r="B158" s="39" t="s">
        <v>160</v>
      </c>
      <c r="C158" s="223"/>
      <c r="D158" s="214"/>
      <c r="E158" s="214"/>
      <c r="F158" s="214"/>
      <c r="G158" s="219">
        <v>2</v>
      </c>
      <c r="H158" s="219"/>
      <c r="I158" s="219"/>
      <c r="J158" s="273" t="s">
        <v>5466</v>
      </c>
      <c r="K158" s="220"/>
      <c r="L158" s="338"/>
      <c r="M158" s="498"/>
      <c r="N158" s="505"/>
      <c r="O158" s="505"/>
      <c r="P158" s="505"/>
      <c r="Q158" s="505"/>
      <c r="R158" s="505"/>
      <c r="S158" s="505"/>
      <c r="T158" s="505"/>
      <c r="U158" s="505"/>
      <c r="V158" s="505"/>
      <c r="W158" s="505"/>
      <c r="X158" s="505"/>
      <c r="Y158" s="505"/>
      <c r="Z158" s="505"/>
      <c r="AA158" s="506">
        <f>IF(AND('13 Man'!C158=1,NOT('13 Man'!I158="")),'13 Man'!I158,0)</f>
        <v>0</v>
      </c>
      <c r="AB158" s="511">
        <f>IF(AND('13 Man'!D158=1,NOT('13 Man'!I158="")),'13 Man'!I158,0)</f>
        <v>0</v>
      </c>
      <c r="AC158" s="506">
        <f>IF(AND('13 Man'!E158=1,NOT('13 Man'!I158="")),'13 Man'!I158,0)</f>
        <v>0</v>
      </c>
      <c r="AD158" s="506">
        <f>IF(AND('13 Man'!F158=1,NOT('13 Man'!I158="")),'13 Man'!I158,0)</f>
        <v>0</v>
      </c>
      <c r="AE158" s="506">
        <f>IF(AND('13 Man'!C158=0,NOT('13 Man'!H158="")),'13 Man'!H158,4)</f>
        <v>4</v>
      </c>
      <c r="AF158" s="506">
        <f>IF(AND('13 Man'!D158=0,NOT('13 Man'!H158="")),'13 Man'!H158,4)</f>
        <v>4</v>
      </c>
      <c r="AG158" s="506">
        <f>IF(AND('13 Man'!E158=0,NOT('13 Man'!H158="")),'13 Man'!H158,4)</f>
        <v>4</v>
      </c>
      <c r="AH158" s="506">
        <f>IF(AND('13 Man'!F158=0,NOT('13 Man'!H158="")),'13 Man'!H158,4)</f>
        <v>4</v>
      </c>
    </row>
    <row r="159" spans="1:34" s="506" customFormat="1">
      <c r="A159" s="533" t="s">
        <v>2470</v>
      </c>
      <c r="B159" s="39" t="s">
        <v>2503</v>
      </c>
      <c r="C159" s="223"/>
      <c r="D159" s="214"/>
      <c r="E159" s="214"/>
      <c r="F159" s="214"/>
      <c r="G159" s="219">
        <v>2</v>
      </c>
      <c r="H159" s="273"/>
      <c r="I159" s="273"/>
      <c r="J159" s="273" t="s">
        <v>5466</v>
      </c>
      <c r="K159" s="220"/>
      <c r="L159" s="338"/>
      <c r="M159" s="498"/>
      <c r="N159" s="505"/>
      <c r="O159" s="505"/>
      <c r="P159" s="505"/>
      <c r="Q159" s="505"/>
      <c r="R159" s="505"/>
      <c r="S159" s="505"/>
      <c r="T159" s="505"/>
      <c r="U159" s="505"/>
      <c r="V159" s="505"/>
      <c r="W159" s="505"/>
      <c r="X159" s="505"/>
      <c r="Y159" s="505"/>
      <c r="Z159" s="505"/>
      <c r="AA159" s="506">
        <f>IF(AND('13 Man'!C159=1,NOT('13 Man'!I159="")),'13 Man'!I159,0)</f>
        <v>0</v>
      </c>
      <c r="AB159" s="511">
        <f>IF(AND('13 Man'!D159=1,NOT('13 Man'!I159="")),'13 Man'!I159,0)</f>
        <v>0</v>
      </c>
      <c r="AC159" s="506">
        <f>IF(AND('13 Man'!E159=1,NOT('13 Man'!I159="")),'13 Man'!I159,0)</f>
        <v>0</v>
      </c>
      <c r="AD159" s="506">
        <f>IF(AND('13 Man'!F159=1,NOT('13 Man'!I159="")),'13 Man'!I159,0)</f>
        <v>0</v>
      </c>
      <c r="AE159" s="506">
        <f>IF(AND('13 Man'!C159=0,NOT('13 Man'!H159="")),'13 Man'!H159,4)</f>
        <v>4</v>
      </c>
      <c r="AF159" s="506">
        <f>IF(AND('13 Man'!D159=0,NOT('13 Man'!H159="")),'13 Man'!H159,4)</f>
        <v>4</v>
      </c>
      <c r="AG159" s="506">
        <f>IF(AND('13 Man'!E159=0,NOT('13 Man'!H159="")),'13 Man'!H159,4)</f>
        <v>4</v>
      </c>
      <c r="AH159" s="506">
        <f>IF(AND('13 Man'!F159=0,NOT('13 Man'!H159="")),'13 Man'!H159,4)</f>
        <v>4</v>
      </c>
    </row>
    <row r="160" spans="1:34" s="506" customFormat="1" ht="20">
      <c r="A160" s="533" t="s">
        <v>2471</v>
      </c>
      <c r="B160" s="39" t="s">
        <v>1398</v>
      </c>
      <c r="C160" s="223"/>
      <c r="D160" s="214"/>
      <c r="E160" s="214"/>
      <c r="F160" s="214"/>
      <c r="G160" s="219">
        <v>4</v>
      </c>
      <c r="H160" s="273"/>
      <c r="I160" s="273"/>
      <c r="J160" s="273" t="s">
        <v>5466</v>
      </c>
      <c r="K160" s="220"/>
      <c r="L160" s="338"/>
      <c r="M160" s="498"/>
      <c r="N160" s="505"/>
      <c r="O160" s="505"/>
      <c r="P160" s="505"/>
      <c r="Q160" s="505"/>
      <c r="R160" s="505"/>
      <c r="S160" s="505"/>
      <c r="T160" s="505"/>
      <c r="U160" s="505"/>
      <c r="V160" s="505"/>
      <c r="W160" s="505"/>
      <c r="X160" s="505"/>
      <c r="Y160" s="505"/>
      <c r="Z160" s="505"/>
      <c r="AA160" s="506">
        <f>IF(AND('13 Man'!C160=1,NOT('13 Man'!I160="")),'13 Man'!I160,0)</f>
        <v>0</v>
      </c>
      <c r="AB160" s="511">
        <f>IF(AND('13 Man'!D160=1,NOT('13 Man'!I160="")),'13 Man'!I160,0)</f>
        <v>0</v>
      </c>
      <c r="AC160" s="506">
        <f>IF(AND('13 Man'!E160=1,NOT('13 Man'!I160="")),'13 Man'!I160,0)</f>
        <v>0</v>
      </c>
      <c r="AD160" s="506">
        <f>IF(AND('13 Man'!F160=1,NOT('13 Man'!I160="")),'13 Man'!I160,0)</f>
        <v>0</v>
      </c>
      <c r="AE160" s="506">
        <f>IF(AND('13 Man'!C160=0,NOT('13 Man'!H160="")),'13 Man'!H160,4)</f>
        <v>4</v>
      </c>
      <c r="AF160" s="506">
        <f>IF(AND('13 Man'!D160=0,NOT('13 Man'!H160="")),'13 Man'!H160,4)</f>
        <v>4</v>
      </c>
      <c r="AG160" s="506">
        <f>IF(AND('13 Man'!E160=0,NOT('13 Man'!H160="")),'13 Man'!H160,4)</f>
        <v>4</v>
      </c>
      <c r="AH160" s="506">
        <f>IF(AND('13 Man'!F160=0,NOT('13 Man'!H160="")),'13 Man'!H160,4)</f>
        <v>4</v>
      </c>
    </row>
    <row r="161" spans="1:34" s="506" customFormat="1" ht="20">
      <c r="A161" s="533" t="s">
        <v>1447</v>
      </c>
      <c r="B161" s="39" t="s">
        <v>3082</v>
      </c>
      <c r="C161" s="223"/>
      <c r="D161" s="214"/>
      <c r="E161" s="214"/>
      <c r="F161" s="214"/>
      <c r="G161" s="219">
        <v>4</v>
      </c>
      <c r="H161" s="273">
        <v>3</v>
      </c>
      <c r="I161" s="273"/>
      <c r="J161" s="273" t="s">
        <v>2356</v>
      </c>
      <c r="K161" s="220"/>
      <c r="L161" s="338"/>
      <c r="M161" s="498"/>
      <c r="N161" s="505"/>
      <c r="O161" s="505"/>
      <c r="P161" s="505"/>
      <c r="Q161" s="505"/>
      <c r="R161" s="505"/>
      <c r="S161" s="505"/>
      <c r="T161" s="505"/>
      <c r="U161" s="505"/>
      <c r="V161" s="505"/>
      <c r="W161" s="505"/>
      <c r="X161" s="505"/>
      <c r="Y161" s="505"/>
      <c r="Z161" s="505"/>
      <c r="AA161" s="506">
        <f>IF(AND('13 Man'!C161=1,NOT('13 Man'!I161="")),'13 Man'!I161,0)</f>
        <v>0</v>
      </c>
      <c r="AB161" s="511">
        <f>IF(AND('13 Man'!D161=1,NOT('13 Man'!I161="")),'13 Man'!I161,0)</f>
        <v>0</v>
      </c>
      <c r="AC161" s="506">
        <f>IF(AND('13 Man'!E161=1,NOT('13 Man'!I161="")),'13 Man'!I161,0)</f>
        <v>0</v>
      </c>
      <c r="AD161" s="506">
        <f>IF(AND('13 Man'!F161=1,NOT('13 Man'!I161="")),'13 Man'!I161,0)</f>
        <v>0</v>
      </c>
      <c r="AE161" s="506">
        <f>IF(AND('13 Man'!C161=0,NOT('13 Man'!H161="")),'13 Man'!H161,4)</f>
        <v>3</v>
      </c>
      <c r="AF161" s="506">
        <f>IF(AND('13 Man'!D161=0,NOT('13 Man'!H161="")),'13 Man'!H161,4)</f>
        <v>3</v>
      </c>
      <c r="AG161" s="506">
        <f>IF(AND('13 Man'!E161=0,NOT('13 Man'!H161="")),'13 Man'!H161,4)</f>
        <v>3</v>
      </c>
      <c r="AH161" s="506">
        <f>IF(AND('13 Man'!F161=0,NOT('13 Man'!H161="")),'13 Man'!H161,4)</f>
        <v>3</v>
      </c>
    </row>
    <row r="162" spans="1:34" s="506" customFormat="1">
      <c r="A162" s="533" t="s">
        <v>3083</v>
      </c>
      <c r="B162" s="39" t="s">
        <v>2373</v>
      </c>
      <c r="C162" s="223"/>
      <c r="D162" s="128"/>
      <c r="E162" s="128"/>
      <c r="F162" s="128"/>
      <c r="G162" s="219">
        <v>2</v>
      </c>
      <c r="H162" s="219">
        <v>3</v>
      </c>
      <c r="I162" s="219"/>
      <c r="J162" s="273" t="s">
        <v>3371</v>
      </c>
      <c r="K162" s="220"/>
      <c r="L162" s="338"/>
      <c r="M162" s="498"/>
      <c r="N162" s="505"/>
      <c r="O162" s="505"/>
      <c r="P162" s="505"/>
      <c r="Q162" s="505"/>
      <c r="R162" s="505"/>
      <c r="S162" s="505"/>
      <c r="T162" s="505"/>
      <c r="U162" s="505"/>
      <c r="V162" s="505"/>
      <c r="W162" s="505"/>
      <c r="X162" s="505"/>
      <c r="Y162" s="505"/>
      <c r="Z162" s="505"/>
      <c r="AA162" s="506">
        <f>IF(AND('13 Man'!C162=1,NOT('13 Man'!I162="")),'13 Man'!I162,0)</f>
        <v>0</v>
      </c>
      <c r="AB162" s="511">
        <f>IF(AND('13 Man'!D162=1,NOT('13 Man'!I162="")),'13 Man'!I162,0)</f>
        <v>0</v>
      </c>
      <c r="AC162" s="506">
        <f>IF(AND('13 Man'!E162=1,NOT('13 Man'!I162="")),'13 Man'!I162,0)</f>
        <v>0</v>
      </c>
      <c r="AD162" s="506">
        <f>IF(AND('13 Man'!F162=1,NOT('13 Man'!I162="")),'13 Man'!I162,0)</f>
        <v>0</v>
      </c>
      <c r="AE162" s="506">
        <f>IF(AND('13 Man'!C162=0,NOT('13 Man'!H162="")),'13 Man'!H162,4)</f>
        <v>3</v>
      </c>
      <c r="AF162" s="506">
        <f>IF(AND('13 Man'!D162=0,NOT('13 Man'!H162="")),'13 Man'!H162,4)</f>
        <v>3</v>
      </c>
      <c r="AG162" s="506">
        <f>IF(AND('13 Man'!E162=0,NOT('13 Man'!H162="")),'13 Man'!H162,4)</f>
        <v>3</v>
      </c>
      <c r="AH162" s="506">
        <f>IF(AND('13 Man'!F162=0,NOT('13 Man'!H162="")),'13 Man'!H162,4)</f>
        <v>3</v>
      </c>
    </row>
    <row r="163" spans="1:34" s="506" customFormat="1">
      <c r="A163" s="533" t="s">
        <v>3084</v>
      </c>
      <c r="B163" s="39" t="s">
        <v>4645</v>
      </c>
      <c r="C163" s="223"/>
      <c r="D163" s="223"/>
      <c r="E163" s="128"/>
      <c r="F163" s="128"/>
      <c r="G163" s="219">
        <v>2</v>
      </c>
      <c r="H163" s="273">
        <v>3</v>
      </c>
      <c r="I163" s="273"/>
      <c r="J163" s="273" t="s">
        <v>2858</v>
      </c>
      <c r="K163" s="220"/>
      <c r="L163" s="338"/>
      <c r="M163" s="498"/>
      <c r="N163" s="505"/>
      <c r="O163" s="505"/>
      <c r="P163" s="505"/>
      <c r="Q163" s="505"/>
      <c r="R163" s="505"/>
      <c r="S163" s="505"/>
      <c r="T163" s="505"/>
      <c r="U163" s="505"/>
      <c r="V163" s="505"/>
      <c r="W163" s="505"/>
      <c r="X163" s="505"/>
      <c r="Y163" s="505"/>
      <c r="Z163" s="505"/>
      <c r="AA163" s="506">
        <f>IF(AND('13 Man'!C163=1,NOT('13 Man'!I163="")),'13 Man'!I163,0)</f>
        <v>0</v>
      </c>
      <c r="AB163" s="511">
        <f>IF(AND('13 Man'!D163=1,NOT('13 Man'!I163="")),'13 Man'!I163,0)</f>
        <v>0</v>
      </c>
      <c r="AC163" s="506">
        <f>IF(AND('13 Man'!E163=1,NOT('13 Man'!I163="")),'13 Man'!I163,0)</f>
        <v>0</v>
      </c>
      <c r="AD163" s="506">
        <f>IF(AND('13 Man'!F163=1,NOT('13 Man'!I163="")),'13 Man'!I163,0)</f>
        <v>0</v>
      </c>
      <c r="AE163" s="506">
        <f>IF(AND('13 Man'!C163=0,NOT('13 Man'!H163="")),'13 Man'!H163,4)</f>
        <v>3</v>
      </c>
      <c r="AF163" s="506">
        <f>IF(AND('13 Man'!D163=0,NOT('13 Man'!H163="")),'13 Man'!H163,4)</f>
        <v>3</v>
      </c>
      <c r="AG163" s="506">
        <f>IF(AND('13 Man'!E163=0,NOT('13 Man'!H163="")),'13 Man'!H163,4)</f>
        <v>3</v>
      </c>
      <c r="AH163" s="506">
        <f>IF(AND('13 Man'!F163=0,NOT('13 Man'!H163="")),'13 Man'!H163,4)</f>
        <v>3</v>
      </c>
    </row>
    <row r="164" spans="1:34" s="506" customFormat="1">
      <c r="A164" s="531" t="s">
        <v>3085</v>
      </c>
      <c r="B164" s="276" t="s">
        <v>2943</v>
      </c>
      <c r="C164" s="223"/>
      <c r="D164" s="214"/>
      <c r="E164" s="214"/>
      <c r="F164" s="214"/>
      <c r="G164" s="219"/>
      <c r="H164" s="219"/>
      <c r="I164" s="219"/>
      <c r="J164" s="273"/>
      <c r="K164" s="220"/>
      <c r="L164" s="338"/>
      <c r="M164" s="498"/>
      <c r="N164" s="505"/>
      <c r="O164" s="505"/>
      <c r="P164" s="505"/>
      <c r="Q164" s="505"/>
      <c r="R164" s="505"/>
      <c r="S164" s="505"/>
      <c r="T164" s="505"/>
      <c r="U164" s="505"/>
      <c r="V164" s="505"/>
      <c r="W164" s="505"/>
      <c r="X164" s="505"/>
      <c r="Y164" s="505"/>
      <c r="Z164" s="505"/>
      <c r="AB164" s="511">
        <f>IF(AND('13 Man'!D164=1,NOT('13 Man'!I164="")),'13 Man'!I164,0)</f>
        <v>0</v>
      </c>
    </row>
    <row r="165" spans="1:34" s="506" customFormat="1">
      <c r="A165" s="533" t="s">
        <v>2944</v>
      </c>
      <c r="B165" s="39" t="s">
        <v>3008</v>
      </c>
      <c r="C165" s="223"/>
      <c r="D165" s="214"/>
      <c r="E165" s="214"/>
      <c r="F165" s="214"/>
      <c r="G165" s="219">
        <v>2</v>
      </c>
      <c r="H165" s="273"/>
      <c r="I165" s="273"/>
      <c r="J165" s="273" t="s">
        <v>2858</v>
      </c>
      <c r="K165" s="220"/>
      <c r="L165" s="338"/>
      <c r="M165" s="498"/>
      <c r="N165" s="505"/>
      <c r="O165" s="505"/>
      <c r="P165" s="505"/>
      <c r="Q165" s="505"/>
      <c r="R165" s="505"/>
      <c r="S165" s="505"/>
      <c r="T165" s="505"/>
      <c r="U165" s="505"/>
      <c r="V165" s="505"/>
      <c r="W165" s="505"/>
      <c r="X165" s="505"/>
      <c r="Y165" s="505"/>
      <c r="Z165" s="505"/>
      <c r="AA165" s="506">
        <f>IF(AND('13 Man'!C165=1,NOT('13 Man'!I165="")),'13 Man'!I165,0)</f>
        <v>0</v>
      </c>
      <c r="AB165" s="511">
        <f>IF(AND('13 Man'!D165=1,NOT('13 Man'!I165="")),'13 Man'!I165,0)</f>
        <v>0</v>
      </c>
      <c r="AC165" s="506">
        <f>IF(AND('13 Man'!E165=1,NOT('13 Man'!I165="")),'13 Man'!I165,0)</f>
        <v>0</v>
      </c>
      <c r="AD165" s="506">
        <f>IF(AND('13 Man'!F165=1,NOT('13 Man'!I165="")),'13 Man'!I165,0)</f>
        <v>0</v>
      </c>
      <c r="AE165" s="506">
        <f>IF(AND('13 Man'!C165=0,NOT('13 Man'!H165="")),'13 Man'!H165,4)</f>
        <v>4</v>
      </c>
      <c r="AF165" s="506">
        <f>IF(AND('13 Man'!D165=0,NOT('13 Man'!H165="")),'13 Man'!H165,4)</f>
        <v>4</v>
      </c>
      <c r="AG165" s="506">
        <f>IF(AND('13 Man'!E165=0,NOT('13 Man'!H165="")),'13 Man'!H165,4)</f>
        <v>4</v>
      </c>
      <c r="AH165" s="506">
        <f>IF(AND('13 Man'!F165=0,NOT('13 Man'!H165="")),'13 Man'!H165,4)</f>
        <v>4</v>
      </c>
    </row>
    <row r="166" spans="1:34" s="506" customFormat="1">
      <c r="A166" s="533" t="s">
        <v>3009</v>
      </c>
      <c r="B166" s="39" t="s">
        <v>3513</v>
      </c>
      <c r="C166" s="223"/>
      <c r="D166" s="214"/>
      <c r="E166" s="214"/>
      <c r="F166" s="214"/>
      <c r="G166" s="219">
        <v>4</v>
      </c>
      <c r="H166" s="273">
        <v>3</v>
      </c>
      <c r="I166" s="273"/>
      <c r="J166" s="273" t="s">
        <v>5466</v>
      </c>
      <c r="K166" s="220"/>
      <c r="L166" s="338"/>
      <c r="M166" s="498"/>
      <c r="N166" s="505"/>
      <c r="O166" s="505"/>
      <c r="P166" s="505"/>
      <c r="Q166" s="505"/>
      <c r="R166" s="505"/>
      <c r="S166" s="505"/>
      <c r="T166" s="505"/>
      <c r="U166" s="505"/>
      <c r="V166" s="505"/>
      <c r="W166" s="505"/>
      <c r="X166" s="505"/>
      <c r="Y166" s="505"/>
      <c r="Z166" s="505"/>
      <c r="AA166" s="506">
        <f>IF(AND('13 Man'!C166=1,NOT('13 Man'!I166="")),'13 Man'!I166,0)</f>
        <v>0</v>
      </c>
      <c r="AB166" s="511">
        <f>IF(AND('13 Man'!D166=1,NOT('13 Man'!I166="")),'13 Man'!I166,0)</f>
        <v>0</v>
      </c>
      <c r="AC166" s="506">
        <f>IF(AND('13 Man'!E166=1,NOT('13 Man'!I166="")),'13 Man'!I166,0)</f>
        <v>0</v>
      </c>
      <c r="AD166" s="506">
        <f>IF(AND('13 Man'!F166=1,NOT('13 Man'!I166="")),'13 Man'!I166,0)</f>
        <v>0</v>
      </c>
      <c r="AE166" s="506">
        <f>IF(AND('13 Man'!C166=0,NOT('13 Man'!H166="")),'13 Man'!H166,4)</f>
        <v>3</v>
      </c>
      <c r="AF166" s="506">
        <f>IF(AND('13 Man'!D166=0,NOT('13 Man'!H166="")),'13 Man'!H166,4)</f>
        <v>3</v>
      </c>
      <c r="AG166" s="506">
        <f>IF(AND('13 Man'!E166=0,NOT('13 Man'!H166="")),'13 Man'!H166,4)</f>
        <v>3</v>
      </c>
      <c r="AH166" s="506">
        <f>IF(AND('13 Man'!F166=0,NOT('13 Man'!H166="")),'13 Man'!H166,4)</f>
        <v>3</v>
      </c>
    </row>
    <row r="167" spans="1:34" s="506" customFormat="1">
      <c r="A167" s="533" t="s">
        <v>3010</v>
      </c>
      <c r="B167" s="39" t="s">
        <v>1448</v>
      </c>
      <c r="C167" s="223"/>
      <c r="D167" s="214"/>
      <c r="E167" s="214"/>
      <c r="F167" s="214"/>
      <c r="G167" s="219">
        <v>1</v>
      </c>
      <c r="H167" s="273">
        <v>3</v>
      </c>
      <c r="I167" s="273"/>
      <c r="J167" s="273" t="s">
        <v>5466</v>
      </c>
      <c r="K167" s="220"/>
      <c r="L167" s="338"/>
      <c r="M167" s="498"/>
      <c r="N167" s="505"/>
      <c r="O167" s="505"/>
      <c r="P167" s="505"/>
      <c r="Q167" s="505"/>
      <c r="R167" s="505"/>
      <c r="S167" s="505"/>
      <c r="T167" s="505"/>
      <c r="U167" s="505"/>
      <c r="V167" s="505"/>
      <c r="W167" s="505"/>
      <c r="X167" s="505"/>
      <c r="Y167" s="505"/>
      <c r="Z167" s="505"/>
      <c r="AA167" s="506">
        <f>IF(AND('13 Man'!C167=1,NOT('13 Man'!I167="")),'13 Man'!I167,0)</f>
        <v>0</v>
      </c>
      <c r="AB167" s="511">
        <f>IF(AND('13 Man'!D167=1,NOT('13 Man'!I167="")),'13 Man'!I167,0)</f>
        <v>0</v>
      </c>
      <c r="AC167" s="506">
        <f>IF(AND('13 Man'!E167=1,NOT('13 Man'!I167="")),'13 Man'!I167,0)</f>
        <v>0</v>
      </c>
      <c r="AD167" s="506">
        <f>IF(AND('13 Man'!F167=1,NOT('13 Man'!I167="")),'13 Man'!I167,0)</f>
        <v>0</v>
      </c>
      <c r="AE167" s="506">
        <f>IF(AND('13 Man'!C167=0,NOT('13 Man'!H167="")),'13 Man'!H167,4)</f>
        <v>3</v>
      </c>
      <c r="AF167" s="506">
        <f>IF(AND('13 Man'!D167=0,NOT('13 Man'!H167="")),'13 Man'!H167,4)</f>
        <v>3</v>
      </c>
      <c r="AG167" s="506">
        <f>IF(AND('13 Man'!E167=0,NOT('13 Man'!H167="")),'13 Man'!H167,4)</f>
        <v>3</v>
      </c>
      <c r="AH167" s="506">
        <f>IF(AND('13 Man'!F167=0,NOT('13 Man'!H167="")),'13 Man'!H167,4)</f>
        <v>3</v>
      </c>
    </row>
    <row r="168" spans="1:34" s="506" customFormat="1">
      <c r="A168" s="531" t="s">
        <v>1449</v>
      </c>
      <c r="B168" s="276" t="s">
        <v>2475</v>
      </c>
      <c r="C168" s="223"/>
      <c r="D168" s="214"/>
      <c r="E168" s="214"/>
      <c r="F168" s="214"/>
      <c r="G168" s="219"/>
      <c r="H168" s="219"/>
      <c r="I168" s="219"/>
      <c r="J168" s="273"/>
      <c r="K168" s="220"/>
      <c r="L168" s="338"/>
      <c r="M168" s="498"/>
      <c r="N168" s="505"/>
      <c r="O168" s="505"/>
      <c r="P168" s="505"/>
      <c r="Q168" s="505"/>
      <c r="R168" s="505"/>
      <c r="S168" s="505"/>
      <c r="T168" s="505"/>
      <c r="U168" s="505"/>
      <c r="V168" s="505"/>
      <c r="W168" s="505"/>
      <c r="X168" s="505"/>
      <c r="Y168" s="505"/>
      <c r="Z168" s="505"/>
      <c r="AB168" s="511">
        <f>IF(AND('13 Man'!D168=1,NOT('13 Man'!I168="")),'13 Man'!I168,0)</f>
        <v>0</v>
      </c>
    </row>
    <row r="169" spans="1:34" s="506" customFormat="1">
      <c r="A169" s="533" t="s">
        <v>2404</v>
      </c>
      <c r="B169" s="39" t="s">
        <v>2395</v>
      </c>
      <c r="C169" s="223"/>
      <c r="D169" s="214"/>
      <c r="E169" s="214"/>
      <c r="F169" s="214"/>
      <c r="G169" s="219">
        <v>4</v>
      </c>
      <c r="H169" s="273">
        <v>3</v>
      </c>
      <c r="I169" s="273"/>
      <c r="J169" s="273" t="s">
        <v>2858</v>
      </c>
      <c r="K169" s="220"/>
      <c r="L169" s="338"/>
      <c r="M169" s="498"/>
      <c r="N169" s="505"/>
      <c r="O169" s="505"/>
      <c r="P169" s="505"/>
      <c r="Q169" s="505"/>
      <c r="R169" s="505"/>
      <c r="S169" s="505"/>
      <c r="T169" s="505"/>
      <c r="U169" s="505"/>
      <c r="V169" s="505"/>
      <c r="W169" s="505"/>
      <c r="X169" s="505"/>
      <c r="Y169" s="505"/>
      <c r="Z169" s="505"/>
      <c r="AA169" s="506">
        <f>IF(AND('13 Man'!C169=1,NOT('13 Man'!I169="")),'13 Man'!I169,0)</f>
        <v>0</v>
      </c>
      <c r="AB169" s="511">
        <f>IF(AND('13 Man'!D169=1,NOT('13 Man'!I169="")),'13 Man'!I169,0)</f>
        <v>0</v>
      </c>
      <c r="AC169" s="506">
        <f>IF(AND('13 Man'!E169=1,NOT('13 Man'!I169="")),'13 Man'!I169,0)</f>
        <v>0</v>
      </c>
      <c r="AD169" s="506">
        <f>IF(AND('13 Man'!F169=1,NOT('13 Man'!I169="")),'13 Man'!I169,0)</f>
        <v>0</v>
      </c>
      <c r="AE169" s="506">
        <f>IF(AND('13 Man'!C169=0,NOT('13 Man'!H169="")),'13 Man'!H169,4)</f>
        <v>3</v>
      </c>
      <c r="AF169" s="506">
        <f>IF(AND('13 Man'!D169=0,NOT('13 Man'!H169="")),'13 Man'!H169,4)</f>
        <v>3</v>
      </c>
      <c r="AG169" s="506">
        <f>IF(AND('13 Man'!E169=0,NOT('13 Man'!H169="")),'13 Man'!H169,4)</f>
        <v>3</v>
      </c>
      <c r="AH169" s="506">
        <f>IF(AND('13 Man'!F169=0,NOT('13 Man'!H169="")),'13 Man'!H169,4)</f>
        <v>3</v>
      </c>
    </row>
    <row r="170" spans="1:34" s="506" customFormat="1">
      <c r="A170" s="533" t="s">
        <v>2396</v>
      </c>
      <c r="B170" s="39" t="s">
        <v>3572</v>
      </c>
      <c r="C170" s="223"/>
      <c r="D170" s="214"/>
      <c r="E170" s="214"/>
      <c r="F170" s="214"/>
      <c r="G170" s="219">
        <v>4</v>
      </c>
      <c r="H170" s="273">
        <v>3</v>
      </c>
      <c r="I170" s="273"/>
      <c r="J170" s="273" t="s">
        <v>5466</v>
      </c>
      <c r="K170" s="220"/>
      <c r="L170" s="338"/>
      <c r="M170" s="498"/>
      <c r="N170" s="505"/>
      <c r="O170" s="505"/>
      <c r="P170" s="505"/>
      <c r="Q170" s="505"/>
      <c r="R170" s="505"/>
      <c r="S170" s="505"/>
      <c r="T170" s="505"/>
      <c r="U170" s="505"/>
      <c r="V170" s="505"/>
      <c r="W170" s="505"/>
      <c r="X170" s="505"/>
      <c r="Y170" s="505"/>
      <c r="Z170" s="505"/>
      <c r="AA170" s="506">
        <f>IF(AND('13 Man'!C170=1,NOT('13 Man'!I170="")),'13 Man'!I170,0)</f>
        <v>0</v>
      </c>
      <c r="AB170" s="511">
        <f>IF(AND('13 Man'!D170=1,NOT('13 Man'!I170="")),'13 Man'!I170,0)</f>
        <v>0</v>
      </c>
      <c r="AC170" s="506">
        <f>IF(AND('13 Man'!E170=1,NOT('13 Man'!I170="")),'13 Man'!I170,0)</f>
        <v>0</v>
      </c>
      <c r="AD170" s="506">
        <f>IF(AND('13 Man'!F170=1,NOT('13 Man'!I170="")),'13 Man'!I170,0)</f>
        <v>0</v>
      </c>
      <c r="AE170" s="506">
        <f>IF(AND('13 Man'!C170=0,NOT('13 Man'!H170="")),'13 Man'!H170,4)</f>
        <v>3</v>
      </c>
      <c r="AF170" s="506">
        <f>IF(AND('13 Man'!D170=0,NOT('13 Man'!H170="")),'13 Man'!H170,4)</f>
        <v>3</v>
      </c>
      <c r="AG170" s="506">
        <f>IF(AND('13 Man'!E170=0,NOT('13 Man'!H170="")),'13 Man'!H170,4)</f>
        <v>3</v>
      </c>
      <c r="AH170" s="506">
        <f>IF(AND('13 Man'!F170=0,NOT('13 Man'!H170="")),'13 Man'!H170,4)</f>
        <v>3</v>
      </c>
    </row>
    <row r="171" spans="1:34" s="506" customFormat="1">
      <c r="A171" s="533" t="s">
        <v>2397</v>
      </c>
      <c r="B171" s="39" t="s">
        <v>3574</v>
      </c>
      <c r="C171" s="223"/>
      <c r="D171" s="214"/>
      <c r="E171" s="214"/>
      <c r="F171" s="214"/>
      <c r="G171" s="219">
        <v>2</v>
      </c>
      <c r="H171" s="273">
        <v>3</v>
      </c>
      <c r="I171" s="273"/>
      <c r="J171" s="273" t="s">
        <v>5466</v>
      </c>
      <c r="K171" s="220"/>
      <c r="L171" s="338"/>
      <c r="M171" s="498"/>
      <c r="N171" s="505"/>
      <c r="O171" s="505"/>
      <c r="P171" s="505"/>
      <c r="Q171" s="505"/>
      <c r="R171" s="505"/>
      <c r="S171" s="505"/>
      <c r="T171" s="505"/>
      <c r="U171" s="505"/>
      <c r="V171" s="505"/>
      <c r="W171" s="505"/>
      <c r="X171" s="505"/>
      <c r="Y171" s="505"/>
      <c r="Z171" s="505"/>
      <c r="AA171" s="506">
        <f>IF(AND('13 Man'!C171=1,NOT('13 Man'!I171="")),'13 Man'!I171,0)</f>
        <v>0</v>
      </c>
      <c r="AB171" s="511">
        <f>IF(AND('13 Man'!D171=1,NOT('13 Man'!I171="")),'13 Man'!I171,0)</f>
        <v>0</v>
      </c>
      <c r="AC171" s="506">
        <f>IF(AND('13 Man'!E171=1,NOT('13 Man'!I171="")),'13 Man'!I171,0)</f>
        <v>0</v>
      </c>
      <c r="AD171" s="506">
        <f>IF(AND('13 Man'!F171=1,NOT('13 Man'!I171="")),'13 Man'!I171,0)</f>
        <v>0</v>
      </c>
      <c r="AE171" s="506">
        <f>IF(AND('13 Man'!C171=0,NOT('13 Man'!H171="")),'13 Man'!H171,4)</f>
        <v>3</v>
      </c>
      <c r="AF171" s="506">
        <f>IF(AND('13 Man'!D171=0,NOT('13 Man'!H171="")),'13 Man'!H171,4)</f>
        <v>3</v>
      </c>
      <c r="AG171" s="506">
        <f>IF(AND('13 Man'!E171=0,NOT('13 Man'!H171="")),'13 Man'!H171,4)</f>
        <v>3</v>
      </c>
      <c r="AH171" s="506">
        <f>IF(AND('13 Man'!F171=0,NOT('13 Man'!H171="")),'13 Man'!H171,4)</f>
        <v>3</v>
      </c>
    </row>
    <row r="172" spans="1:34" ht="13">
      <c r="A172" s="535" t="s">
        <v>2398</v>
      </c>
      <c r="B172" s="493" t="s">
        <v>2399</v>
      </c>
      <c r="C172" s="223"/>
      <c r="D172" s="196"/>
      <c r="E172" s="196"/>
      <c r="F172" s="196"/>
      <c r="G172" s="335"/>
      <c r="H172" s="335"/>
      <c r="I172" s="335"/>
      <c r="J172" s="335"/>
      <c r="K172" s="336"/>
      <c r="L172" s="337"/>
      <c r="AB172" s="511">
        <f>IF(AND('13 Man'!D172=1,NOT('13 Man'!I172="")),'13 Man'!I172,0)</f>
        <v>0</v>
      </c>
    </row>
    <row r="173" spans="1:34" s="506" customFormat="1">
      <c r="A173" s="531" t="s">
        <v>2400</v>
      </c>
      <c r="B173" s="276" t="s">
        <v>2401</v>
      </c>
      <c r="C173" s="223"/>
      <c r="D173" s="214"/>
      <c r="E173" s="214"/>
      <c r="F173" s="214"/>
      <c r="G173" s="219"/>
      <c r="H173" s="219"/>
      <c r="I173" s="219"/>
      <c r="J173" s="219"/>
      <c r="K173" s="220"/>
      <c r="L173" s="338"/>
      <c r="M173" s="498"/>
      <c r="N173" s="505"/>
      <c r="O173" s="505"/>
      <c r="P173" s="505"/>
      <c r="Q173" s="505"/>
      <c r="R173" s="505"/>
      <c r="S173" s="505"/>
      <c r="T173" s="505"/>
      <c r="U173" s="505"/>
      <c r="V173" s="505"/>
      <c r="W173" s="505"/>
      <c r="X173" s="505"/>
      <c r="Y173" s="505"/>
      <c r="Z173" s="505"/>
      <c r="AB173" s="511">
        <f>IF(AND('13 Man'!D173=1,NOT('13 Man'!I173="")),'13 Man'!I173,0)</f>
        <v>0</v>
      </c>
    </row>
    <row r="174" spans="1:34" ht="20">
      <c r="A174" s="536" t="s">
        <v>2402</v>
      </c>
      <c r="B174" s="336" t="s">
        <v>189</v>
      </c>
      <c r="C174" s="223"/>
      <c r="D174" s="214"/>
      <c r="E174" s="214"/>
      <c r="F174" s="214"/>
      <c r="G174" s="335">
        <v>2</v>
      </c>
      <c r="H174" s="339"/>
      <c r="I174" s="340"/>
      <c r="J174" s="341" t="s">
        <v>5466</v>
      </c>
      <c r="K174" s="336"/>
      <c r="L174" s="337"/>
      <c r="AA174" s="511">
        <f>IF(AND('13 Man'!C174=1,NOT('13 Man'!I174="")),'13 Man'!I174,0)</f>
        <v>0</v>
      </c>
      <c r="AB174" s="511">
        <f>IF(AND('13 Man'!D174=1,NOT('13 Man'!I174="")),'13 Man'!I174,0)</f>
        <v>0</v>
      </c>
      <c r="AC174" s="511">
        <f>IF(AND('13 Man'!E174=1,NOT('13 Man'!I174="")),'13 Man'!I174,0)</f>
        <v>0</v>
      </c>
      <c r="AD174" s="511">
        <f>IF(AND('13 Man'!F174=1,NOT('13 Man'!I174="")),'13 Man'!I174,0)</f>
        <v>0</v>
      </c>
      <c r="AE174" s="511">
        <f>IF(AND('13 Man'!C174=0,NOT('13 Man'!H174="")),'13 Man'!H174,4)</f>
        <v>4</v>
      </c>
      <c r="AF174" s="511">
        <f>IF(AND('13 Man'!D174=0,NOT('13 Man'!H174="")),'13 Man'!H174,4)</f>
        <v>4</v>
      </c>
      <c r="AG174" s="511">
        <f>IF(AND('13 Man'!E174=0,NOT('13 Man'!H174="")),'13 Man'!H174,4)</f>
        <v>4</v>
      </c>
      <c r="AH174" s="511">
        <f>IF(AND('13 Man'!F174=0,NOT('13 Man'!H174="")),'13 Man'!H174,4)</f>
        <v>4</v>
      </c>
    </row>
    <row r="175" spans="1:34">
      <c r="A175" s="536" t="s">
        <v>2480</v>
      </c>
      <c r="B175" s="336" t="s">
        <v>2731</v>
      </c>
      <c r="C175" s="223"/>
      <c r="D175" s="214"/>
      <c r="E175" s="214"/>
      <c r="F175" s="214"/>
      <c r="G175" s="335">
        <v>2</v>
      </c>
      <c r="H175" s="339"/>
      <c r="I175" s="340"/>
      <c r="J175" s="341" t="s">
        <v>5466</v>
      </c>
      <c r="K175" s="336"/>
      <c r="L175" s="337"/>
      <c r="AA175" s="511">
        <f>IF(AND('13 Man'!C175=1,NOT('13 Man'!I175="")),'13 Man'!I175,0)</f>
        <v>0</v>
      </c>
      <c r="AB175" s="511">
        <f>IF(AND('13 Man'!D175=1,NOT('13 Man'!I175="")),'13 Man'!I175,0)</f>
        <v>0</v>
      </c>
      <c r="AC175" s="511">
        <f>IF(AND('13 Man'!E175=1,NOT('13 Man'!I175="")),'13 Man'!I175,0)</f>
        <v>0</v>
      </c>
      <c r="AD175" s="511">
        <f>IF(AND('13 Man'!F175=1,NOT('13 Man'!I175="")),'13 Man'!I175,0)</f>
        <v>0</v>
      </c>
      <c r="AE175" s="511">
        <f>IF(AND('13 Man'!C175=0,NOT('13 Man'!H175="")),'13 Man'!H175,4)</f>
        <v>4</v>
      </c>
      <c r="AF175" s="511">
        <f>IF(AND('13 Man'!D175=0,NOT('13 Man'!H175="")),'13 Man'!H175,4)</f>
        <v>4</v>
      </c>
      <c r="AG175" s="511">
        <f>IF(AND('13 Man'!E175=0,NOT('13 Man'!H175="")),'13 Man'!H175,4)</f>
        <v>4</v>
      </c>
      <c r="AH175" s="511">
        <f>IF(AND('13 Man'!F175=0,NOT('13 Man'!H175="")),'13 Man'!H175,4)</f>
        <v>4</v>
      </c>
    </row>
    <row r="176" spans="1:34" s="506" customFormat="1">
      <c r="A176" s="536" t="s">
        <v>2481</v>
      </c>
      <c r="B176" s="39" t="s">
        <v>190</v>
      </c>
      <c r="C176" s="223"/>
      <c r="D176" s="214"/>
      <c r="E176" s="214"/>
      <c r="F176" s="214"/>
      <c r="G176" s="219">
        <v>4</v>
      </c>
      <c r="H176" s="219"/>
      <c r="I176" s="219"/>
      <c r="J176" s="219" t="s">
        <v>2351</v>
      </c>
      <c r="K176" s="39"/>
      <c r="L176" s="338"/>
      <c r="M176" s="498"/>
      <c r="N176" s="505"/>
      <c r="O176" s="505"/>
      <c r="P176" s="505"/>
      <c r="Q176" s="505"/>
      <c r="R176" s="505"/>
      <c r="S176" s="505"/>
      <c r="T176" s="505"/>
      <c r="U176" s="505"/>
      <c r="V176" s="505"/>
      <c r="W176" s="505"/>
      <c r="X176" s="505"/>
      <c r="Y176" s="505"/>
      <c r="Z176" s="505"/>
      <c r="AA176" s="506">
        <f>IF(AND('13 Man'!C176=1,NOT('13 Man'!I176="")),'13 Man'!I176,0)</f>
        <v>0</v>
      </c>
      <c r="AB176" s="511">
        <f>IF(AND('13 Man'!D176=1,NOT('13 Man'!I176="")),'13 Man'!I176,0)</f>
        <v>0</v>
      </c>
      <c r="AC176" s="506">
        <f>IF(AND('13 Man'!E176=1,NOT('13 Man'!I176="")),'13 Man'!I176,0)</f>
        <v>0</v>
      </c>
      <c r="AD176" s="506">
        <f>IF(AND('13 Man'!F176=1,NOT('13 Man'!I176="")),'13 Man'!I176,0)</f>
        <v>0</v>
      </c>
      <c r="AE176" s="506">
        <f>IF(AND('13 Man'!C176=0,NOT('13 Man'!H176="")),'13 Man'!H176,4)</f>
        <v>4</v>
      </c>
      <c r="AF176" s="506">
        <f>IF(AND('13 Man'!D176=0,NOT('13 Man'!H176="")),'13 Man'!H176,4)</f>
        <v>4</v>
      </c>
      <c r="AG176" s="506">
        <f>IF(AND('13 Man'!E176=0,NOT('13 Man'!H176="")),'13 Man'!H176,4)</f>
        <v>4</v>
      </c>
      <c r="AH176" s="506">
        <f>IF(AND('13 Man'!F176=0,NOT('13 Man'!H176="")),'13 Man'!H176,4)</f>
        <v>4</v>
      </c>
    </row>
    <row r="177" spans="1:34" s="506" customFormat="1">
      <c r="A177" s="536" t="s">
        <v>2482</v>
      </c>
      <c r="B177" s="39" t="s">
        <v>3558</v>
      </c>
      <c r="C177" s="223"/>
      <c r="D177" s="214"/>
      <c r="E177" s="214"/>
      <c r="F177" s="214"/>
      <c r="G177" s="219">
        <v>2</v>
      </c>
      <c r="H177" s="273"/>
      <c r="I177" s="273"/>
      <c r="J177" s="219" t="s">
        <v>5466</v>
      </c>
      <c r="K177" s="39"/>
      <c r="L177" s="338"/>
      <c r="M177" s="498"/>
      <c r="N177" s="505"/>
      <c r="O177" s="505"/>
      <c r="P177" s="505"/>
      <c r="Q177" s="505"/>
      <c r="R177" s="505"/>
      <c r="S177" s="505"/>
      <c r="T177" s="505"/>
      <c r="U177" s="505"/>
      <c r="V177" s="505"/>
      <c r="W177" s="505"/>
      <c r="X177" s="505"/>
      <c r="Y177" s="505"/>
      <c r="Z177" s="505"/>
      <c r="AA177" s="506">
        <f>IF(AND('13 Man'!C177=1,NOT('13 Man'!I177="")),'13 Man'!I177,0)</f>
        <v>0</v>
      </c>
      <c r="AB177" s="511">
        <f>IF(AND('13 Man'!D177=1,NOT('13 Man'!I177="")),'13 Man'!I177,0)</f>
        <v>0</v>
      </c>
      <c r="AC177" s="506">
        <f>IF(AND('13 Man'!E177=1,NOT('13 Man'!I177="")),'13 Man'!I177,0)</f>
        <v>0</v>
      </c>
      <c r="AD177" s="506">
        <f>IF(AND('13 Man'!F177=1,NOT('13 Man'!I177="")),'13 Man'!I177,0)</f>
        <v>0</v>
      </c>
      <c r="AE177" s="506">
        <f>IF(AND('13 Man'!C177=0,NOT('13 Man'!H177="")),'13 Man'!H177,4)</f>
        <v>4</v>
      </c>
      <c r="AF177" s="506">
        <f>IF(AND('13 Man'!D177=0,NOT('13 Man'!H177="")),'13 Man'!H177,4)</f>
        <v>4</v>
      </c>
      <c r="AG177" s="506">
        <f>IF(AND('13 Man'!E177=0,NOT('13 Man'!H177="")),'13 Man'!H177,4)</f>
        <v>4</v>
      </c>
      <c r="AH177" s="506">
        <f>IF(AND('13 Man'!F177=0,NOT('13 Man'!H177="")),'13 Man'!H177,4)</f>
        <v>4</v>
      </c>
    </row>
    <row r="178" spans="1:34" s="506" customFormat="1">
      <c r="A178" s="536" t="s">
        <v>1408</v>
      </c>
      <c r="B178" s="39" t="s">
        <v>191</v>
      </c>
      <c r="C178" s="223"/>
      <c r="D178" s="214"/>
      <c r="E178" s="214"/>
      <c r="F178" s="214"/>
      <c r="G178" s="219">
        <v>4</v>
      </c>
      <c r="H178" s="273">
        <v>3</v>
      </c>
      <c r="I178" s="273"/>
      <c r="J178" s="273" t="s">
        <v>5466</v>
      </c>
      <c r="K178" s="220"/>
      <c r="L178" s="338"/>
      <c r="M178" s="498"/>
      <c r="N178" s="505"/>
      <c r="O178" s="505"/>
      <c r="P178" s="505"/>
      <c r="Q178" s="505"/>
      <c r="R178" s="505"/>
      <c r="S178" s="505"/>
      <c r="T178" s="505"/>
      <c r="U178" s="505"/>
      <c r="V178" s="505"/>
      <c r="W178" s="505"/>
      <c r="X178" s="505"/>
      <c r="Y178" s="505"/>
      <c r="Z178" s="505"/>
      <c r="AA178" s="506">
        <f>IF(AND('13 Man'!C178=1,NOT('13 Man'!I178="")),'13 Man'!I178,0)</f>
        <v>0</v>
      </c>
      <c r="AB178" s="511">
        <f>IF(AND('13 Man'!D178=1,NOT('13 Man'!I178="")),'13 Man'!I178,0)</f>
        <v>0</v>
      </c>
      <c r="AC178" s="506">
        <f>IF(AND('13 Man'!E178=1,NOT('13 Man'!I178="")),'13 Man'!I178,0)</f>
        <v>0</v>
      </c>
      <c r="AD178" s="506">
        <f>IF(AND('13 Man'!F178=1,NOT('13 Man'!I178="")),'13 Man'!I178,0)</f>
        <v>0</v>
      </c>
      <c r="AE178" s="506">
        <f>IF(AND('13 Man'!C178=0,NOT('13 Man'!H178="")),'13 Man'!H178,4)</f>
        <v>3</v>
      </c>
      <c r="AF178" s="506">
        <f>IF(AND('13 Man'!D178=0,NOT('13 Man'!H178="")),'13 Man'!H178,4)</f>
        <v>3</v>
      </c>
      <c r="AG178" s="506">
        <f>IF(AND('13 Man'!E178=0,NOT('13 Man'!H178="")),'13 Man'!H178,4)</f>
        <v>3</v>
      </c>
      <c r="AH178" s="506">
        <f>IF(AND('13 Man'!F178=0,NOT('13 Man'!H178="")),'13 Man'!H178,4)</f>
        <v>3</v>
      </c>
    </row>
    <row r="179" spans="1:34" s="506" customFormat="1">
      <c r="A179" s="536" t="s">
        <v>1406</v>
      </c>
      <c r="B179" s="39" t="s">
        <v>4677</v>
      </c>
      <c r="C179" s="223"/>
      <c r="D179" s="214"/>
      <c r="E179" s="214"/>
      <c r="F179" s="214"/>
      <c r="G179" s="219">
        <v>4</v>
      </c>
      <c r="H179" s="273">
        <v>3</v>
      </c>
      <c r="I179" s="273"/>
      <c r="J179" s="273" t="s">
        <v>5466</v>
      </c>
      <c r="K179" s="220"/>
      <c r="L179" s="338"/>
      <c r="M179" s="498"/>
      <c r="N179" s="505"/>
      <c r="O179" s="505"/>
      <c r="P179" s="505"/>
      <c r="Q179" s="505"/>
      <c r="R179" s="505"/>
      <c r="S179" s="505"/>
      <c r="T179" s="505"/>
      <c r="U179" s="505"/>
      <c r="V179" s="505"/>
      <c r="W179" s="505"/>
      <c r="X179" s="505"/>
      <c r="Y179" s="505"/>
      <c r="Z179" s="505"/>
      <c r="AA179" s="506">
        <f>IF(AND('13 Man'!C179=1,NOT('13 Man'!I179="")),'13 Man'!I179,0)</f>
        <v>0</v>
      </c>
      <c r="AB179" s="511">
        <f>IF(AND('13 Man'!D179=1,NOT('13 Man'!I179="")),'13 Man'!I179,0)</f>
        <v>0</v>
      </c>
      <c r="AC179" s="506">
        <f>IF(AND('13 Man'!E179=1,NOT('13 Man'!I179="")),'13 Man'!I179,0)</f>
        <v>0</v>
      </c>
      <c r="AD179" s="506">
        <f>IF(AND('13 Man'!F179=1,NOT('13 Man'!I179="")),'13 Man'!I179,0)</f>
        <v>0</v>
      </c>
      <c r="AE179" s="506">
        <f>IF(AND('13 Man'!C179=0,NOT('13 Man'!H179="")),'13 Man'!H179,4)</f>
        <v>3</v>
      </c>
      <c r="AF179" s="506">
        <f>IF(AND('13 Man'!D179=0,NOT('13 Man'!H179="")),'13 Man'!H179,4)</f>
        <v>3</v>
      </c>
      <c r="AG179" s="506">
        <f>IF(AND('13 Man'!E179=0,NOT('13 Man'!H179="")),'13 Man'!H179,4)</f>
        <v>3</v>
      </c>
      <c r="AH179" s="506">
        <f>IF(AND('13 Man'!F179=0,NOT('13 Man'!H179="")),'13 Man'!H179,4)</f>
        <v>3</v>
      </c>
    </row>
    <row r="180" spans="1:34" s="506" customFormat="1">
      <c r="A180" s="536" t="s">
        <v>1407</v>
      </c>
      <c r="B180" s="39" t="s">
        <v>192</v>
      </c>
      <c r="C180" s="223"/>
      <c r="D180" s="214"/>
      <c r="E180" s="214"/>
      <c r="F180" s="214"/>
      <c r="G180" s="219">
        <v>4</v>
      </c>
      <c r="H180" s="273"/>
      <c r="I180" s="273"/>
      <c r="J180" s="219" t="s">
        <v>5466</v>
      </c>
      <c r="K180" s="220"/>
      <c r="L180" s="338"/>
      <c r="M180" s="498"/>
      <c r="N180" s="505"/>
      <c r="O180" s="505"/>
      <c r="P180" s="505"/>
      <c r="Q180" s="505"/>
      <c r="R180" s="505"/>
      <c r="S180" s="505"/>
      <c r="T180" s="505"/>
      <c r="U180" s="505"/>
      <c r="V180" s="505"/>
      <c r="W180" s="505"/>
      <c r="X180" s="505"/>
      <c r="Y180" s="505"/>
      <c r="Z180" s="505"/>
      <c r="AA180" s="506">
        <f>IF(AND('13 Man'!C180=1,NOT('13 Man'!I180="")),'13 Man'!I180,0)</f>
        <v>0</v>
      </c>
      <c r="AB180" s="511">
        <f>IF(AND('13 Man'!D180=1,NOT('13 Man'!I180="")),'13 Man'!I180,0)</f>
        <v>0</v>
      </c>
      <c r="AC180" s="506">
        <f>IF(AND('13 Man'!E180=1,NOT('13 Man'!I180="")),'13 Man'!I180,0)</f>
        <v>0</v>
      </c>
      <c r="AD180" s="506">
        <f>IF(AND('13 Man'!F180=1,NOT('13 Man'!I180="")),'13 Man'!I180,0)</f>
        <v>0</v>
      </c>
      <c r="AE180" s="506">
        <f>IF(AND('13 Man'!C180=0,NOT('13 Man'!H180="")),'13 Man'!H180,4)</f>
        <v>4</v>
      </c>
      <c r="AF180" s="506">
        <f>IF(AND('13 Man'!D180=0,NOT('13 Man'!H180="")),'13 Man'!H180,4)</f>
        <v>4</v>
      </c>
      <c r="AG180" s="506">
        <f>IF(AND('13 Man'!E180=0,NOT('13 Man'!H180="")),'13 Man'!H180,4)</f>
        <v>4</v>
      </c>
      <c r="AH180" s="506">
        <f>IF(AND('13 Man'!F180=0,NOT('13 Man'!H180="")),'13 Man'!H180,4)</f>
        <v>4</v>
      </c>
    </row>
    <row r="181" spans="1:34" s="506" customFormat="1">
      <c r="A181" s="536" t="s">
        <v>2507</v>
      </c>
      <c r="B181" s="39" t="s">
        <v>193</v>
      </c>
      <c r="C181" s="223"/>
      <c r="D181" s="214"/>
      <c r="E181" s="214"/>
      <c r="F181" s="214"/>
      <c r="G181" s="219">
        <v>2</v>
      </c>
      <c r="H181" s="273"/>
      <c r="I181" s="273"/>
      <c r="J181" s="219" t="s">
        <v>5466</v>
      </c>
      <c r="K181" s="220"/>
      <c r="L181" s="338"/>
      <c r="M181" s="498"/>
      <c r="N181" s="505"/>
      <c r="O181" s="505"/>
      <c r="P181" s="505"/>
      <c r="Q181" s="505"/>
      <c r="R181" s="505"/>
      <c r="S181" s="505"/>
      <c r="T181" s="505"/>
      <c r="U181" s="505"/>
      <c r="V181" s="505"/>
      <c r="W181" s="505"/>
      <c r="X181" s="505"/>
      <c r="Y181" s="505"/>
      <c r="Z181" s="505"/>
      <c r="AA181" s="506">
        <f>IF(AND('13 Man'!C181=1,NOT('13 Man'!I181="")),'13 Man'!I181,0)</f>
        <v>0</v>
      </c>
      <c r="AB181" s="511">
        <f>IF(AND('13 Man'!D181=1,NOT('13 Man'!I181="")),'13 Man'!I181,0)</f>
        <v>0</v>
      </c>
      <c r="AC181" s="506">
        <f>IF(AND('13 Man'!E181=1,NOT('13 Man'!I181="")),'13 Man'!I181,0)</f>
        <v>0</v>
      </c>
      <c r="AD181" s="506">
        <f>IF(AND('13 Man'!F181=1,NOT('13 Man'!I181="")),'13 Man'!I181,0)</f>
        <v>0</v>
      </c>
      <c r="AE181" s="506">
        <f>IF(AND('13 Man'!C181=0,NOT('13 Man'!H181="")),'13 Man'!H181,4)</f>
        <v>4</v>
      </c>
      <c r="AF181" s="506">
        <f>IF(AND('13 Man'!D181=0,NOT('13 Man'!H181="")),'13 Man'!H181,4)</f>
        <v>4</v>
      </c>
      <c r="AG181" s="506">
        <f>IF(AND('13 Man'!E181=0,NOT('13 Man'!H181="")),'13 Man'!H181,4)</f>
        <v>4</v>
      </c>
      <c r="AH181" s="506">
        <f>IF(AND('13 Man'!F181=0,NOT('13 Man'!H181="")),'13 Man'!H181,4)</f>
        <v>4</v>
      </c>
    </row>
    <row r="182" spans="1:34" s="506" customFormat="1" ht="20">
      <c r="A182" s="536" t="s">
        <v>3023</v>
      </c>
      <c r="B182" s="39" t="s">
        <v>194</v>
      </c>
      <c r="C182" s="223"/>
      <c r="D182" s="214"/>
      <c r="E182" s="214"/>
      <c r="F182" s="214"/>
      <c r="G182" s="219">
        <v>4</v>
      </c>
      <c r="H182" s="273"/>
      <c r="I182" s="273"/>
      <c r="J182" s="273" t="s">
        <v>2351</v>
      </c>
      <c r="K182" s="220"/>
      <c r="L182" s="338"/>
      <c r="M182" s="498"/>
      <c r="N182" s="505"/>
      <c r="O182" s="505"/>
      <c r="P182" s="505"/>
      <c r="Q182" s="505"/>
      <c r="R182" s="505"/>
      <c r="S182" s="505"/>
      <c r="T182" s="505"/>
      <c r="U182" s="505"/>
      <c r="V182" s="505"/>
      <c r="W182" s="505"/>
      <c r="X182" s="505"/>
      <c r="Y182" s="505"/>
      <c r="Z182" s="505"/>
      <c r="AA182" s="506">
        <f>IF(AND('13 Man'!C182=1,NOT('13 Man'!I182="")),'13 Man'!I182,0)</f>
        <v>0</v>
      </c>
      <c r="AB182" s="511">
        <f>IF(AND('13 Man'!D182=1,NOT('13 Man'!I182="")),'13 Man'!I182,0)</f>
        <v>0</v>
      </c>
      <c r="AC182" s="506">
        <f>IF(AND('13 Man'!E182=1,NOT('13 Man'!I182="")),'13 Man'!I182,0)</f>
        <v>0</v>
      </c>
      <c r="AD182" s="506">
        <f>IF(AND('13 Man'!F182=1,NOT('13 Man'!I182="")),'13 Man'!I182,0)</f>
        <v>0</v>
      </c>
      <c r="AE182" s="506">
        <f>IF(AND('13 Man'!C182=0,NOT('13 Man'!H182="")),'13 Man'!H182,4)</f>
        <v>4</v>
      </c>
      <c r="AF182" s="506">
        <f>IF(AND('13 Man'!D182=0,NOT('13 Man'!H182="")),'13 Man'!H182,4)</f>
        <v>4</v>
      </c>
      <c r="AG182" s="506">
        <f>IF(AND('13 Man'!E182=0,NOT('13 Man'!H182="")),'13 Man'!H182,4)</f>
        <v>4</v>
      </c>
      <c r="AH182" s="506">
        <f>IF(AND('13 Man'!F182=0,NOT('13 Man'!H182="")),'13 Man'!H182,4)</f>
        <v>4</v>
      </c>
    </row>
    <row r="183" spans="1:34" s="506" customFormat="1" ht="20">
      <c r="A183" s="536" t="s">
        <v>2763</v>
      </c>
      <c r="B183" s="39" t="s">
        <v>174</v>
      </c>
      <c r="C183" s="223"/>
      <c r="D183" s="214"/>
      <c r="E183" s="214"/>
      <c r="F183" s="214"/>
      <c r="G183" s="219">
        <v>4</v>
      </c>
      <c r="H183" s="219"/>
      <c r="I183" s="219"/>
      <c r="J183" s="273" t="s">
        <v>5466</v>
      </c>
      <c r="K183" s="220"/>
      <c r="L183" s="338"/>
      <c r="M183" s="498"/>
      <c r="N183" s="505"/>
      <c r="O183" s="505"/>
      <c r="P183" s="505"/>
      <c r="Q183" s="505"/>
      <c r="R183" s="505"/>
      <c r="S183" s="505"/>
      <c r="T183" s="505"/>
      <c r="U183" s="505"/>
      <c r="V183" s="505"/>
      <c r="W183" s="505"/>
      <c r="X183" s="505"/>
      <c r="Y183" s="505"/>
      <c r="Z183" s="505"/>
      <c r="AA183" s="506">
        <f>IF(AND('13 Man'!C183=1,NOT('13 Man'!I183="")),'13 Man'!I183,0)</f>
        <v>0</v>
      </c>
      <c r="AB183" s="511">
        <f>IF(AND('13 Man'!D183=1,NOT('13 Man'!I183="")),'13 Man'!I183,0)</f>
        <v>0</v>
      </c>
      <c r="AC183" s="506">
        <f>IF(AND('13 Man'!E183=1,NOT('13 Man'!I183="")),'13 Man'!I183,0)</f>
        <v>0</v>
      </c>
      <c r="AD183" s="506">
        <f>IF(AND('13 Man'!F183=1,NOT('13 Man'!I183="")),'13 Man'!I183,0)</f>
        <v>0</v>
      </c>
      <c r="AE183" s="506">
        <f>IF(AND('13 Man'!C183=0,NOT('13 Man'!H183="")),'13 Man'!H183,4)</f>
        <v>4</v>
      </c>
      <c r="AF183" s="506">
        <f>IF(AND('13 Man'!D183=0,NOT('13 Man'!H183="")),'13 Man'!H183,4)</f>
        <v>4</v>
      </c>
      <c r="AG183" s="506">
        <f>IF(AND('13 Man'!E183=0,NOT('13 Man'!H183="")),'13 Man'!H183,4)</f>
        <v>4</v>
      </c>
      <c r="AH183" s="506">
        <f>IF(AND('13 Man'!F183=0,NOT('13 Man'!H183="")),'13 Man'!H183,4)</f>
        <v>4</v>
      </c>
    </row>
    <row r="184" spans="1:34" s="506" customFormat="1">
      <c r="A184" s="536" t="s">
        <v>2968</v>
      </c>
      <c r="B184" s="39" t="s">
        <v>175</v>
      </c>
      <c r="C184" s="223"/>
      <c r="D184" s="214"/>
      <c r="E184" s="214"/>
      <c r="F184" s="214"/>
      <c r="G184" s="219">
        <v>2</v>
      </c>
      <c r="H184" s="273">
        <v>3</v>
      </c>
      <c r="I184" s="273"/>
      <c r="J184" s="273" t="s">
        <v>5466</v>
      </c>
      <c r="K184" s="220"/>
      <c r="L184" s="338"/>
      <c r="M184" s="498"/>
      <c r="N184" s="505"/>
      <c r="O184" s="505"/>
      <c r="P184" s="505"/>
      <c r="Q184" s="505"/>
      <c r="R184" s="505"/>
      <c r="S184" s="505"/>
      <c r="T184" s="505"/>
      <c r="U184" s="505"/>
      <c r="V184" s="505"/>
      <c r="W184" s="505"/>
      <c r="X184" s="505"/>
      <c r="Y184" s="505"/>
      <c r="Z184" s="505"/>
      <c r="AA184" s="506">
        <f>IF(AND('13 Man'!C184=1,NOT('13 Man'!I184="")),'13 Man'!I184,0)</f>
        <v>0</v>
      </c>
      <c r="AB184" s="511">
        <f>IF(AND('13 Man'!D184=1,NOT('13 Man'!I184="")),'13 Man'!I184,0)</f>
        <v>0</v>
      </c>
      <c r="AC184" s="506">
        <f>IF(AND('13 Man'!E184=1,NOT('13 Man'!I184="")),'13 Man'!I184,0)</f>
        <v>0</v>
      </c>
      <c r="AD184" s="506">
        <f>IF(AND('13 Man'!F184=1,NOT('13 Man'!I184="")),'13 Man'!I184,0)</f>
        <v>0</v>
      </c>
      <c r="AE184" s="506">
        <f>IF(AND('13 Man'!C184=0,NOT('13 Man'!H184="")),'13 Man'!H184,4)</f>
        <v>3</v>
      </c>
      <c r="AF184" s="506">
        <f>IF(AND('13 Man'!D184=0,NOT('13 Man'!H184="")),'13 Man'!H184,4)</f>
        <v>3</v>
      </c>
      <c r="AG184" s="506">
        <f>IF(AND('13 Man'!E184=0,NOT('13 Man'!H184="")),'13 Man'!H184,4)</f>
        <v>3</v>
      </c>
      <c r="AH184" s="506">
        <f>IF(AND('13 Man'!F184=0,NOT('13 Man'!H184="")),'13 Man'!H184,4)</f>
        <v>3</v>
      </c>
    </row>
    <row r="185" spans="1:34" s="506" customFormat="1">
      <c r="A185" s="531" t="s">
        <v>3055</v>
      </c>
      <c r="B185" s="276" t="s">
        <v>3056</v>
      </c>
      <c r="C185" s="223"/>
      <c r="D185" s="214"/>
      <c r="E185" s="214"/>
      <c r="F185" s="214"/>
      <c r="G185" s="219"/>
      <c r="H185" s="219"/>
      <c r="I185" s="219"/>
      <c r="J185" s="273"/>
      <c r="K185" s="220"/>
      <c r="L185" s="338"/>
      <c r="M185" s="498"/>
      <c r="N185" s="505"/>
      <c r="O185" s="505"/>
      <c r="P185" s="505"/>
      <c r="Q185" s="505"/>
      <c r="R185" s="505"/>
      <c r="S185" s="505"/>
      <c r="T185" s="505"/>
      <c r="U185" s="505"/>
      <c r="V185" s="505"/>
      <c r="W185" s="505"/>
      <c r="X185" s="505"/>
      <c r="Y185" s="505"/>
      <c r="Z185" s="505"/>
      <c r="AB185" s="511">
        <f>IF(AND('13 Man'!D185=1,NOT('13 Man'!I185="")),'13 Man'!I185,0)</f>
        <v>0</v>
      </c>
    </row>
    <row r="186" spans="1:34" s="506" customFormat="1">
      <c r="A186" s="533" t="s">
        <v>3057</v>
      </c>
      <c r="B186" s="39" t="s">
        <v>3058</v>
      </c>
      <c r="C186" s="223"/>
      <c r="D186" s="214"/>
      <c r="E186" s="214"/>
      <c r="F186" s="214"/>
      <c r="G186" s="219">
        <v>2</v>
      </c>
      <c r="H186" s="219"/>
      <c r="I186" s="219"/>
      <c r="J186" s="273" t="s">
        <v>2351</v>
      </c>
      <c r="K186" s="220"/>
      <c r="L186" s="338"/>
      <c r="M186" s="498"/>
      <c r="N186" s="505"/>
      <c r="O186" s="505"/>
      <c r="P186" s="505"/>
      <c r="Q186" s="505"/>
      <c r="R186" s="505"/>
      <c r="S186" s="505"/>
      <c r="T186" s="505"/>
      <c r="U186" s="505"/>
      <c r="V186" s="505"/>
      <c r="W186" s="505"/>
      <c r="X186" s="505"/>
      <c r="Y186" s="505"/>
      <c r="Z186" s="505"/>
      <c r="AA186" s="506">
        <f>IF(AND('13 Man'!C186=1,NOT('13 Man'!I186="")),'13 Man'!I186,0)</f>
        <v>0</v>
      </c>
      <c r="AB186" s="511">
        <f>IF(AND('13 Man'!D186=1,NOT('13 Man'!I186="")),'13 Man'!I186,0)</f>
        <v>0</v>
      </c>
      <c r="AC186" s="506">
        <f>IF(AND('13 Man'!E186=1,NOT('13 Man'!I186="")),'13 Man'!I186,0)</f>
        <v>0</v>
      </c>
      <c r="AD186" s="506">
        <f>IF(AND('13 Man'!F186=1,NOT('13 Man'!I186="")),'13 Man'!I186,0)</f>
        <v>0</v>
      </c>
      <c r="AE186" s="506">
        <f>IF(AND('13 Man'!C186=0,NOT('13 Man'!H186="")),'13 Man'!H186,4)</f>
        <v>4</v>
      </c>
      <c r="AF186" s="506">
        <f>IF(AND('13 Man'!D186=0,NOT('13 Man'!H186="")),'13 Man'!H186,4)</f>
        <v>4</v>
      </c>
      <c r="AG186" s="506">
        <f>IF(AND('13 Man'!E186=0,NOT('13 Man'!H186="")),'13 Man'!H186,4)</f>
        <v>4</v>
      </c>
      <c r="AH186" s="506">
        <f>IF(AND('13 Man'!F186=0,NOT('13 Man'!H186="")),'13 Man'!H186,4)</f>
        <v>4</v>
      </c>
    </row>
    <row r="187" spans="1:34" s="506" customFormat="1">
      <c r="A187" s="533" t="s">
        <v>3059</v>
      </c>
      <c r="B187" s="39" t="s">
        <v>176</v>
      </c>
      <c r="C187" s="223"/>
      <c r="D187" s="214"/>
      <c r="E187" s="214"/>
      <c r="F187" s="214"/>
      <c r="G187" s="219">
        <v>2</v>
      </c>
      <c r="H187" s="219"/>
      <c r="I187" s="219"/>
      <c r="J187" s="273" t="s">
        <v>5466</v>
      </c>
      <c r="K187" s="220"/>
      <c r="L187" s="338"/>
      <c r="M187" s="498"/>
      <c r="N187" s="505"/>
      <c r="O187" s="505"/>
      <c r="P187" s="505"/>
      <c r="Q187" s="505"/>
      <c r="R187" s="505"/>
      <c r="S187" s="505"/>
      <c r="T187" s="505"/>
      <c r="U187" s="505"/>
      <c r="V187" s="505"/>
      <c r="W187" s="505"/>
      <c r="X187" s="505"/>
      <c r="Y187" s="505"/>
      <c r="Z187" s="505"/>
      <c r="AA187" s="506">
        <f>IF(AND('13 Man'!C187=1,NOT('13 Man'!I187="")),'13 Man'!I187,0)</f>
        <v>0</v>
      </c>
      <c r="AB187" s="511">
        <f>IF(AND('13 Man'!D187=1,NOT('13 Man'!I187="")),'13 Man'!I187,0)</f>
        <v>0</v>
      </c>
      <c r="AC187" s="506">
        <f>IF(AND('13 Man'!E187=1,NOT('13 Man'!I187="")),'13 Man'!I187,0)</f>
        <v>0</v>
      </c>
      <c r="AD187" s="506">
        <f>IF(AND('13 Man'!F187=1,NOT('13 Man'!I187="")),'13 Man'!I187,0)</f>
        <v>0</v>
      </c>
      <c r="AE187" s="506">
        <f>IF(AND('13 Man'!C187=0,NOT('13 Man'!H187="")),'13 Man'!H187,4)</f>
        <v>4</v>
      </c>
      <c r="AF187" s="506">
        <f>IF(AND('13 Man'!D187=0,NOT('13 Man'!H187="")),'13 Man'!H187,4)</f>
        <v>4</v>
      </c>
      <c r="AG187" s="506">
        <f>IF(AND('13 Man'!E187=0,NOT('13 Man'!H187="")),'13 Man'!H187,4)</f>
        <v>4</v>
      </c>
      <c r="AH187" s="506">
        <f>IF(AND('13 Man'!F187=0,NOT('13 Man'!H187="")),'13 Man'!H187,4)</f>
        <v>4</v>
      </c>
    </row>
    <row r="188" spans="1:34" s="506" customFormat="1">
      <c r="A188" s="533" t="s">
        <v>2526</v>
      </c>
      <c r="B188" s="39" t="s">
        <v>2503</v>
      </c>
      <c r="C188" s="223"/>
      <c r="D188" s="214"/>
      <c r="E188" s="214"/>
      <c r="F188" s="214"/>
      <c r="G188" s="219">
        <v>2</v>
      </c>
      <c r="H188" s="273"/>
      <c r="I188" s="273"/>
      <c r="J188" s="273" t="s">
        <v>5466</v>
      </c>
      <c r="K188" s="220"/>
      <c r="L188" s="338"/>
      <c r="M188" s="498"/>
      <c r="N188" s="505"/>
      <c r="O188" s="505"/>
      <c r="P188" s="505"/>
      <c r="Q188" s="505"/>
      <c r="R188" s="505"/>
      <c r="S188" s="505"/>
      <c r="T188" s="505"/>
      <c r="U188" s="505"/>
      <c r="V188" s="505"/>
      <c r="W188" s="505"/>
      <c r="X188" s="505"/>
      <c r="Y188" s="505"/>
      <c r="Z188" s="505"/>
      <c r="AA188" s="506">
        <f>IF(AND('13 Man'!C188=1,NOT('13 Man'!I188="")),'13 Man'!I188,0)</f>
        <v>0</v>
      </c>
      <c r="AB188" s="511">
        <f>IF(AND('13 Man'!D188=1,NOT('13 Man'!I188="")),'13 Man'!I188,0)</f>
        <v>0</v>
      </c>
      <c r="AC188" s="506">
        <f>IF(AND('13 Man'!E188=1,NOT('13 Man'!I188="")),'13 Man'!I188,0)</f>
        <v>0</v>
      </c>
      <c r="AD188" s="506">
        <f>IF(AND('13 Man'!F188=1,NOT('13 Man'!I188="")),'13 Man'!I188,0)</f>
        <v>0</v>
      </c>
      <c r="AE188" s="506">
        <f>IF(AND('13 Man'!C188=0,NOT('13 Man'!H188="")),'13 Man'!H188,4)</f>
        <v>4</v>
      </c>
      <c r="AF188" s="506">
        <f>IF(AND('13 Man'!D188=0,NOT('13 Man'!H188="")),'13 Man'!H188,4)</f>
        <v>4</v>
      </c>
      <c r="AG188" s="506">
        <f>IF(AND('13 Man'!E188=0,NOT('13 Man'!H188="")),'13 Man'!H188,4)</f>
        <v>4</v>
      </c>
      <c r="AH188" s="506">
        <f>IF(AND('13 Man'!F188=0,NOT('13 Man'!H188="")),'13 Man'!H188,4)</f>
        <v>4</v>
      </c>
    </row>
    <row r="189" spans="1:34" s="506" customFormat="1" ht="20">
      <c r="A189" s="533" t="s">
        <v>2527</v>
      </c>
      <c r="B189" s="39" t="s">
        <v>2528</v>
      </c>
      <c r="C189" s="223"/>
      <c r="D189" s="214"/>
      <c r="E189" s="214"/>
      <c r="F189" s="214"/>
      <c r="G189" s="219">
        <v>4</v>
      </c>
      <c r="H189" s="273"/>
      <c r="I189" s="273"/>
      <c r="J189" s="273" t="s">
        <v>5466</v>
      </c>
      <c r="K189" s="220"/>
      <c r="L189" s="338"/>
      <c r="M189" s="498"/>
      <c r="N189" s="505"/>
      <c r="O189" s="505"/>
      <c r="P189" s="505"/>
      <c r="Q189" s="505"/>
      <c r="R189" s="505"/>
      <c r="S189" s="505"/>
      <c r="T189" s="505"/>
      <c r="U189" s="505"/>
      <c r="V189" s="505"/>
      <c r="W189" s="505"/>
      <c r="X189" s="505"/>
      <c r="Y189" s="505"/>
      <c r="Z189" s="505"/>
      <c r="AA189" s="506">
        <f>IF(AND('13 Man'!C189=1,NOT('13 Man'!I189="")),'13 Man'!I189,0)</f>
        <v>0</v>
      </c>
      <c r="AB189" s="511">
        <f>IF(AND('13 Man'!D189=1,NOT('13 Man'!I189="")),'13 Man'!I189,0)</f>
        <v>0</v>
      </c>
      <c r="AC189" s="506">
        <f>IF(AND('13 Man'!E189=1,NOT('13 Man'!I189="")),'13 Man'!I189,0)</f>
        <v>0</v>
      </c>
      <c r="AD189" s="506">
        <f>IF(AND('13 Man'!F189=1,NOT('13 Man'!I189="")),'13 Man'!I189,0)</f>
        <v>0</v>
      </c>
      <c r="AE189" s="506">
        <f>IF(AND('13 Man'!C189=0,NOT('13 Man'!H189="")),'13 Man'!H189,4)</f>
        <v>4</v>
      </c>
      <c r="AF189" s="506">
        <f>IF(AND('13 Man'!D189=0,NOT('13 Man'!H189="")),'13 Man'!H189,4)</f>
        <v>4</v>
      </c>
      <c r="AG189" s="506">
        <f>IF(AND('13 Man'!E189=0,NOT('13 Man'!H189="")),'13 Man'!H189,4)</f>
        <v>4</v>
      </c>
      <c r="AH189" s="506">
        <f>IF(AND('13 Man'!F189=0,NOT('13 Man'!H189="")),'13 Man'!H189,4)</f>
        <v>4</v>
      </c>
    </row>
    <row r="190" spans="1:34" s="506" customFormat="1" ht="20">
      <c r="A190" s="533" t="s">
        <v>2529</v>
      </c>
      <c r="B190" s="39" t="s">
        <v>2530</v>
      </c>
      <c r="C190" s="223"/>
      <c r="D190" s="214"/>
      <c r="E190" s="214"/>
      <c r="F190" s="214"/>
      <c r="G190" s="219">
        <v>4</v>
      </c>
      <c r="H190" s="273">
        <v>3</v>
      </c>
      <c r="I190" s="273"/>
      <c r="J190" s="273" t="s">
        <v>2356</v>
      </c>
      <c r="K190" s="220"/>
      <c r="L190" s="338"/>
      <c r="M190" s="498"/>
      <c r="N190" s="505"/>
      <c r="O190" s="505"/>
      <c r="P190" s="505"/>
      <c r="Q190" s="505"/>
      <c r="R190" s="505"/>
      <c r="S190" s="505"/>
      <c r="T190" s="505"/>
      <c r="U190" s="505"/>
      <c r="V190" s="505"/>
      <c r="W190" s="505"/>
      <c r="X190" s="505"/>
      <c r="Y190" s="505"/>
      <c r="Z190" s="505"/>
      <c r="AA190" s="506">
        <f>IF(AND('13 Man'!C190=1,NOT('13 Man'!I190="")),'13 Man'!I190,0)</f>
        <v>0</v>
      </c>
      <c r="AB190" s="511">
        <f>IF(AND('13 Man'!D190=1,NOT('13 Man'!I190="")),'13 Man'!I190,0)</f>
        <v>0</v>
      </c>
      <c r="AC190" s="506">
        <f>IF(AND('13 Man'!E190=1,NOT('13 Man'!I190="")),'13 Man'!I190,0)</f>
        <v>0</v>
      </c>
      <c r="AD190" s="506">
        <f>IF(AND('13 Man'!F190=1,NOT('13 Man'!I190="")),'13 Man'!I190,0)</f>
        <v>0</v>
      </c>
      <c r="AE190" s="506">
        <f>IF(AND('13 Man'!C190=0,NOT('13 Man'!H190="")),'13 Man'!H190,4)</f>
        <v>3</v>
      </c>
      <c r="AF190" s="506">
        <f>IF(AND('13 Man'!D190=0,NOT('13 Man'!H190="")),'13 Man'!H190,4)</f>
        <v>3</v>
      </c>
      <c r="AG190" s="506">
        <f>IF(AND('13 Man'!E190=0,NOT('13 Man'!H190="")),'13 Man'!H190,4)</f>
        <v>3</v>
      </c>
      <c r="AH190" s="506">
        <f>IF(AND('13 Man'!F190=0,NOT('13 Man'!H190="")),'13 Man'!H190,4)</f>
        <v>3</v>
      </c>
    </row>
    <row r="191" spans="1:34" s="506" customFormat="1">
      <c r="A191" s="533" t="s">
        <v>2531</v>
      </c>
      <c r="B191" s="39" t="s">
        <v>2373</v>
      </c>
      <c r="C191" s="223"/>
      <c r="D191" s="128"/>
      <c r="E191" s="128"/>
      <c r="F191" s="128"/>
      <c r="G191" s="219">
        <v>2</v>
      </c>
      <c r="H191" s="219">
        <v>3</v>
      </c>
      <c r="I191" s="219"/>
      <c r="J191" s="273" t="s">
        <v>3371</v>
      </c>
      <c r="K191" s="220"/>
      <c r="L191" s="338"/>
      <c r="M191" s="498"/>
      <c r="N191" s="505"/>
      <c r="O191" s="505"/>
      <c r="P191" s="505"/>
      <c r="Q191" s="505"/>
      <c r="R191" s="505"/>
      <c r="S191" s="505"/>
      <c r="T191" s="505"/>
      <c r="U191" s="505"/>
      <c r="V191" s="505"/>
      <c r="W191" s="505"/>
      <c r="X191" s="505"/>
      <c r="Y191" s="505"/>
      <c r="Z191" s="505"/>
      <c r="AA191" s="506">
        <f>IF(AND('13 Man'!C191=1,NOT('13 Man'!I191="")),'13 Man'!I191,0)</f>
        <v>0</v>
      </c>
      <c r="AB191" s="511">
        <f>IF(AND('13 Man'!D191=1,NOT('13 Man'!I191="")),'13 Man'!I191,0)</f>
        <v>0</v>
      </c>
      <c r="AC191" s="506">
        <f>IF(AND('13 Man'!E191=1,NOT('13 Man'!I191="")),'13 Man'!I191,0)</f>
        <v>0</v>
      </c>
      <c r="AD191" s="506">
        <f>IF(AND('13 Man'!F191=1,NOT('13 Man'!I191="")),'13 Man'!I191,0)</f>
        <v>0</v>
      </c>
      <c r="AE191" s="506">
        <f>IF(AND('13 Man'!C191=0,NOT('13 Man'!H191="")),'13 Man'!H191,4)</f>
        <v>3</v>
      </c>
      <c r="AF191" s="506">
        <f>IF(AND('13 Man'!D191=0,NOT('13 Man'!H191="")),'13 Man'!H191,4)</f>
        <v>3</v>
      </c>
      <c r="AG191" s="506">
        <f>IF(AND('13 Man'!E191=0,NOT('13 Man'!H191="")),'13 Man'!H191,4)</f>
        <v>3</v>
      </c>
      <c r="AH191" s="506">
        <f>IF(AND('13 Man'!F191=0,NOT('13 Man'!H191="")),'13 Man'!H191,4)</f>
        <v>3</v>
      </c>
    </row>
    <row r="192" spans="1:34" s="506" customFormat="1">
      <c r="A192" s="533" t="s">
        <v>2532</v>
      </c>
      <c r="B192" s="39" t="s">
        <v>4645</v>
      </c>
      <c r="C192" s="223"/>
      <c r="D192" s="223"/>
      <c r="E192" s="128"/>
      <c r="F192" s="128"/>
      <c r="G192" s="219">
        <v>2</v>
      </c>
      <c r="H192" s="273">
        <v>3</v>
      </c>
      <c r="I192" s="273"/>
      <c r="J192" s="273" t="s">
        <v>2858</v>
      </c>
      <c r="K192" s="220"/>
      <c r="L192" s="338"/>
      <c r="M192" s="498"/>
      <c r="N192" s="505"/>
      <c r="O192" s="505"/>
      <c r="P192" s="505"/>
      <c r="Q192" s="505"/>
      <c r="R192" s="505"/>
      <c r="S192" s="505"/>
      <c r="T192" s="505"/>
      <c r="U192" s="505"/>
      <c r="V192" s="505"/>
      <c r="W192" s="505"/>
      <c r="X192" s="505"/>
      <c r="Y192" s="505"/>
      <c r="Z192" s="505"/>
      <c r="AA192" s="506">
        <f>IF(AND('13 Man'!C192=1,NOT('13 Man'!I192="")),'13 Man'!I192,0)</f>
        <v>0</v>
      </c>
      <c r="AB192" s="511">
        <f>IF(AND('13 Man'!D192=1,NOT('13 Man'!I192="")),'13 Man'!I192,0)</f>
        <v>0</v>
      </c>
      <c r="AC192" s="506">
        <f>IF(AND('13 Man'!E192=1,NOT('13 Man'!I192="")),'13 Man'!I192,0)</f>
        <v>0</v>
      </c>
      <c r="AD192" s="506">
        <f>IF(AND('13 Man'!F192=1,NOT('13 Man'!I192="")),'13 Man'!I192,0)</f>
        <v>0</v>
      </c>
      <c r="AE192" s="506">
        <f>IF(AND('13 Man'!C192=0,NOT('13 Man'!H192="")),'13 Man'!H192,4)</f>
        <v>3</v>
      </c>
      <c r="AF192" s="506">
        <f>IF(AND('13 Man'!D192=0,NOT('13 Man'!H192="")),'13 Man'!H192,4)</f>
        <v>3</v>
      </c>
      <c r="AG192" s="506">
        <f>IF(AND('13 Man'!E192=0,NOT('13 Man'!H192="")),'13 Man'!H192,4)</f>
        <v>3</v>
      </c>
      <c r="AH192" s="506">
        <f>IF(AND('13 Man'!F192=0,NOT('13 Man'!H192="")),'13 Man'!H192,4)</f>
        <v>3</v>
      </c>
    </row>
    <row r="193" spans="1:34" s="506" customFormat="1">
      <c r="A193" s="531" t="s">
        <v>2464</v>
      </c>
      <c r="B193" s="276" t="s">
        <v>2465</v>
      </c>
      <c r="C193" s="223"/>
      <c r="D193" s="214"/>
      <c r="E193" s="214"/>
      <c r="F193" s="214"/>
      <c r="G193" s="219"/>
      <c r="H193" s="219"/>
      <c r="I193" s="219"/>
      <c r="J193" s="273"/>
      <c r="K193" s="220"/>
      <c r="L193" s="338"/>
      <c r="M193" s="498"/>
      <c r="N193" s="505"/>
      <c r="O193" s="505"/>
      <c r="P193" s="505"/>
      <c r="Q193" s="505"/>
      <c r="R193" s="505"/>
      <c r="S193" s="505"/>
      <c r="T193" s="505"/>
      <c r="U193" s="505"/>
      <c r="V193" s="505"/>
      <c r="W193" s="505"/>
      <c r="X193" s="505"/>
      <c r="Y193" s="505"/>
      <c r="Z193" s="505"/>
      <c r="AB193" s="511">
        <f>IF(AND('13 Man'!D193=1,NOT('13 Man'!I193="")),'13 Man'!I193,0)</f>
        <v>0</v>
      </c>
    </row>
    <row r="194" spans="1:34" s="506" customFormat="1">
      <c r="A194" s="533" t="s">
        <v>2466</v>
      </c>
      <c r="B194" s="39" t="s">
        <v>2467</v>
      </c>
      <c r="C194" s="223"/>
      <c r="D194" s="214"/>
      <c r="E194" s="214"/>
      <c r="F194" s="214"/>
      <c r="G194" s="219">
        <v>2</v>
      </c>
      <c r="H194" s="273"/>
      <c r="I194" s="273"/>
      <c r="J194" s="273" t="s">
        <v>2858</v>
      </c>
      <c r="K194" s="220"/>
      <c r="L194" s="338"/>
      <c r="M194" s="498"/>
      <c r="N194" s="505"/>
      <c r="O194" s="505"/>
      <c r="P194" s="505"/>
      <c r="Q194" s="505"/>
      <c r="R194" s="505"/>
      <c r="S194" s="505"/>
      <c r="T194" s="505"/>
      <c r="U194" s="505"/>
      <c r="V194" s="505"/>
      <c r="W194" s="505"/>
      <c r="X194" s="505"/>
      <c r="Y194" s="505"/>
      <c r="Z194" s="505"/>
      <c r="AA194" s="506">
        <f>IF(AND('13 Man'!C194=1,NOT('13 Man'!I194="")),'13 Man'!I194,0)</f>
        <v>0</v>
      </c>
      <c r="AB194" s="511">
        <f>IF(AND('13 Man'!D194=1,NOT('13 Man'!I194="")),'13 Man'!I194,0)</f>
        <v>0</v>
      </c>
      <c r="AC194" s="506">
        <f>IF(AND('13 Man'!E194=1,NOT('13 Man'!I194="")),'13 Man'!I194,0)</f>
        <v>0</v>
      </c>
      <c r="AD194" s="506">
        <f>IF(AND('13 Man'!F194=1,NOT('13 Man'!I194="")),'13 Man'!I194,0)</f>
        <v>0</v>
      </c>
      <c r="AE194" s="506">
        <f>IF(AND('13 Man'!C194=0,NOT('13 Man'!H194="")),'13 Man'!H194,4)</f>
        <v>4</v>
      </c>
      <c r="AF194" s="506">
        <f>IF(AND('13 Man'!D194=0,NOT('13 Man'!H194="")),'13 Man'!H194,4)</f>
        <v>4</v>
      </c>
      <c r="AG194" s="506">
        <f>IF(AND('13 Man'!E194=0,NOT('13 Man'!H194="")),'13 Man'!H194,4)</f>
        <v>4</v>
      </c>
      <c r="AH194" s="506">
        <f>IF(AND('13 Man'!F194=0,NOT('13 Man'!H194="")),'13 Man'!H194,4)</f>
        <v>4</v>
      </c>
    </row>
    <row r="195" spans="1:34" s="506" customFormat="1">
      <c r="A195" s="533" t="s">
        <v>1383</v>
      </c>
      <c r="B195" s="39" t="s">
        <v>3513</v>
      </c>
      <c r="C195" s="223"/>
      <c r="D195" s="214"/>
      <c r="E195" s="214"/>
      <c r="F195" s="214"/>
      <c r="G195" s="219">
        <v>4</v>
      </c>
      <c r="H195" s="273">
        <v>3</v>
      </c>
      <c r="I195" s="273"/>
      <c r="J195" s="273" t="s">
        <v>5466</v>
      </c>
      <c r="K195" s="220"/>
      <c r="L195" s="338"/>
      <c r="M195" s="498"/>
      <c r="N195" s="505"/>
      <c r="O195" s="505"/>
      <c r="P195" s="505"/>
      <c r="Q195" s="505"/>
      <c r="R195" s="505"/>
      <c r="S195" s="505"/>
      <c r="T195" s="505"/>
      <c r="U195" s="505"/>
      <c r="V195" s="505"/>
      <c r="W195" s="505"/>
      <c r="X195" s="505"/>
      <c r="Y195" s="505"/>
      <c r="Z195" s="505"/>
      <c r="AA195" s="506">
        <f>IF(AND('13 Man'!C195=1,NOT('13 Man'!I195="")),'13 Man'!I195,0)</f>
        <v>0</v>
      </c>
      <c r="AB195" s="511">
        <f>IF(AND('13 Man'!D195=1,NOT('13 Man'!I195="")),'13 Man'!I195,0)</f>
        <v>0</v>
      </c>
      <c r="AC195" s="506">
        <f>IF(AND('13 Man'!E195=1,NOT('13 Man'!I195="")),'13 Man'!I195,0)</f>
        <v>0</v>
      </c>
      <c r="AD195" s="506">
        <f>IF(AND('13 Man'!F195=1,NOT('13 Man'!I195="")),'13 Man'!I195,0)</f>
        <v>0</v>
      </c>
      <c r="AE195" s="506">
        <f>IF(AND('13 Man'!C195=0,NOT('13 Man'!H195="")),'13 Man'!H195,4)</f>
        <v>3</v>
      </c>
      <c r="AF195" s="506">
        <f>IF(AND('13 Man'!D195=0,NOT('13 Man'!H195="")),'13 Man'!H195,4)</f>
        <v>3</v>
      </c>
      <c r="AG195" s="506">
        <f>IF(AND('13 Man'!E195=0,NOT('13 Man'!H195="")),'13 Man'!H195,4)</f>
        <v>3</v>
      </c>
      <c r="AH195" s="506">
        <f>IF(AND('13 Man'!F195=0,NOT('13 Man'!H195="")),'13 Man'!H195,4)</f>
        <v>3</v>
      </c>
    </row>
    <row r="196" spans="1:34" s="506" customFormat="1">
      <c r="A196" s="533" t="s">
        <v>1384</v>
      </c>
      <c r="B196" s="39" t="s">
        <v>2991</v>
      </c>
      <c r="C196" s="223"/>
      <c r="D196" s="214"/>
      <c r="E196" s="214"/>
      <c r="F196" s="214"/>
      <c r="G196" s="219">
        <v>1</v>
      </c>
      <c r="H196" s="273">
        <v>3</v>
      </c>
      <c r="I196" s="273"/>
      <c r="J196" s="273" t="s">
        <v>5466</v>
      </c>
      <c r="K196" s="220"/>
      <c r="L196" s="338"/>
      <c r="M196" s="498"/>
      <c r="N196" s="505"/>
      <c r="O196" s="505"/>
      <c r="P196" s="505"/>
      <c r="Q196" s="505"/>
      <c r="R196" s="505"/>
      <c r="S196" s="505"/>
      <c r="T196" s="505"/>
      <c r="U196" s="505"/>
      <c r="V196" s="505"/>
      <c r="W196" s="505"/>
      <c r="X196" s="505"/>
      <c r="Y196" s="505"/>
      <c r="Z196" s="505"/>
      <c r="AA196" s="506">
        <f>IF(AND('13 Man'!C196=1,NOT('13 Man'!I196="")),'13 Man'!I196,0)</f>
        <v>0</v>
      </c>
      <c r="AB196" s="511">
        <f>IF(AND('13 Man'!D196=1,NOT('13 Man'!I196="")),'13 Man'!I196,0)</f>
        <v>0</v>
      </c>
      <c r="AC196" s="506">
        <f>IF(AND('13 Man'!E196=1,NOT('13 Man'!I196="")),'13 Man'!I196,0)</f>
        <v>0</v>
      </c>
      <c r="AD196" s="506">
        <f>IF(AND('13 Man'!F196=1,NOT('13 Man'!I196="")),'13 Man'!I196,0)</f>
        <v>0</v>
      </c>
      <c r="AE196" s="506">
        <f>IF(AND('13 Man'!C196=0,NOT('13 Man'!H196="")),'13 Man'!H196,4)</f>
        <v>3</v>
      </c>
      <c r="AF196" s="506">
        <f>IF(AND('13 Man'!D196=0,NOT('13 Man'!H196="")),'13 Man'!H196,4)</f>
        <v>3</v>
      </c>
      <c r="AG196" s="506">
        <f>IF(AND('13 Man'!E196=0,NOT('13 Man'!H196="")),'13 Man'!H196,4)</f>
        <v>3</v>
      </c>
      <c r="AH196" s="506">
        <f>IF(AND('13 Man'!F196=0,NOT('13 Man'!H196="")),'13 Man'!H196,4)</f>
        <v>3</v>
      </c>
    </row>
    <row r="197" spans="1:34" s="506" customFormat="1">
      <c r="A197" s="531" t="s">
        <v>2992</v>
      </c>
      <c r="B197" s="276" t="s">
        <v>2993</v>
      </c>
      <c r="C197" s="223"/>
      <c r="D197" s="214"/>
      <c r="E197" s="214"/>
      <c r="F197" s="214"/>
      <c r="G197" s="219"/>
      <c r="H197" s="219"/>
      <c r="I197" s="219"/>
      <c r="J197" s="273"/>
      <c r="K197" s="220"/>
      <c r="L197" s="338"/>
      <c r="M197" s="498"/>
      <c r="N197" s="505"/>
      <c r="O197" s="505"/>
      <c r="P197" s="505"/>
      <c r="Q197" s="505"/>
      <c r="R197" s="505"/>
      <c r="S197" s="505"/>
      <c r="T197" s="505"/>
      <c r="U197" s="505"/>
      <c r="V197" s="505"/>
      <c r="W197" s="505"/>
      <c r="X197" s="505"/>
      <c r="Y197" s="505"/>
      <c r="Z197" s="505"/>
      <c r="AB197" s="511">
        <f>IF(AND('13 Man'!D197=1,NOT('13 Man'!I197="")),'13 Man'!I197,0)</f>
        <v>0</v>
      </c>
    </row>
    <row r="198" spans="1:34" s="506" customFormat="1">
      <c r="A198" s="533" t="s">
        <v>2994</v>
      </c>
      <c r="B198" s="39" t="s">
        <v>2936</v>
      </c>
      <c r="C198" s="223"/>
      <c r="D198" s="214"/>
      <c r="E198" s="214"/>
      <c r="F198" s="214"/>
      <c r="G198" s="219">
        <v>4</v>
      </c>
      <c r="H198" s="273">
        <v>3</v>
      </c>
      <c r="I198" s="273"/>
      <c r="J198" s="273" t="s">
        <v>2858</v>
      </c>
      <c r="K198" s="220"/>
      <c r="L198" s="338"/>
      <c r="M198" s="498"/>
      <c r="N198" s="505"/>
      <c r="O198" s="505"/>
      <c r="P198" s="505"/>
      <c r="Q198" s="505"/>
      <c r="R198" s="505"/>
      <c r="S198" s="505"/>
      <c r="T198" s="505"/>
      <c r="U198" s="505"/>
      <c r="V198" s="505"/>
      <c r="W198" s="505"/>
      <c r="X198" s="505"/>
      <c r="Y198" s="505"/>
      <c r="Z198" s="505"/>
      <c r="AA198" s="506">
        <f>IF(AND('13 Man'!C198=1,NOT('13 Man'!I198="")),'13 Man'!I198,0)</f>
        <v>0</v>
      </c>
      <c r="AB198" s="511">
        <f>IF(AND('13 Man'!D198=1,NOT('13 Man'!I198="")),'13 Man'!I198,0)</f>
        <v>0</v>
      </c>
      <c r="AC198" s="506">
        <f>IF(AND('13 Man'!E198=1,NOT('13 Man'!I198="")),'13 Man'!I198,0)</f>
        <v>0</v>
      </c>
      <c r="AD198" s="506">
        <f>IF(AND('13 Man'!F198=1,NOT('13 Man'!I198="")),'13 Man'!I198,0)</f>
        <v>0</v>
      </c>
      <c r="AE198" s="506">
        <f>IF(AND('13 Man'!C198=0,NOT('13 Man'!H198="")),'13 Man'!H198,4)</f>
        <v>3</v>
      </c>
      <c r="AF198" s="506">
        <f>IF(AND('13 Man'!D198=0,NOT('13 Man'!H198="")),'13 Man'!H198,4)</f>
        <v>3</v>
      </c>
      <c r="AG198" s="506">
        <f>IF(AND('13 Man'!E198=0,NOT('13 Man'!H198="")),'13 Man'!H198,4)</f>
        <v>3</v>
      </c>
      <c r="AH198" s="506">
        <f>IF(AND('13 Man'!F198=0,NOT('13 Man'!H198="")),'13 Man'!H198,4)</f>
        <v>3</v>
      </c>
    </row>
    <row r="199" spans="1:34" s="506" customFormat="1">
      <c r="A199" s="533" t="s">
        <v>2937</v>
      </c>
      <c r="B199" s="39" t="s">
        <v>3572</v>
      </c>
      <c r="C199" s="223"/>
      <c r="D199" s="214"/>
      <c r="E199" s="214"/>
      <c r="F199" s="214"/>
      <c r="G199" s="219">
        <v>4</v>
      </c>
      <c r="H199" s="273">
        <v>3</v>
      </c>
      <c r="I199" s="273"/>
      <c r="J199" s="273" t="s">
        <v>5466</v>
      </c>
      <c r="K199" s="220"/>
      <c r="L199" s="338"/>
      <c r="M199" s="498"/>
      <c r="N199" s="505"/>
      <c r="O199" s="505"/>
      <c r="P199" s="505"/>
      <c r="Q199" s="505"/>
      <c r="R199" s="505"/>
      <c r="S199" s="505"/>
      <c r="T199" s="505"/>
      <c r="U199" s="505"/>
      <c r="V199" s="505"/>
      <c r="W199" s="505"/>
      <c r="X199" s="505"/>
      <c r="Y199" s="505"/>
      <c r="Z199" s="505"/>
      <c r="AA199" s="506">
        <f>IF(AND('13 Man'!C199=1,NOT('13 Man'!I199="")),'13 Man'!I199,0)</f>
        <v>0</v>
      </c>
      <c r="AB199" s="511">
        <f>IF(AND('13 Man'!D199=1,NOT('13 Man'!I199="")),'13 Man'!I199,0)</f>
        <v>0</v>
      </c>
      <c r="AC199" s="506">
        <f>IF(AND('13 Man'!E199=1,NOT('13 Man'!I199="")),'13 Man'!I199,0)</f>
        <v>0</v>
      </c>
      <c r="AD199" s="506">
        <f>IF(AND('13 Man'!F199=1,NOT('13 Man'!I199="")),'13 Man'!I199,0)</f>
        <v>0</v>
      </c>
      <c r="AE199" s="506">
        <f>IF(AND('13 Man'!C199=0,NOT('13 Man'!H199="")),'13 Man'!H199,4)</f>
        <v>3</v>
      </c>
      <c r="AF199" s="506">
        <f>IF(AND('13 Man'!D199=0,NOT('13 Man'!H199="")),'13 Man'!H199,4)</f>
        <v>3</v>
      </c>
      <c r="AG199" s="506">
        <f>IF(AND('13 Man'!E199=0,NOT('13 Man'!H199="")),'13 Man'!H199,4)</f>
        <v>3</v>
      </c>
      <c r="AH199" s="506">
        <f>IF(AND('13 Man'!F199=0,NOT('13 Man'!H199="")),'13 Man'!H199,4)</f>
        <v>3</v>
      </c>
    </row>
    <row r="200" spans="1:34" s="506" customFormat="1">
      <c r="A200" s="533" t="s">
        <v>2938</v>
      </c>
      <c r="B200" s="39" t="s">
        <v>3574</v>
      </c>
      <c r="C200" s="223"/>
      <c r="D200" s="214"/>
      <c r="E200" s="214"/>
      <c r="F200" s="214"/>
      <c r="G200" s="219">
        <v>2</v>
      </c>
      <c r="H200" s="273">
        <v>3</v>
      </c>
      <c r="I200" s="273"/>
      <c r="J200" s="273" t="s">
        <v>5466</v>
      </c>
      <c r="K200" s="220"/>
      <c r="L200" s="338"/>
      <c r="M200" s="498"/>
      <c r="N200" s="505"/>
      <c r="O200" s="505"/>
      <c r="P200" s="505"/>
      <c r="Q200" s="505"/>
      <c r="R200" s="505"/>
      <c r="S200" s="505"/>
      <c r="T200" s="505"/>
      <c r="U200" s="505"/>
      <c r="V200" s="505"/>
      <c r="W200" s="505"/>
      <c r="X200" s="505"/>
      <c r="Y200" s="505"/>
      <c r="Z200" s="505"/>
      <c r="AA200" s="506">
        <f>IF(AND('13 Man'!C200=1,NOT('13 Man'!I200="")),'13 Man'!I200,0)</f>
        <v>0</v>
      </c>
      <c r="AB200" s="511">
        <f>IF(AND('13 Man'!D200=1,NOT('13 Man'!I200="")),'13 Man'!I200,0)</f>
        <v>0</v>
      </c>
      <c r="AC200" s="506">
        <f>IF(AND('13 Man'!E200=1,NOT('13 Man'!I200="")),'13 Man'!I200,0)</f>
        <v>0</v>
      </c>
      <c r="AD200" s="506">
        <f>IF(AND('13 Man'!F200=1,NOT('13 Man'!I200="")),'13 Man'!I200,0)</f>
        <v>0</v>
      </c>
      <c r="AE200" s="506">
        <f>IF(AND('13 Man'!C200=0,NOT('13 Man'!H200="")),'13 Man'!H200,4)</f>
        <v>3</v>
      </c>
      <c r="AF200" s="506">
        <f>IF(AND('13 Man'!D200=0,NOT('13 Man'!H200="")),'13 Man'!H200,4)</f>
        <v>3</v>
      </c>
      <c r="AG200" s="506">
        <f>IF(AND('13 Man'!E200=0,NOT('13 Man'!H200="")),'13 Man'!H200,4)</f>
        <v>3</v>
      </c>
      <c r="AH200" s="506">
        <f>IF(AND('13 Man'!F200=0,NOT('13 Man'!H200="")),'13 Man'!H200,4)</f>
        <v>3</v>
      </c>
    </row>
    <row r="201" spans="1:34" ht="13">
      <c r="A201" s="535" t="s">
        <v>2939</v>
      </c>
      <c r="B201" s="493" t="s">
        <v>1391</v>
      </c>
      <c r="C201" s="223"/>
      <c r="D201" s="196"/>
      <c r="E201" s="196"/>
      <c r="F201" s="196"/>
      <c r="G201" s="335"/>
      <c r="H201" s="335"/>
      <c r="I201" s="335"/>
      <c r="J201" s="335"/>
      <c r="K201" s="336"/>
      <c r="L201" s="337"/>
      <c r="AB201" s="511">
        <f>IF(AND('13 Man'!D201=1,NOT('13 Man'!I201="")),'13 Man'!I201,0)</f>
        <v>0</v>
      </c>
    </row>
    <row r="202" spans="1:34" s="506" customFormat="1">
      <c r="A202" s="531" t="s">
        <v>1392</v>
      </c>
      <c r="B202" s="276" t="s">
        <v>1393</v>
      </c>
      <c r="C202" s="223"/>
      <c r="D202" s="214"/>
      <c r="E202" s="214"/>
      <c r="F202" s="214"/>
      <c r="G202" s="219"/>
      <c r="H202" s="219"/>
      <c r="I202" s="219"/>
      <c r="J202" s="219"/>
      <c r="K202" s="220"/>
      <c r="L202" s="338"/>
      <c r="M202" s="498"/>
      <c r="N202" s="505"/>
      <c r="O202" s="505"/>
      <c r="P202" s="505"/>
      <c r="Q202" s="505"/>
      <c r="R202" s="505"/>
      <c r="S202" s="505"/>
      <c r="T202" s="505"/>
      <c r="U202" s="505"/>
      <c r="V202" s="505"/>
      <c r="W202" s="505"/>
      <c r="X202" s="505"/>
      <c r="Y202" s="505"/>
      <c r="Z202" s="505"/>
      <c r="AB202" s="511">
        <f>IF(AND('13 Man'!D202=1,NOT('13 Man'!I202="")),'13 Man'!I202,0)</f>
        <v>0</v>
      </c>
    </row>
    <row r="203" spans="1:34">
      <c r="A203" s="536" t="s">
        <v>1390</v>
      </c>
      <c r="B203" s="20" t="s">
        <v>2472</v>
      </c>
      <c r="C203" s="223"/>
      <c r="D203" s="214"/>
      <c r="E203" s="214"/>
      <c r="F203" s="214"/>
      <c r="G203" s="335">
        <v>2</v>
      </c>
      <c r="H203" s="339"/>
      <c r="I203" s="340"/>
      <c r="J203" s="341" t="s">
        <v>5466</v>
      </c>
      <c r="K203" s="336"/>
      <c r="L203" s="337"/>
      <c r="AA203" s="511">
        <f>IF(AND('13 Man'!C203=1,NOT('13 Man'!I203="")),'13 Man'!I203,0)</f>
        <v>0</v>
      </c>
      <c r="AB203" s="511">
        <f>IF(AND('13 Man'!D203=1,NOT('13 Man'!I203="")),'13 Man'!I203,0)</f>
        <v>0</v>
      </c>
      <c r="AC203" s="511">
        <f>IF(AND('13 Man'!E203=1,NOT('13 Man'!I203="")),'13 Man'!I203,0)</f>
        <v>0</v>
      </c>
      <c r="AD203" s="511">
        <f>IF(AND('13 Man'!F203=1,NOT('13 Man'!I203="")),'13 Man'!I203,0)</f>
        <v>0</v>
      </c>
      <c r="AE203" s="511">
        <f>IF(AND('13 Man'!C203=0,NOT('13 Man'!H203="")),'13 Man'!H203,4)</f>
        <v>4</v>
      </c>
      <c r="AF203" s="511">
        <f>IF(AND('13 Man'!D203=0,NOT('13 Man'!H203="")),'13 Man'!H203,4)</f>
        <v>4</v>
      </c>
      <c r="AG203" s="511">
        <f>IF(AND('13 Man'!E203=0,NOT('13 Man'!H203="")),'13 Man'!H203,4)</f>
        <v>4</v>
      </c>
      <c r="AH203" s="511">
        <f>IF(AND('13 Man'!F203=0,NOT('13 Man'!H203="")),'13 Man'!H203,4)</f>
        <v>4</v>
      </c>
    </row>
    <row r="204" spans="1:34">
      <c r="A204" s="536" t="s">
        <v>2473</v>
      </c>
      <c r="B204" s="336" t="s">
        <v>2731</v>
      </c>
      <c r="C204" s="223"/>
      <c r="D204" s="214"/>
      <c r="E204" s="214"/>
      <c r="F204" s="214"/>
      <c r="G204" s="335">
        <v>2</v>
      </c>
      <c r="H204" s="339"/>
      <c r="I204" s="340"/>
      <c r="J204" s="341" t="s">
        <v>5466</v>
      </c>
      <c r="K204" s="336"/>
      <c r="L204" s="337"/>
      <c r="AA204" s="511">
        <f>IF(AND('13 Man'!C204=1,NOT('13 Man'!I204="")),'13 Man'!I204,0)</f>
        <v>0</v>
      </c>
      <c r="AB204" s="511">
        <f>IF(AND('13 Man'!D204=1,NOT('13 Man'!I204="")),'13 Man'!I204,0)</f>
        <v>0</v>
      </c>
      <c r="AC204" s="511">
        <f>IF(AND('13 Man'!E204=1,NOT('13 Man'!I204="")),'13 Man'!I204,0)</f>
        <v>0</v>
      </c>
      <c r="AD204" s="511">
        <f>IF(AND('13 Man'!F204=1,NOT('13 Man'!I204="")),'13 Man'!I204,0)</f>
        <v>0</v>
      </c>
      <c r="AE204" s="511">
        <f>IF(AND('13 Man'!C204=0,NOT('13 Man'!H204="")),'13 Man'!H204,4)</f>
        <v>4</v>
      </c>
      <c r="AF204" s="511">
        <f>IF(AND('13 Man'!D204=0,NOT('13 Man'!H204="")),'13 Man'!H204,4)</f>
        <v>4</v>
      </c>
      <c r="AG204" s="511">
        <f>IF(AND('13 Man'!E204=0,NOT('13 Man'!H204="")),'13 Man'!H204,4)</f>
        <v>4</v>
      </c>
      <c r="AH204" s="511">
        <f>IF(AND('13 Man'!F204=0,NOT('13 Man'!H204="")),'13 Man'!H204,4)</f>
        <v>4</v>
      </c>
    </row>
    <row r="205" spans="1:34" s="506" customFormat="1">
      <c r="A205" s="536" t="s">
        <v>2474</v>
      </c>
      <c r="B205" s="39" t="s">
        <v>1397</v>
      </c>
      <c r="C205" s="223"/>
      <c r="D205" s="214"/>
      <c r="E205" s="214"/>
      <c r="F205" s="214"/>
      <c r="G205" s="219">
        <v>4</v>
      </c>
      <c r="H205" s="219"/>
      <c r="I205" s="219"/>
      <c r="J205" s="219" t="s">
        <v>2351</v>
      </c>
      <c r="K205" s="39"/>
      <c r="L205" s="338"/>
      <c r="M205" s="498"/>
      <c r="N205" s="505"/>
      <c r="O205" s="505"/>
      <c r="P205" s="505"/>
      <c r="Q205" s="505"/>
      <c r="R205" s="505"/>
      <c r="S205" s="505"/>
      <c r="T205" s="505"/>
      <c r="U205" s="505"/>
      <c r="V205" s="505"/>
      <c r="W205" s="505"/>
      <c r="X205" s="505"/>
      <c r="Y205" s="505"/>
      <c r="Z205" s="505"/>
      <c r="AA205" s="506">
        <f>IF(AND('13 Man'!C205=1,NOT('13 Man'!I205="")),'13 Man'!I205,0)</f>
        <v>0</v>
      </c>
      <c r="AB205" s="511">
        <f>IF(AND('13 Man'!D205=1,NOT('13 Man'!I205="")),'13 Man'!I205,0)</f>
        <v>0</v>
      </c>
      <c r="AC205" s="506">
        <f>IF(AND('13 Man'!E205=1,NOT('13 Man'!I205="")),'13 Man'!I205,0)</f>
        <v>0</v>
      </c>
      <c r="AD205" s="506">
        <f>IF(AND('13 Man'!F205=1,NOT('13 Man'!I205="")),'13 Man'!I205,0)</f>
        <v>0</v>
      </c>
      <c r="AE205" s="506">
        <f>IF(AND('13 Man'!C205=0,NOT('13 Man'!H205="")),'13 Man'!H205,4)</f>
        <v>4</v>
      </c>
      <c r="AF205" s="506">
        <f>IF(AND('13 Man'!D205=0,NOT('13 Man'!H205="")),'13 Man'!H205,4)</f>
        <v>4</v>
      </c>
      <c r="AG205" s="506">
        <f>IF(AND('13 Man'!E205=0,NOT('13 Man'!H205="")),'13 Man'!H205,4)</f>
        <v>4</v>
      </c>
      <c r="AH205" s="506">
        <f>IF(AND('13 Man'!F205=0,NOT('13 Man'!H205="")),'13 Man'!H205,4)</f>
        <v>4</v>
      </c>
    </row>
    <row r="206" spans="1:34" s="506" customFormat="1">
      <c r="A206" s="536" t="s">
        <v>1395</v>
      </c>
      <c r="B206" s="39" t="s">
        <v>3558</v>
      </c>
      <c r="C206" s="223"/>
      <c r="D206" s="214"/>
      <c r="E206" s="214"/>
      <c r="F206" s="214"/>
      <c r="G206" s="219">
        <v>2</v>
      </c>
      <c r="H206" s="273"/>
      <c r="I206" s="273"/>
      <c r="J206" s="219" t="s">
        <v>5466</v>
      </c>
      <c r="K206" s="39"/>
      <c r="L206" s="338"/>
      <c r="M206" s="498"/>
      <c r="N206" s="505"/>
      <c r="O206" s="505"/>
      <c r="P206" s="505"/>
      <c r="Q206" s="505"/>
      <c r="R206" s="505"/>
      <c r="S206" s="505"/>
      <c r="T206" s="505"/>
      <c r="U206" s="505"/>
      <c r="V206" s="505"/>
      <c r="W206" s="505"/>
      <c r="X206" s="505"/>
      <c r="Y206" s="505"/>
      <c r="Z206" s="505"/>
      <c r="AA206" s="506">
        <f>IF(AND('13 Man'!C206=1,NOT('13 Man'!I206="")),'13 Man'!I206,0)</f>
        <v>0</v>
      </c>
      <c r="AB206" s="511">
        <f>IF(AND('13 Man'!D206=1,NOT('13 Man'!I206="")),'13 Man'!I206,0)</f>
        <v>0</v>
      </c>
      <c r="AC206" s="506">
        <f>IF(AND('13 Man'!E206=1,NOT('13 Man'!I206="")),'13 Man'!I206,0)</f>
        <v>0</v>
      </c>
      <c r="AD206" s="506">
        <f>IF(AND('13 Man'!F206=1,NOT('13 Man'!I206="")),'13 Man'!I206,0)</f>
        <v>0</v>
      </c>
      <c r="AE206" s="506">
        <f>IF(AND('13 Man'!C206=0,NOT('13 Man'!H206="")),'13 Man'!H206,4)</f>
        <v>4</v>
      </c>
      <c r="AF206" s="506">
        <f>IF(AND('13 Man'!D206=0,NOT('13 Man'!H206="")),'13 Man'!H206,4)</f>
        <v>4</v>
      </c>
      <c r="AG206" s="506">
        <f>IF(AND('13 Man'!E206=0,NOT('13 Man'!H206="")),'13 Man'!H206,4)</f>
        <v>4</v>
      </c>
      <c r="AH206" s="506">
        <f>IF(AND('13 Man'!F206=0,NOT('13 Man'!H206="")),'13 Man'!H206,4)</f>
        <v>4</v>
      </c>
    </row>
    <row r="207" spans="1:34" s="506" customFormat="1">
      <c r="A207" s="536" t="s">
        <v>1396</v>
      </c>
      <c r="B207" s="39" t="s">
        <v>2945</v>
      </c>
      <c r="C207" s="223"/>
      <c r="D207" s="214"/>
      <c r="E207" s="214"/>
      <c r="F207" s="214"/>
      <c r="G207" s="219">
        <v>4</v>
      </c>
      <c r="H207" s="273">
        <v>3</v>
      </c>
      <c r="I207" s="273"/>
      <c r="J207" s="273" t="s">
        <v>5466</v>
      </c>
      <c r="K207" s="220"/>
      <c r="L207" s="338"/>
      <c r="M207" s="498"/>
      <c r="N207" s="505"/>
      <c r="O207" s="505"/>
      <c r="P207" s="505"/>
      <c r="Q207" s="505"/>
      <c r="R207" s="505"/>
      <c r="S207" s="505"/>
      <c r="T207" s="505"/>
      <c r="U207" s="505"/>
      <c r="V207" s="505"/>
      <c r="W207" s="505"/>
      <c r="X207" s="505"/>
      <c r="Y207" s="505"/>
      <c r="Z207" s="505"/>
      <c r="AA207" s="506">
        <f>IF(AND('13 Man'!C207=1,NOT('13 Man'!I207="")),'13 Man'!I207,0)</f>
        <v>0</v>
      </c>
      <c r="AB207" s="511">
        <f>IF(AND('13 Man'!D207=1,NOT('13 Man'!I207="")),'13 Man'!I207,0)</f>
        <v>0</v>
      </c>
      <c r="AC207" s="506">
        <f>IF(AND('13 Man'!E207=1,NOT('13 Man'!I207="")),'13 Man'!I207,0)</f>
        <v>0</v>
      </c>
      <c r="AD207" s="506">
        <f>IF(AND('13 Man'!F207=1,NOT('13 Man'!I207="")),'13 Man'!I207,0)</f>
        <v>0</v>
      </c>
      <c r="AE207" s="506">
        <f>IF(AND('13 Man'!C207=0,NOT('13 Man'!H207="")),'13 Man'!H207,4)</f>
        <v>3</v>
      </c>
      <c r="AF207" s="506">
        <f>IF(AND('13 Man'!D207=0,NOT('13 Man'!H207="")),'13 Man'!H207,4)</f>
        <v>3</v>
      </c>
      <c r="AG207" s="506">
        <f>IF(AND('13 Man'!E207=0,NOT('13 Man'!H207="")),'13 Man'!H207,4)</f>
        <v>3</v>
      </c>
      <c r="AH207" s="506">
        <f>IF(AND('13 Man'!F207=0,NOT('13 Man'!H207="")),'13 Man'!H207,4)</f>
        <v>3</v>
      </c>
    </row>
    <row r="208" spans="1:34" s="506" customFormat="1">
      <c r="A208" s="536" t="s">
        <v>2946</v>
      </c>
      <c r="B208" s="39" t="s">
        <v>4677</v>
      </c>
      <c r="C208" s="223"/>
      <c r="D208" s="214"/>
      <c r="E208" s="214"/>
      <c r="F208" s="214"/>
      <c r="G208" s="219">
        <v>4</v>
      </c>
      <c r="H208" s="273">
        <v>3</v>
      </c>
      <c r="I208" s="273"/>
      <c r="J208" s="273" t="s">
        <v>5466</v>
      </c>
      <c r="K208" s="220"/>
      <c r="L208" s="338"/>
      <c r="M208" s="498"/>
      <c r="N208" s="505"/>
      <c r="O208" s="505"/>
      <c r="P208" s="505"/>
      <c r="Q208" s="505"/>
      <c r="R208" s="505"/>
      <c r="S208" s="505"/>
      <c r="T208" s="505"/>
      <c r="U208" s="505"/>
      <c r="V208" s="505"/>
      <c r="W208" s="505"/>
      <c r="X208" s="505"/>
      <c r="Y208" s="505"/>
      <c r="Z208" s="505"/>
      <c r="AA208" s="506">
        <f>IF(AND('13 Man'!C208=1,NOT('13 Man'!I208="")),'13 Man'!I208,0)</f>
        <v>0</v>
      </c>
      <c r="AB208" s="511">
        <f>IF(AND('13 Man'!D208=1,NOT('13 Man'!I208="")),'13 Man'!I208,0)</f>
        <v>0</v>
      </c>
      <c r="AC208" s="506">
        <f>IF(AND('13 Man'!E208=1,NOT('13 Man'!I208="")),'13 Man'!I208,0)</f>
        <v>0</v>
      </c>
      <c r="AD208" s="506">
        <f>IF(AND('13 Man'!F208=1,NOT('13 Man'!I208="")),'13 Man'!I208,0)</f>
        <v>0</v>
      </c>
      <c r="AE208" s="506">
        <f>IF(AND('13 Man'!C208=0,NOT('13 Man'!H208="")),'13 Man'!H208,4)</f>
        <v>3</v>
      </c>
      <c r="AF208" s="506">
        <f>IF(AND('13 Man'!D208=0,NOT('13 Man'!H208="")),'13 Man'!H208,4)</f>
        <v>3</v>
      </c>
      <c r="AG208" s="506">
        <f>IF(AND('13 Man'!E208=0,NOT('13 Man'!H208="")),'13 Man'!H208,4)</f>
        <v>3</v>
      </c>
      <c r="AH208" s="506">
        <f>IF(AND('13 Man'!F208=0,NOT('13 Man'!H208="")),'13 Man'!H208,4)</f>
        <v>3</v>
      </c>
    </row>
    <row r="209" spans="1:34" s="506" customFormat="1">
      <c r="A209" s="531" t="s">
        <v>2947</v>
      </c>
      <c r="B209" s="276" t="s">
        <v>4649</v>
      </c>
      <c r="C209" s="223"/>
      <c r="D209" s="214"/>
      <c r="E209" s="214"/>
      <c r="F209" s="214"/>
      <c r="G209" s="219"/>
      <c r="H209" s="219"/>
      <c r="I209" s="219"/>
      <c r="J209" s="273"/>
      <c r="K209" s="220"/>
      <c r="L209" s="338"/>
      <c r="M209" s="498"/>
      <c r="N209" s="505"/>
      <c r="O209" s="505"/>
      <c r="P209" s="505"/>
      <c r="Q209" s="505"/>
      <c r="R209" s="505"/>
      <c r="S209" s="505"/>
      <c r="T209" s="505"/>
      <c r="U209" s="505"/>
      <c r="V209" s="505"/>
      <c r="W209" s="505"/>
      <c r="X209" s="505"/>
      <c r="Y209" s="505"/>
      <c r="Z209" s="505"/>
      <c r="AB209" s="511">
        <f>IF(AND('13 Man'!D209=1,NOT('13 Man'!I209="")),'13 Man'!I209,0)</f>
        <v>0</v>
      </c>
    </row>
    <row r="210" spans="1:34" s="506" customFormat="1">
      <c r="A210" s="533" t="s">
        <v>3111</v>
      </c>
      <c r="B210" s="39" t="s">
        <v>3030</v>
      </c>
      <c r="C210" s="223"/>
      <c r="D210" s="214"/>
      <c r="E210" s="214"/>
      <c r="F210" s="214"/>
      <c r="G210" s="219">
        <v>2</v>
      </c>
      <c r="H210" s="219"/>
      <c r="I210" s="219"/>
      <c r="J210" s="273" t="s">
        <v>2351</v>
      </c>
      <c r="K210" s="220"/>
      <c r="L210" s="338"/>
      <c r="M210" s="498"/>
      <c r="N210" s="505"/>
      <c r="O210" s="505"/>
      <c r="P210" s="505"/>
      <c r="Q210" s="505"/>
      <c r="R210" s="505"/>
      <c r="S210" s="505"/>
      <c r="T210" s="505"/>
      <c r="U210" s="505"/>
      <c r="V210" s="505"/>
      <c r="W210" s="505"/>
      <c r="X210" s="505"/>
      <c r="Y210" s="505"/>
      <c r="Z210" s="505"/>
      <c r="AA210" s="506">
        <f>IF(AND('13 Man'!C210=1,NOT('13 Man'!I210="")),'13 Man'!I210,0)</f>
        <v>0</v>
      </c>
      <c r="AB210" s="511">
        <f>IF(AND('13 Man'!D210=1,NOT('13 Man'!I210="")),'13 Man'!I210,0)</f>
        <v>0</v>
      </c>
      <c r="AC210" s="506">
        <f>IF(AND('13 Man'!E210=1,NOT('13 Man'!I210="")),'13 Man'!I210,0)</f>
        <v>0</v>
      </c>
      <c r="AD210" s="506">
        <f>IF(AND('13 Man'!F210=1,NOT('13 Man'!I210="")),'13 Man'!I210,0)</f>
        <v>0</v>
      </c>
      <c r="AE210" s="506">
        <f>IF(AND('13 Man'!C210=0,NOT('13 Man'!H210="")),'13 Man'!H210,4)</f>
        <v>4</v>
      </c>
      <c r="AF210" s="506">
        <f>IF(AND('13 Man'!D210=0,NOT('13 Man'!H210="")),'13 Man'!H210,4)</f>
        <v>4</v>
      </c>
      <c r="AG210" s="506">
        <f>IF(AND('13 Man'!E210=0,NOT('13 Man'!H210="")),'13 Man'!H210,4)</f>
        <v>4</v>
      </c>
      <c r="AH210" s="506">
        <f>IF(AND('13 Man'!F210=0,NOT('13 Man'!H210="")),'13 Man'!H210,4)</f>
        <v>4</v>
      </c>
    </row>
    <row r="211" spans="1:34" s="506" customFormat="1">
      <c r="A211" s="533" t="s">
        <v>3031</v>
      </c>
      <c r="B211" s="39" t="s">
        <v>2503</v>
      </c>
      <c r="C211" s="223"/>
      <c r="D211" s="214"/>
      <c r="E211" s="214"/>
      <c r="F211" s="214"/>
      <c r="G211" s="219">
        <v>2</v>
      </c>
      <c r="H211" s="273"/>
      <c r="I211" s="273"/>
      <c r="J211" s="273" t="s">
        <v>5466</v>
      </c>
      <c r="K211" s="220"/>
      <c r="L211" s="338"/>
      <c r="M211" s="498"/>
      <c r="N211" s="505"/>
      <c r="O211" s="505"/>
      <c r="P211" s="505"/>
      <c r="Q211" s="505"/>
      <c r="R211" s="505"/>
      <c r="S211" s="505"/>
      <c r="T211" s="505"/>
      <c r="U211" s="505"/>
      <c r="V211" s="505"/>
      <c r="W211" s="505"/>
      <c r="X211" s="505"/>
      <c r="Y211" s="505"/>
      <c r="Z211" s="505"/>
      <c r="AA211" s="506">
        <f>IF(AND('13 Man'!C211=1,NOT('13 Man'!I211="")),'13 Man'!I211,0)</f>
        <v>0</v>
      </c>
      <c r="AB211" s="511">
        <f>IF(AND('13 Man'!D211=1,NOT('13 Man'!I211="")),'13 Man'!I211,0)</f>
        <v>0</v>
      </c>
      <c r="AC211" s="506">
        <f>IF(AND('13 Man'!E211=1,NOT('13 Man'!I211="")),'13 Man'!I211,0)</f>
        <v>0</v>
      </c>
      <c r="AD211" s="506">
        <f>IF(AND('13 Man'!F211=1,NOT('13 Man'!I211="")),'13 Man'!I211,0)</f>
        <v>0</v>
      </c>
      <c r="AE211" s="506">
        <f>IF(AND('13 Man'!C211=0,NOT('13 Man'!H211="")),'13 Man'!H211,4)</f>
        <v>4</v>
      </c>
      <c r="AF211" s="506">
        <f>IF(AND('13 Man'!D211=0,NOT('13 Man'!H211="")),'13 Man'!H211,4)</f>
        <v>4</v>
      </c>
      <c r="AG211" s="506">
        <f>IF(AND('13 Man'!E211=0,NOT('13 Man'!H211="")),'13 Man'!H211,4)</f>
        <v>4</v>
      </c>
      <c r="AH211" s="506">
        <f>IF(AND('13 Man'!F211=0,NOT('13 Man'!H211="")),'13 Man'!H211,4)</f>
        <v>4</v>
      </c>
    </row>
    <row r="212" spans="1:34" s="506" customFormat="1">
      <c r="A212" s="531" t="s">
        <v>3032</v>
      </c>
      <c r="B212" s="276" t="s">
        <v>3033</v>
      </c>
      <c r="C212" s="223"/>
      <c r="D212" s="214"/>
      <c r="E212" s="214"/>
      <c r="F212" s="214"/>
      <c r="G212" s="219"/>
      <c r="H212" s="219"/>
      <c r="I212" s="219"/>
      <c r="J212" s="273"/>
      <c r="K212" s="220"/>
      <c r="L212" s="338"/>
      <c r="M212" s="498"/>
      <c r="N212" s="505"/>
      <c r="O212" s="505"/>
      <c r="P212" s="505"/>
      <c r="Q212" s="505"/>
      <c r="R212" s="505"/>
      <c r="S212" s="505"/>
      <c r="T212" s="505"/>
      <c r="U212" s="505"/>
      <c r="V212" s="505"/>
      <c r="W212" s="505"/>
      <c r="X212" s="505"/>
      <c r="Y212" s="505"/>
      <c r="Z212" s="505"/>
      <c r="AB212" s="511">
        <f>IF(AND('13 Man'!D212=1,NOT('13 Man'!I212="")),'13 Man'!I212,0)</f>
        <v>0</v>
      </c>
    </row>
    <row r="213" spans="1:34" s="506" customFormat="1">
      <c r="A213" s="533" t="s">
        <v>3034</v>
      </c>
      <c r="B213" s="39" t="s">
        <v>3025</v>
      </c>
      <c r="C213" s="223"/>
      <c r="D213" s="214"/>
      <c r="E213" s="214"/>
      <c r="F213" s="214"/>
      <c r="G213" s="219">
        <v>4</v>
      </c>
      <c r="H213" s="273">
        <v>3</v>
      </c>
      <c r="I213" s="273"/>
      <c r="J213" s="273" t="s">
        <v>2858</v>
      </c>
      <c r="K213" s="220"/>
      <c r="L213" s="338"/>
      <c r="M213" s="498"/>
      <c r="N213" s="505"/>
      <c r="O213" s="505"/>
      <c r="P213" s="505"/>
      <c r="Q213" s="505"/>
      <c r="R213" s="505"/>
      <c r="S213" s="505"/>
      <c r="T213" s="505"/>
      <c r="U213" s="505"/>
      <c r="V213" s="505"/>
      <c r="W213" s="505"/>
      <c r="X213" s="505"/>
      <c r="Y213" s="505"/>
      <c r="Z213" s="505"/>
      <c r="AA213" s="506">
        <f>IF(AND('13 Man'!C213=1,NOT('13 Man'!I213="")),'13 Man'!I213,0)</f>
        <v>0</v>
      </c>
      <c r="AB213" s="511">
        <f>IF(AND('13 Man'!D213=1,NOT('13 Man'!I213="")),'13 Man'!I213,0)</f>
        <v>0</v>
      </c>
      <c r="AC213" s="506">
        <f>IF(AND('13 Man'!E213=1,NOT('13 Man'!I213="")),'13 Man'!I213,0)</f>
        <v>0</v>
      </c>
      <c r="AD213" s="506">
        <f>IF(AND('13 Man'!F213=1,NOT('13 Man'!I213="")),'13 Man'!I213,0)</f>
        <v>0</v>
      </c>
      <c r="AE213" s="506">
        <f>IF(AND('13 Man'!C213=0,NOT('13 Man'!H213="")),'13 Man'!H213,4)</f>
        <v>3</v>
      </c>
      <c r="AF213" s="506">
        <f>IF(AND('13 Man'!D213=0,NOT('13 Man'!H213="")),'13 Man'!H213,4)</f>
        <v>3</v>
      </c>
      <c r="AG213" s="506">
        <f>IF(AND('13 Man'!E213=0,NOT('13 Man'!H213="")),'13 Man'!H213,4)</f>
        <v>3</v>
      </c>
      <c r="AH213" s="506">
        <f>IF(AND('13 Man'!F213=0,NOT('13 Man'!H213="")),'13 Man'!H213,4)</f>
        <v>3</v>
      </c>
    </row>
    <row r="214" spans="1:34" s="506" customFormat="1">
      <c r="A214" s="533" t="s">
        <v>3026</v>
      </c>
      <c r="B214" s="39" t="s">
        <v>3572</v>
      </c>
      <c r="C214" s="223"/>
      <c r="D214" s="214"/>
      <c r="E214" s="214"/>
      <c r="F214" s="214"/>
      <c r="G214" s="219">
        <v>4</v>
      </c>
      <c r="H214" s="273">
        <v>3</v>
      </c>
      <c r="I214" s="273"/>
      <c r="J214" s="273" t="s">
        <v>5466</v>
      </c>
      <c r="K214" s="220"/>
      <c r="L214" s="338"/>
      <c r="M214" s="498"/>
      <c r="N214" s="505"/>
      <c r="O214" s="505"/>
      <c r="P214" s="505"/>
      <c r="Q214" s="505"/>
      <c r="R214" s="505"/>
      <c r="S214" s="505"/>
      <c r="T214" s="505"/>
      <c r="U214" s="505"/>
      <c r="V214" s="505"/>
      <c r="W214" s="505"/>
      <c r="X214" s="505"/>
      <c r="Y214" s="505"/>
      <c r="Z214" s="505"/>
      <c r="AA214" s="506">
        <f>IF(AND('13 Man'!C214=1,NOT('13 Man'!I214="")),'13 Man'!I214,0)</f>
        <v>0</v>
      </c>
      <c r="AB214" s="511">
        <f>IF(AND('13 Man'!D214=1,NOT('13 Man'!I214="")),'13 Man'!I214,0)</f>
        <v>0</v>
      </c>
      <c r="AC214" s="506">
        <f>IF(AND('13 Man'!E214=1,NOT('13 Man'!I214="")),'13 Man'!I214,0)</f>
        <v>0</v>
      </c>
      <c r="AD214" s="506">
        <f>IF(AND('13 Man'!F214=1,NOT('13 Man'!I214="")),'13 Man'!I214,0)</f>
        <v>0</v>
      </c>
      <c r="AE214" s="506">
        <f>IF(AND('13 Man'!C214=0,NOT('13 Man'!H214="")),'13 Man'!H214,4)</f>
        <v>3</v>
      </c>
      <c r="AF214" s="506">
        <f>IF(AND('13 Man'!D214=0,NOT('13 Man'!H214="")),'13 Man'!H214,4)</f>
        <v>3</v>
      </c>
      <c r="AG214" s="506">
        <f>IF(AND('13 Man'!E214=0,NOT('13 Man'!H214="")),'13 Man'!H214,4)</f>
        <v>3</v>
      </c>
      <c r="AH214" s="506">
        <f>IF(AND('13 Man'!F214=0,NOT('13 Man'!H214="")),'13 Man'!H214,4)</f>
        <v>3</v>
      </c>
    </row>
    <row r="215" spans="1:34" s="506" customFormat="1">
      <c r="A215" s="533" t="s">
        <v>3027</v>
      </c>
      <c r="B215" s="39" t="s">
        <v>3574</v>
      </c>
      <c r="C215" s="223"/>
      <c r="D215" s="214"/>
      <c r="E215" s="214"/>
      <c r="F215" s="214"/>
      <c r="G215" s="219">
        <v>2</v>
      </c>
      <c r="H215" s="273">
        <v>3</v>
      </c>
      <c r="I215" s="273"/>
      <c r="J215" s="273" t="s">
        <v>5466</v>
      </c>
      <c r="K215" s="220"/>
      <c r="L215" s="338"/>
      <c r="M215" s="498"/>
      <c r="N215" s="505"/>
      <c r="O215" s="505"/>
      <c r="P215" s="505"/>
      <c r="Q215" s="505"/>
      <c r="R215" s="505"/>
      <c r="S215" s="505"/>
      <c r="T215" s="505"/>
      <c r="U215" s="505"/>
      <c r="V215" s="505"/>
      <c r="W215" s="505"/>
      <c r="X215" s="505"/>
      <c r="Y215" s="505"/>
      <c r="Z215" s="505"/>
      <c r="AA215" s="506">
        <f>IF(AND('13 Man'!C215=1,NOT('13 Man'!I215="")),'13 Man'!I215,0)</f>
        <v>0</v>
      </c>
      <c r="AB215" s="511">
        <f>IF(AND('13 Man'!D215=1,NOT('13 Man'!I215="")),'13 Man'!I215,0)</f>
        <v>0</v>
      </c>
      <c r="AC215" s="506">
        <f>IF(AND('13 Man'!E215=1,NOT('13 Man'!I215="")),'13 Man'!I215,0)</f>
        <v>0</v>
      </c>
      <c r="AD215" s="506">
        <f>IF(AND('13 Man'!F215=1,NOT('13 Man'!I215="")),'13 Man'!I215,0)</f>
        <v>0</v>
      </c>
      <c r="AE215" s="506">
        <f>IF(AND('13 Man'!C215=0,NOT('13 Man'!H215="")),'13 Man'!H215,4)</f>
        <v>3</v>
      </c>
      <c r="AF215" s="506">
        <f>IF(AND('13 Man'!D215=0,NOT('13 Man'!H215="")),'13 Man'!H215,4)</f>
        <v>3</v>
      </c>
      <c r="AG215" s="506">
        <f>IF(AND('13 Man'!E215=0,NOT('13 Man'!H215="")),'13 Man'!H215,4)</f>
        <v>3</v>
      </c>
      <c r="AH215" s="506">
        <f>IF(AND('13 Man'!F215=0,NOT('13 Man'!H215="")),'13 Man'!H215,4)</f>
        <v>3</v>
      </c>
    </row>
    <row r="216" spans="1:34" s="506" customFormat="1">
      <c r="A216" s="346"/>
      <c r="B216" s="230"/>
      <c r="C216" s="347"/>
      <c r="D216" s="537"/>
      <c r="E216" s="537"/>
      <c r="F216" s="537"/>
      <c r="G216" s="227"/>
      <c r="H216" s="348"/>
      <c r="I216" s="348"/>
      <c r="J216" s="348"/>
      <c r="K216" s="228"/>
      <c r="L216" s="349"/>
      <c r="M216" s="498"/>
      <c r="N216" s="505"/>
      <c r="O216" s="505"/>
      <c r="P216" s="505"/>
      <c r="Q216" s="505"/>
      <c r="R216" s="505"/>
      <c r="S216" s="505"/>
      <c r="T216" s="505"/>
      <c r="U216" s="505"/>
      <c r="V216" s="505"/>
      <c r="W216" s="505"/>
      <c r="X216" s="505"/>
      <c r="Y216" s="505"/>
      <c r="Z216" s="505"/>
    </row>
    <row r="217" spans="1:34" s="506" customFormat="1">
      <c r="A217" s="346"/>
      <c r="B217" s="230"/>
      <c r="C217" s="347"/>
      <c r="D217" s="537"/>
      <c r="E217" s="537"/>
      <c r="F217" s="537"/>
      <c r="G217" s="227"/>
      <c r="H217" s="348"/>
      <c r="I217" s="348"/>
      <c r="J217" s="348"/>
      <c r="K217" s="228"/>
      <c r="L217" s="349"/>
      <c r="M217" s="498"/>
      <c r="N217" s="505"/>
      <c r="O217" s="505"/>
      <c r="P217" s="505"/>
      <c r="Q217" s="505"/>
      <c r="R217" s="505"/>
      <c r="S217" s="505"/>
      <c r="T217" s="505"/>
      <c r="U217" s="505"/>
      <c r="V217" s="505"/>
      <c r="W217" s="505"/>
      <c r="X217" s="505"/>
      <c r="Y217" s="505"/>
      <c r="Z217" s="505"/>
    </row>
    <row r="218" spans="1:34" s="506" customFormat="1">
      <c r="A218" s="346"/>
      <c r="B218" s="230"/>
      <c r="C218" s="347"/>
      <c r="D218" s="537"/>
      <c r="E218" s="537"/>
      <c r="F218" s="537"/>
      <c r="G218" s="227"/>
      <c r="H218" s="348"/>
      <c r="I218" s="348"/>
      <c r="J218" s="348"/>
      <c r="K218" s="228"/>
      <c r="L218" s="349"/>
      <c r="M218" s="498"/>
      <c r="N218" s="505"/>
      <c r="O218" s="505"/>
      <c r="P218" s="505"/>
      <c r="Q218" s="505"/>
      <c r="R218" s="505"/>
      <c r="S218" s="505"/>
      <c r="T218" s="505"/>
      <c r="U218" s="505"/>
      <c r="V218" s="505"/>
      <c r="W218" s="505"/>
      <c r="X218" s="505"/>
      <c r="Y218" s="505"/>
      <c r="Z218" s="505"/>
    </row>
  </sheetData>
  <sheetProtection sheet="1" objects="1" scenarios="1" formatCells="0" formatColumns="0" formatRows="0"/>
  <phoneticPr fontId="25" type="noConversion"/>
  <printOptions gridLines="1"/>
  <pageMargins left="0.39374999999999999" right="0.39374999999999999" top="0.39374999999999999" bottom="0.59097222222222223" header="0.51180555555555551" footer="0.31527777777777777"/>
  <pageSetup paperSize="9" firstPageNumber="0" orientation="landscape" horizontalDpi="300" verticalDpi="300"/>
  <headerFooter alignWithMargins="0">
    <oddFooter>&amp;L&amp;8Mise à jour : janvier 2010&amp;C&amp;8&amp;F ! &amp;A&amp;R&amp;8page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tabColor indexed="47"/>
  </sheetPr>
  <dimension ref="A1:AH139"/>
  <sheetViews>
    <sheetView topLeftCell="A35" workbookViewId="0">
      <selection activeCell="B50" sqref="B50"/>
    </sheetView>
  </sheetViews>
  <sheetFormatPr defaultColWidth="11.453125" defaultRowHeight="12.5" outlineLevelCol="1"/>
  <cols>
    <col min="1" max="1" width="9.90625" style="474" customWidth="1"/>
    <col min="2" max="2" width="84.453125" style="717" customWidth="1"/>
    <col min="3" max="6" width="4.36328125" style="474" customWidth="1"/>
    <col min="7" max="7" width="3.453125" style="474" customWidth="1" outlineLevel="1"/>
    <col min="8" max="9" width="4.90625" style="474" customWidth="1" outlineLevel="1"/>
    <col min="10" max="10" width="16" style="474" customWidth="1"/>
    <col min="11" max="12" width="11.453125" style="474"/>
    <col min="13" max="13" width="11.36328125" style="474" customWidth="1"/>
    <col min="14" max="25" width="11.453125" style="474"/>
    <col min="26" max="26" width="12.08984375" style="474" customWidth="1"/>
    <col min="27" max="34" width="12.08984375" style="474" hidden="1" customWidth="1"/>
    <col min="35" max="35" width="12.08984375" style="474" customWidth="1"/>
    <col min="36" max="16384" width="11.453125" style="474"/>
  </cols>
  <sheetData>
    <row r="1" spans="1:34" ht="78" customHeight="1">
      <c r="A1" s="763" t="s">
        <v>4650</v>
      </c>
      <c r="B1" s="763"/>
      <c r="C1" s="144">
        <v>1</v>
      </c>
      <c r="D1" s="145" t="str">
        <f>"variant"&amp;IF(C1&gt;1,"s","")</f>
        <v>variant</v>
      </c>
      <c r="E1" s="144"/>
      <c r="F1" s="144"/>
      <c r="G1" s="227"/>
      <c r="H1" s="227"/>
      <c r="I1" s="228"/>
    </row>
    <row r="2" spans="1:34" ht="15" customHeight="1">
      <c r="A2" s="703" t="s">
        <v>2327</v>
      </c>
      <c r="B2" s="704" t="s">
        <v>2328</v>
      </c>
      <c r="C2" s="147" t="s">
        <v>2329</v>
      </c>
      <c r="D2" s="147" t="s">
        <v>2330</v>
      </c>
      <c r="E2" s="147" t="s">
        <v>2331</v>
      </c>
      <c r="F2" s="147" t="s">
        <v>2332</v>
      </c>
      <c r="G2" s="66" t="s">
        <v>5441</v>
      </c>
      <c r="H2" s="66" t="s">
        <v>2334</v>
      </c>
      <c r="I2" s="66" t="s">
        <v>2335</v>
      </c>
      <c r="J2" s="334" t="s">
        <v>2338</v>
      </c>
    </row>
    <row r="3" spans="1:34" ht="13">
      <c r="A3" s="493" t="s">
        <v>1450</v>
      </c>
      <c r="B3" s="705" t="s">
        <v>1451</v>
      </c>
      <c r="C3" s="196"/>
      <c r="D3" s="196"/>
      <c r="E3" s="196"/>
      <c r="F3" s="196"/>
      <c r="G3" s="219"/>
      <c r="H3" s="219"/>
      <c r="I3" s="220"/>
      <c r="J3" s="350"/>
    </row>
    <row r="4" spans="1:34">
      <c r="A4" s="538" t="s">
        <v>1452</v>
      </c>
      <c r="B4" s="706" t="s">
        <v>1453</v>
      </c>
      <c r="C4" s="223"/>
      <c r="D4" s="214"/>
      <c r="E4" s="214"/>
      <c r="F4" s="214"/>
      <c r="G4" s="219"/>
      <c r="H4" s="219"/>
      <c r="I4" s="220"/>
      <c r="J4" s="350"/>
    </row>
    <row r="5" spans="1:34" ht="20">
      <c r="A5" s="38" t="s">
        <v>1454</v>
      </c>
      <c r="B5" s="707" t="s">
        <v>2965</v>
      </c>
      <c r="C5" s="223"/>
      <c r="D5" s="214"/>
      <c r="E5" s="214"/>
      <c r="F5" s="214"/>
      <c r="G5" s="219">
        <v>4</v>
      </c>
      <c r="H5" s="219"/>
      <c r="I5" s="220"/>
      <c r="J5" s="350"/>
      <c r="AA5" s="474">
        <f>IF(AND('14 ISM'!C5=1,NOT('14 ISM'!I5="")),'14 ISM'!I5,0)</f>
        <v>0</v>
      </c>
      <c r="AB5" s="474">
        <f>IF(AND('14 ISM'!D5=1,NOT('14 ISM'!I5="")),'14 ISM'!I5,0)</f>
        <v>0</v>
      </c>
      <c r="AC5" s="474">
        <f>IF(AND('14 ISM'!E5=1,NOT('14 ISM'!I5="")),'14 ISM'!I5,0)</f>
        <v>0</v>
      </c>
      <c r="AD5" s="474">
        <f>IF(AND('14 ISM'!F5=1,NOT('14 ISM'!I5="")),'14 ISM'!I5,0)</f>
        <v>0</v>
      </c>
      <c r="AE5" s="474">
        <f>IF(AND('14 ISM'!C5=0,NOT('14 ISM'!H5="")),'14 ISM'!H5,4)</f>
        <v>4</v>
      </c>
      <c r="AF5" s="474">
        <f>IF(AND('14 ISM'!D5=0,NOT('14 ISM'!H5="")),'14 ISM'!H5,4)</f>
        <v>4</v>
      </c>
      <c r="AG5" s="474">
        <f>IF(AND('14 ISM'!E5=0,NOT('14 ISM'!H5="")),'14 ISM'!H5,4)</f>
        <v>4</v>
      </c>
      <c r="AH5" s="474">
        <f>IF(AND('14 ISM'!F5=0,NOT('14 ISM'!H5="")),'14 ISM'!H5,4)</f>
        <v>4</v>
      </c>
    </row>
    <row r="6" spans="1:34" ht="30">
      <c r="A6" s="38" t="s">
        <v>2966</v>
      </c>
      <c r="B6" s="707" t="s">
        <v>177</v>
      </c>
      <c r="C6" s="223"/>
      <c r="D6" s="214"/>
      <c r="E6" s="214"/>
      <c r="F6" s="214"/>
      <c r="G6" s="219">
        <v>2</v>
      </c>
      <c r="H6" s="219"/>
      <c r="I6" s="220"/>
      <c r="J6" s="350"/>
      <c r="AA6" s="474">
        <f>IF(AND('14 ISM'!C6=1,NOT('14 ISM'!I6="")),'14 ISM'!I6,0)</f>
        <v>0</v>
      </c>
      <c r="AB6" s="474">
        <f>IF(AND('14 ISM'!D6=1,NOT('14 ISM'!I6="")),'14 ISM'!I6,0)</f>
        <v>0</v>
      </c>
      <c r="AC6" s="474">
        <f>IF(AND('14 ISM'!E6=1,NOT('14 ISM'!I6="")),'14 ISM'!I6,0)</f>
        <v>0</v>
      </c>
      <c r="AD6" s="474">
        <f>IF(AND('14 ISM'!F6=1,NOT('14 ISM'!I6="")),'14 ISM'!I6,0)</f>
        <v>0</v>
      </c>
      <c r="AE6" s="474">
        <f>IF(AND('14 ISM'!C6=0,NOT('14 ISM'!H6="")),'14 ISM'!H6,4)</f>
        <v>4</v>
      </c>
      <c r="AF6" s="474">
        <f>IF(AND('14 ISM'!D6=0,NOT('14 ISM'!H6="")),'14 ISM'!H6,4)</f>
        <v>4</v>
      </c>
      <c r="AG6" s="474">
        <f>IF(AND('14 ISM'!E6=0,NOT('14 ISM'!H6="")),'14 ISM'!H6,4)</f>
        <v>4</v>
      </c>
      <c r="AH6" s="474">
        <f>IF(AND('14 ISM'!F6=0,NOT('14 ISM'!H6="")),'14 ISM'!H6,4)</f>
        <v>4</v>
      </c>
    </row>
    <row r="7" spans="1:34">
      <c r="A7" s="531" t="s">
        <v>3024</v>
      </c>
      <c r="B7" s="708" t="s">
        <v>2963</v>
      </c>
      <c r="C7" s="223"/>
      <c r="D7" s="214"/>
      <c r="E7" s="214"/>
      <c r="F7" s="214"/>
      <c r="G7" s="219"/>
      <c r="H7" s="219"/>
      <c r="I7" s="220"/>
      <c r="J7" s="350"/>
      <c r="AB7" s="474">
        <f>IF(AND('14 ISM'!D7=1,NOT('14 ISM'!I7="")),'14 ISM'!I7,0)</f>
        <v>0</v>
      </c>
    </row>
    <row r="8" spans="1:34">
      <c r="A8" s="38" t="s">
        <v>2964</v>
      </c>
      <c r="B8" s="707" t="s">
        <v>2510</v>
      </c>
      <c r="C8" s="223"/>
      <c r="D8" s="214"/>
      <c r="E8" s="214"/>
      <c r="F8" s="214"/>
      <c r="G8" s="219">
        <v>4</v>
      </c>
      <c r="H8" s="219"/>
      <c r="I8" s="220"/>
      <c r="J8" s="350"/>
      <c r="AA8" s="474">
        <f>IF(AND('14 ISM'!C8=1,NOT('14 ISM'!I8="")),'14 ISM'!I8,0)</f>
        <v>0</v>
      </c>
      <c r="AB8" s="474">
        <f>IF(AND('14 ISM'!D8=1,NOT('14 ISM'!I8="")),'14 ISM'!I8,0)</f>
        <v>0</v>
      </c>
      <c r="AC8" s="474">
        <f>IF(AND('14 ISM'!E8=1,NOT('14 ISM'!I8="")),'14 ISM'!I8,0)</f>
        <v>0</v>
      </c>
      <c r="AD8" s="474">
        <f>IF(AND('14 ISM'!F8=1,NOT('14 ISM'!I8="")),'14 ISM'!I8,0)</f>
        <v>0</v>
      </c>
      <c r="AE8" s="474">
        <f>IF(AND('14 ISM'!C8=0,NOT('14 ISM'!H8="")),'14 ISM'!H8,4)</f>
        <v>4</v>
      </c>
      <c r="AF8" s="474">
        <f>IF(AND('14 ISM'!D8=0,NOT('14 ISM'!H8="")),'14 ISM'!H8,4)</f>
        <v>4</v>
      </c>
      <c r="AG8" s="474">
        <f>IF(AND('14 ISM'!E8=0,NOT('14 ISM'!H8="")),'14 ISM'!H8,4)</f>
        <v>4</v>
      </c>
      <c r="AH8" s="474">
        <f>IF(AND('14 ISM'!F8=0,NOT('14 ISM'!H8="")),'14 ISM'!H8,4)</f>
        <v>4</v>
      </c>
    </row>
    <row r="9" spans="1:34">
      <c r="A9" s="38" t="s">
        <v>2511</v>
      </c>
      <c r="B9" s="707" t="s">
        <v>2434</v>
      </c>
      <c r="C9" s="223"/>
      <c r="D9" s="214"/>
      <c r="E9" s="214"/>
      <c r="F9" s="214"/>
      <c r="G9" s="219">
        <v>1</v>
      </c>
      <c r="H9" s="219"/>
      <c r="I9" s="220"/>
      <c r="J9" s="350"/>
      <c r="AA9" s="474">
        <f>IF(AND('14 ISM'!C9=1,NOT('14 ISM'!I9="")),'14 ISM'!I9,0)</f>
        <v>0</v>
      </c>
      <c r="AB9" s="474">
        <f>IF(AND('14 ISM'!D9=1,NOT('14 ISM'!I9="")),'14 ISM'!I9,0)</f>
        <v>0</v>
      </c>
      <c r="AC9" s="474">
        <f>IF(AND('14 ISM'!E9=1,NOT('14 ISM'!I9="")),'14 ISM'!I9,0)</f>
        <v>0</v>
      </c>
      <c r="AD9" s="474">
        <f>IF(AND('14 ISM'!F9=1,NOT('14 ISM'!I9="")),'14 ISM'!I9,0)</f>
        <v>0</v>
      </c>
      <c r="AE9" s="474">
        <f>IF(AND('14 ISM'!C9=0,NOT('14 ISM'!H9="")),'14 ISM'!H9,4)</f>
        <v>4</v>
      </c>
      <c r="AF9" s="474">
        <f>IF(AND('14 ISM'!D9=0,NOT('14 ISM'!H9="")),'14 ISM'!H9,4)</f>
        <v>4</v>
      </c>
      <c r="AG9" s="474">
        <f>IF(AND('14 ISM'!E9=0,NOT('14 ISM'!H9="")),'14 ISM'!H9,4)</f>
        <v>4</v>
      </c>
      <c r="AH9" s="474">
        <f>IF(AND('14 ISM'!F9=0,NOT('14 ISM'!H9="")),'14 ISM'!H9,4)</f>
        <v>4</v>
      </c>
    </row>
    <row r="10" spans="1:34" ht="20">
      <c r="A10" s="38" t="s">
        <v>2435</v>
      </c>
      <c r="B10" s="707" t="s">
        <v>178</v>
      </c>
      <c r="C10" s="223"/>
      <c r="D10" s="214"/>
      <c r="E10" s="214"/>
      <c r="F10" s="214"/>
      <c r="G10" s="219">
        <v>2</v>
      </c>
      <c r="H10" s="219"/>
      <c r="I10" s="220"/>
      <c r="J10" s="350"/>
      <c r="AA10" s="474">
        <f>IF(AND('14 ISM'!C10=1,NOT('14 ISM'!I10="")),'14 ISM'!I10,0)</f>
        <v>0</v>
      </c>
      <c r="AB10" s="474">
        <f>IF(AND('14 ISM'!D10=1,NOT('14 ISM'!I10="")),'14 ISM'!I10,0)</f>
        <v>0</v>
      </c>
      <c r="AC10" s="474">
        <f>IF(AND('14 ISM'!E10=1,NOT('14 ISM'!I10="")),'14 ISM'!I10,0)</f>
        <v>0</v>
      </c>
      <c r="AD10" s="474">
        <f>IF(AND('14 ISM'!F10=1,NOT('14 ISM'!I10="")),'14 ISM'!I10,0)</f>
        <v>0</v>
      </c>
      <c r="AE10" s="474">
        <f>IF(AND('14 ISM'!C10=0,NOT('14 ISM'!H10="")),'14 ISM'!H10,4)</f>
        <v>4</v>
      </c>
      <c r="AF10" s="474">
        <f>IF(AND('14 ISM'!D10=0,NOT('14 ISM'!H10="")),'14 ISM'!H10,4)</f>
        <v>4</v>
      </c>
      <c r="AG10" s="474">
        <f>IF(AND('14 ISM'!E10=0,NOT('14 ISM'!H10="")),'14 ISM'!H10,4)</f>
        <v>4</v>
      </c>
      <c r="AH10" s="474">
        <f>IF(AND('14 ISM'!F10=0,NOT('14 ISM'!H10="")),'14 ISM'!H10,4)</f>
        <v>4</v>
      </c>
    </row>
    <row r="11" spans="1:34">
      <c r="A11" s="38" t="s">
        <v>3054</v>
      </c>
      <c r="B11" s="707" t="s">
        <v>3078</v>
      </c>
      <c r="C11" s="223"/>
      <c r="D11" s="214"/>
      <c r="E11" s="214"/>
      <c r="F11" s="214"/>
      <c r="G11" s="219">
        <v>2</v>
      </c>
      <c r="H11" s="219"/>
      <c r="I11" s="220"/>
      <c r="J11" s="350"/>
      <c r="AA11" s="474">
        <f>IF(AND('14 ISM'!C11=1,NOT('14 ISM'!I11="")),'14 ISM'!I11,0)</f>
        <v>0</v>
      </c>
      <c r="AB11" s="474">
        <f>IF(AND('14 ISM'!D11=1,NOT('14 ISM'!I11="")),'14 ISM'!I11,0)</f>
        <v>0</v>
      </c>
      <c r="AC11" s="474">
        <f>IF(AND('14 ISM'!E11=1,NOT('14 ISM'!I11="")),'14 ISM'!I11,0)</f>
        <v>0</v>
      </c>
      <c r="AD11" s="474">
        <f>IF(AND('14 ISM'!F11=1,NOT('14 ISM'!I11="")),'14 ISM'!I11,0)</f>
        <v>0</v>
      </c>
      <c r="AE11" s="474">
        <f>IF(AND('14 ISM'!C11=0,NOT('14 ISM'!H11="")),'14 ISM'!H11,4)</f>
        <v>4</v>
      </c>
      <c r="AF11" s="474">
        <f>IF(AND('14 ISM'!D11=0,NOT('14 ISM'!H11="")),'14 ISM'!H11,4)</f>
        <v>4</v>
      </c>
      <c r="AG11" s="474">
        <f>IF(AND('14 ISM'!E11=0,NOT('14 ISM'!H11="")),'14 ISM'!H11,4)</f>
        <v>4</v>
      </c>
      <c r="AH11" s="474">
        <f>IF(AND('14 ISM'!F11=0,NOT('14 ISM'!H11="")),'14 ISM'!H11,4)</f>
        <v>4</v>
      </c>
    </row>
    <row r="12" spans="1:34">
      <c r="A12" s="38" t="s">
        <v>3079</v>
      </c>
      <c r="B12" s="707" t="s">
        <v>3080</v>
      </c>
      <c r="C12" s="223"/>
      <c r="D12" s="214"/>
      <c r="E12" s="214"/>
      <c r="F12" s="214"/>
      <c r="G12" s="219">
        <v>2</v>
      </c>
      <c r="H12" s="219"/>
      <c r="I12" s="220"/>
      <c r="J12" s="350"/>
      <c r="AA12" s="474">
        <f>IF(AND('14 ISM'!C12=1,NOT('14 ISM'!I12="")),'14 ISM'!I12,0)</f>
        <v>0</v>
      </c>
      <c r="AB12" s="474">
        <f>IF(AND('14 ISM'!D12=1,NOT('14 ISM'!I12="")),'14 ISM'!I12,0)</f>
        <v>0</v>
      </c>
      <c r="AC12" s="474">
        <f>IF(AND('14 ISM'!E12=1,NOT('14 ISM'!I12="")),'14 ISM'!I12,0)</f>
        <v>0</v>
      </c>
      <c r="AD12" s="474">
        <f>IF(AND('14 ISM'!F12=1,NOT('14 ISM'!I12="")),'14 ISM'!I12,0)</f>
        <v>0</v>
      </c>
      <c r="AE12" s="474">
        <f>IF(AND('14 ISM'!C12=0,NOT('14 ISM'!H12="")),'14 ISM'!H12,4)</f>
        <v>4</v>
      </c>
      <c r="AF12" s="474">
        <f>IF(AND('14 ISM'!D12=0,NOT('14 ISM'!H12="")),'14 ISM'!H12,4)</f>
        <v>4</v>
      </c>
      <c r="AG12" s="474">
        <f>IF(AND('14 ISM'!E12=0,NOT('14 ISM'!H12="")),'14 ISM'!H12,4)</f>
        <v>4</v>
      </c>
      <c r="AH12" s="474">
        <f>IF(AND('14 ISM'!F12=0,NOT('14 ISM'!H12="")),'14 ISM'!H12,4)</f>
        <v>4</v>
      </c>
    </row>
    <row r="13" spans="1:34">
      <c r="A13" s="38" t="s">
        <v>3081</v>
      </c>
      <c r="B13" s="707" t="s">
        <v>2121</v>
      </c>
      <c r="C13" s="223"/>
      <c r="D13" s="214"/>
      <c r="E13" s="214"/>
      <c r="F13" s="214"/>
      <c r="G13" s="219">
        <v>4</v>
      </c>
      <c r="H13" s="219"/>
      <c r="I13" s="220"/>
      <c r="J13" s="350"/>
      <c r="AA13" s="474">
        <f>IF(AND('14 ISM'!C13=1,NOT('14 ISM'!I13="")),'14 ISM'!I13,0)</f>
        <v>0</v>
      </c>
      <c r="AB13" s="474">
        <f>IF(AND('14 ISM'!D13=1,NOT('14 ISM'!I13="")),'14 ISM'!I13,0)</f>
        <v>0</v>
      </c>
      <c r="AC13" s="474">
        <f>IF(AND('14 ISM'!E13=1,NOT('14 ISM'!I13="")),'14 ISM'!I13,0)</f>
        <v>0</v>
      </c>
      <c r="AD13" s="474">
        <f>IF(AND('14 ISM'!F13=1,NOT('14 ISM'!I13="")),'14 ISM'!I13,0)</f>
        <v>0</v>
      </c>
      <c r="AE13" s="474">
        <f>IF(AND('14 ISM'!C13=0,NOT('14 ISM'!H13="")),'14 ISM'!H13,4)</f>
        <v>4</v>
      </c>
      <c r="AF13" s="474">
        <f>IF(AND('14 ISM'!D13=0,NOT('14 ISM'!H13="")),'14 ISM'!H13,4)</f>
        <v>4</v>
      </c>
      <c r="AG13" s="474">
        <f>IF(AND('14 ISM'!E13=0,NOT('14 ISM'!H13="")),'14 ISM'!H13,4)</f>
        <v>4</v>
      </c>
      <c r="AH13" s="474">
        <f>IF(AND('14 ISM'!F13=0,NOT('14 ISM'!H13="")),'14 ISM'!H13,4)</f>
        <v>4</v>
      </c>
    </row>
    <row r="14" spans="1:34">
      <c r="A14" s="38" t="s">
        <v>2122</v>
      </c>
      <c r="B14" s="707" t="s">
        <v>133</v>
      </c>
      <c r="C14" s="223"/>
      <c r="D14" s="214"/>
      <c r="E14" s="214"/>
      <c r="F14" s="214"/>
      <c r="G14" s="219">
        <v>2</v>
      </c>
      <c r="H14" s="219">
        <v>2</v>
      </c>
      <c r="I14" s="220"/>
      <c r="J14" s="350"/>
      <c r="AA14" s="474">
        <f>IF(AND('14 ISM'!C14=1,NOT('14 ISM'!I14="")),'14 ISM'!I14,0)</f>
        <v>0</v>
      </c>
      <c r="AB14" s="474">
        <f>IF(AND('14 ISM'!D14=1,NOT('14 ISM'!I14="")),'14 ISM'!I14,0)</f>
        <v>0</v>
      </c>
      <c r="AC14" s="474">
        <f>IF(AND('14 ISM'!E14=1,NOT('14 ISM'!I14="")),'14 ISM'!I14,0)</f>
        <v>0</v>
      </c>
      <c r="AD14" s="474">
        <f>IF(AND('14 ISM'!F14=1,NOT('14 ISM'!I14="")),'14 ISM'!I14,0)</f>
        <v>0</v>
      </c>
      <c r="AE14" s="474">
        <f>IF(AND('14 ISM'!C14=0,NOT('14 ISM'!H14="")),'14 ISM'!H14,4)</f>
        <v>2</v>
      </c>
      <c r="AF14" s="474">
        <f>IF(AND('14 ISM'!D14=0,NOT('14 ISM'!H14="")),'14 ISM'!H14,4)</f>
        <v>2</v>
      </c>
      <c r="AG14" s="474">
        <f>IF(AND('14 ISM'!E14=0,NOT('14 ISM'!H14="")),'14 ISM'!H14,4)</f>
        <v>2</v>
      </c>
      <c r="AH14" s="474">
        <f>IF(AND('14 ISM'!F14=0,NOT('14 ISM'!H14="")),'14 ISM'!H14,4)</f>
        <v>2</v>
      </c>
    </row>
    <row r="15" spans="1:34">
      <c r="A15" s="38" t="s">
        <v>1439</v>
      </c>
      <c r="B15" s="707" t="s">
        <v>134</v>
      </c>
      <c r="C15" s="223"/>
      <c r="D15" s="214"/>
      <c r="E15" s="214"/>
      <c r="F15" s="214"/>
      <c r="G15" s="219">
        <v>1</v>
      </c>
      <c r="H15" s="219"/>
      <c r="I15" s="220"/>
      <c r="J15" s="350"/>
      <c r="AA15" s="474">
        <f>IF(AND('14 ISM'!C15=1,NOT('14 ISM'!I15="")),'14 ISM'!I15,0)</f>
        <v>0</v>
      </c>
      <c r="AB15" s="474">
        <f>IF(AND('14 ISM'!D15=1,NOT('14 ISM'!I15="")),'14 ISM'!I15,0)</f>
        <v>0</v>
      </c>
      <c r="AC15" s="474">
        <f>IF(AND('14 ISM'!E15=1,NOT('14 ISM'!I15="")),'14 ISM'!I15,0)</f>
        <v>0</v>
      </c>
      <c r="AD15" s="474">
        <f>IF(AND('14 ISM'!F15=1,NOT('14 ISM'!I15="")),'14 ISM'!I15,0)</f>
        <v>0</v>
      </c>
      <c r="AE15" s="474">
        <f>IF(AND('14 ISM'!C15=0,NOT('14 ISM'!H15="")),'14 ISM'!H15,4)</f>
        <v>4</v>
      </c>
      <c r="AF15" s="474">
        <f>IF(AND('14 ISM'!D15=0,NOT('14 ISM'!H15="")),'14 ISM'!H15,4)</f>
        <v>4</v>
      </c>
      <c r="AG15" s="474">
        <f>IF(AND('14 ISM'!E15=0,NOT('14 ISM'!H15="")),'14 ISM'!H15,4)</f>
        <v>4</v>
      </c>
      <c r="AH15" s="474">
        <f>IF(AND('14 ISM'!F15=0,NOT('14 ISM'!H15="")),'14 ISM'!H15,4)</f>
        <v>4</v>
      </c>
    </row>
    <row r="16" spans="1:34">
      <c r="A16" s="531" t="s">
        <v>1440</v>
      </c>
      <c r="B16" s="708" t="s">
        <v>1375</v>
      </c>
      <c r="C16" s="223"/>
      <c r="D16" s="214"/>
      <c r="E16" s="214"/>
      <c r="F16" s="214"/>
      <c r="G16" s="219"/>
      <c r="H16" s="219"/>
      <c r="I16" s="220"/>
      <c r="J16" s="350"/>
      <c r="AB16" s="474">
        <f>IF(AND('14 ISM'!D16=1,NOT('14 ISM'!I16="")),'14 ISM'!I16,0)</f>
        <v>0</v>
      </c>
    </row>
    <row r="17" spans="1:34">
      <c r="A17" s="38" t="s">
        <v>1376</v>
      </c>
      <c r="B17" s="707" t="s">
        <v>1377</v>
      </c>
      <c r="C17" s="223"/>
      <c r="D17" s="214"/>
      <c r="E17" s="214"/>
      <c r="F17" s="214"/>
      <c r="G17" s="219">
        <v>4</v>
      </c>
      <c r="H17" s="219"/>
      <c r="I17" s="220"/>
      <c r="J17" s="350"/>
      <c r="AA17" s="474">
        <f>IF(AND('14 ISM'!C17=1,NOT('14 ISM'!I17="")),'14 ISM'!I17,0)</f>
        <v>0</v>
      </c>
      <c r="AB17" s="474">
        <f>IF(AND('14 ISM'!D17=1,NOT('14 ISM'!I17="")),'14 ISM'!I17,0)</f>
        <v>0</v>
      </c>
      <c r="AC17" s="474">
        <f>IF(AND('14 ISM'!E17=1,NOT('14 ISM'!I17="")),'14 ISM'!I17,0)</f>
        <v>0</v>
      </c>
      <c r="AD17" s="474">
        <f>IF(AND('14 ISM'!F17=1,NOT('14 ISM'!I17="")),'14 ISM'!I17,0)</f>
        <v>0</v>
      </c>
      <c r="AE17" s="474">
        <f>IF(AND('14 ISM'!C17=0,NOT('14 ISM'!H17="")),'14 ISM'!H17,4)</f>
        <v>4</v>
      </c>
      <c r="AF17" s="474">
        <f>IF(AND('14 ISM'!D17=0,NOT('14 ISM'!H17="")),'14 ISM'!H17,4)</f>
        <v>4</v>
      </c>
      <c r="AG17" s="474">
        <f>IF(AND('14 ISM'!E17=0,NOT('14 ISM'!H17="")),'14 ISM'!H17,4)</f>
        <v>4</v>
      </c>
      <c r="AH17" s="474">
        <f>IF(AND('14 ISM'!F17=0,NOT('14 ISM'!H17="")),'14 ISM'!H17,4)</f>
        <v>4</v>
      </c>
    </row>
    <row r="18" spans="1:34" ht="20">
      <c r="A18" s="38" t="s">
        <v>1378</v>
      </c>
      <c r="B18" s="707" t="s">
        <v>1379</v>
      </c>
      <c r="C18" s="223"/>
      <c r="D18" s="214"/>
      <c r="E18" s="214"/>
      <c r="F18" s="214"/>
      <c r="G18" s="219">
        <v>2</v>
      </c>
      <c r="H18" s="219">
        <v>2</v>
      </c>
      <c r="I18" s="220"/>
      <c r="J18" s="350"/>
      <c r="AA18" s="474">
        <f>IF(AND('14 ISM'!C18=1,NOT('14 ISM'!I18="")),'14 ISM'!I18,0)</f>
        <v>0</v>
      </c>
      <c r="AB18" s="474">
        <f>IF(AND('14 ISM'!D18=1,NOT('14 ISM'!I18="")),'14 ISM'!I18,0)</f>
        <v>0</v>
      </c>
      <c r="AC18" s="474">
        <f>IF(AND('14 ISM'!E18=1,NOT('14 ISM'!I18="")),'14 ISM'!I18,0)</f>
        <v>0</v>
      </c>
      <c r="AD18" s="474">
        <f>IF(AND('14 ISM'!F18=1,NOT('14 ISM'!I18="")),'14 ISM'!I18,0)</f>
        <v>0</v>
      </c>
      <c r="AE18" s="474">
        <f>IF(AND('14 ISM'!C18=0,NOT('14 ISM'!H18="")),'14 ISM'!H18,4)</f>
        <v>2</v>
      </c>
      <c r="AF18" s="474">
        <f>IF(AND('14 ISM'!D18=0,NOT('14 ISM'!H18="")),'14 ISM'!H18,4)</f>
        <v>2</v>
      </c>
      <c r="AG18" s="474">
        <f>IF(AND('14 ISM'!E18=0,NOT('14 ISM'!H18="")),'14 ISM'!H18,4)</f>
        <v>2</v>
      </c>
      <c r="AH18" s="474">
        <f>IF(AND('14 ISM'!F18=0,NOT('14 ISM'!H18="")),'14 ISM'!H18,4)</f>
        <v>2</v>
      </c>
    </row>
    <row r="19" spans="1:34">
      <c r="A19" s="38" t="s">
        <v>1380</v>
      </c>
      <c r="B19" s="707" t="s">
        <v>1381</v>
      </c>
      <c r="C19" s="223"/>
      <c r="D19" s="214"/>
      <c r="E19" s="214"/>
      <c r="F19" s="214"/>
      <c r="G19" s="219">
        <v>1</v>
      </c>
      <c r="H19" s="219"/>
      <c r="I19" s="220"/>
      <c r="J19" s="350"/>
      <c r="AA19" s="474">
        <f>IF(AND('14 ISM'!C19=1,NOT('14 ISM'!I19="")),'14 ISM'!I19,0)</f>
        <v>0</v>
      </c>
      <c r="AB19" s="474">
        <f>IF(AND('14 ISM'!D19=1,NOT('14 ISM'!I19="")),'14 ISM'!I19,0)</f>
        <v>0</v>
      </c>
      <c r="AC19" s="474">
        <f>IF(AND('14 ISM'!E19=1,NOT('14 ISM'!I19="")),'14 ISM'!I19,0)</f>
        <v>0</v>
      </c>
      <c r="AD19" s="474">
        <f>IF(AND('14 ISM'!F19=1,NOT('14 ISM'!I19="")),'14 ISM'!I19,0)</f>
        <v>0</v>
      </c>
      <c r="AE19" s="474">
        <f>IF(AND('14 ISM'!C19=0,NOT('14 ISM'!H19="")),'14 ISM'!H19,4)</f>
        <v>4</v>
      </c>
      <c r="AF19" s="474">
        <f>IF(AND('14 ISM'!D19=0,NOT('14 ISM'!H19="")),'14 ISM'!H19,4)</f>
        <v>4</v>
      </c>
      <c r="AG19" s="474">
        <f>IF(AND('14 ISM'!E19=0,NOT('14 ISM'!H19="")),'14 ISM'!H19,4)</f>
        <v>4</v>
      </c>
      <c r="AH19" s="474">
        <f>IF(AND('14 ISM'!F19=0,NOT('14 ISM'!H19="")),'14 ISM'!H19,4)</f>
        <v>4</v>
      </c>
    </row>
    <row r="20" spans="1:34" ht="20">
      <c r="A20" s="38" t="s">
        <v>1382</v>
      </c>
      <c r="B20" s="707" t="s">
        <v>4673</v>
      </c>
      <c r="C20" s="223"/>
      <c r="D20" s="214"/>
      <c r="E20" s="214"/>
      <c r="F20" s="214"/>
      <c r="G20" s="219">
        <v>1</v>
      </c>
      <c r="H20" s="219"/>
      <c r="I20" s="220"/>
      <c r="J20" s="350"/>
      <c r="AA20" s="474">
        <f>IF(AND('14 ISM'!C20=1,NOT('14 ISM'!I20="")),'14 ISM'!I20,0)</f>
        <v>0</v>
      </c>
      <c r="AB20" s="474">
        <f>IF(AND('14 ISM'!D20=1,NOT('14 ISM'!I20="")),'14 ISM'!I20,0)</f>
        <v>0</v>
      </c>
      <c r="AC20" s="474">
        <f>IF(AND('14 ISM'!E20=1,NOT('14 ISM'!I20="")),'14 ISM'!I20,0)</f>
        <v>0</v>
      </c>
      <c r="AD20" s="474">
        <f>IF(AND('14 ISM'!F20=1,NOT('14 ISM'!I20="")),'14 ISM'!I20,0)</f>
        <v>0</v>
      </c>
      <c r="AE20" s="474">
        <f>IF(AND('14 ISM'!C20=0,NOT('14 ISM'!H20="")),'14 ISM'!H20,4)</f>
        <v>4</v>
      </c>
      <c r="AF20" s="474">
        <f>IF(AND('14 ISM'!D20=0,NOT('14 ISM'!H20="")),'14 ISM'!H20,4)</f>
        <v>4</v>
      </c>
      <c r="AG20" s="474">
        <f>IF(AND('14 ISM'!E20=0,NOT('14 ISM'!H20="")),'14 ISM'!H20,4)</f>
        <v>4</v>
      </c>
      <c r="AH20" s="474">
        <f>IF(AND('14 ISM'!F20=0,NOT('14 ISM'!H20="")),'14 ISM'!H20,4)</f>
        <v>4</v>
      </c>
    </row>
    <row r="21" spans="1:34">
      <c r="A21" s="531" t="s">
        <v>3107</v>
      </c>
      <c r="B21" s="708" t="s">
        <v>3108</v>
      </c>
      <c r="C21" s="223"/>
      <c r="D21" s="214"/>
      <c r="E21" s="214"/>
      <c r="F21" s="214"/>
      <c r="G21" s="219"/>
      <c r="H21" s="219"/>
      <c r="I21" s="220"/>
      <c r="J21" s="350"/>
      <c r="AB21" s="474">
        <f>IF(AND('14 ISM'!D21=1,NOT('14 ISM'!I21="")),'14 ISM'!I21,0)</f>
        <v>0</v>
      </c>
    </row>
    <row r="22" spans="1:34" ht="20">
      <c r="A22" s="38" t="s">
        <v>3109</v>
      </c>
      <c r="B22" s="707" t="s">
        <v>179</v>
      </c>
      <c r="C22" s="223"/>
      <c r="D22" s="214"/>
      <c r="E22" s="214"/>
      <c r="F22" s="214"/>
      <c r="G22" s="219">
        <v>4</v>
      </c>
      <c r="H22" s="219"/>
      <c r="I22" s="220"/>
      <c r="J22" s="350"/>
      <c r="AA22" s="474">
        <f>IF(AND('14 ISM'!C22=1,NOT('14 ISM'!I22="")),'14 ISM'!I22,0)</f>
        <v>0</v>
      </c>
      <c r="AB22" s="474">
        <f>IF(AND('14 ISM'!D22=1,NOT('14 ISM'!I22="")),'14 ISM'!I22,0)</f>
        <v>0</v>
      </c>
      <c r="AC22" s="474">
        <f>IF(AND('14 ISM'!E22=1,NOT('14 ISM'!I22="")),'14 ISM'!I22,0)</f>
        <v>0</v>
      </c>
      <c r="AD22" s="474">
        <f>IF(AND('14 ISM'!F22=1,NOT('14 ISM'!I22="")),'14 ISM'!I22,0)</f>
        <v>0</v>
      </c>
      <c r="AE22" s="474">
        <f>IF(AND('14 ISM'!C22=0,NOT('14 ISM'!H22="")),'14 ISM'!H22,4)</f>
        <v>4</v>
      </c>
      <c r="AF22" s="474">
        <f>IF(AND('14 ISM'!D22=0,NOT('14 ISM'!H22="")),'14 ISM'!H22,4)</f>
        <v>4</v>
      </c>
      <c r="AG22" s="474">
        <f>IF(AND('14 ISM'!E22=0,NOT('14 ISM'!H22="")),'14 ISM'!H22,4)</f>
        <v>4</v>
      </c>
      <c r="AH22" s="474">
        <f>IF(AND('14 ISM'!F22=0,NOT('14 ISM'!H22="")),'14 ISM'!H22,4)</f>
        <v>4</v>
      </c>
    </row>
    <row r="23" spans="1:34" ht="20">
      <c r="A23" s="38" t="s">
        <v>1394</v>
      </c>
      <c r="B23" s="707" t="s">
        <v>4089</v>
      </c>
      <c r="C23" s="223"/>
      <c r="D23" s="214"/>
      <c r="E23" s="214"/>
      <c r="F23" s="214"/>
      <c r="G23" s="219">
        <v>4</v>
      </c>
      <c r="H23" s="219"/>
      <c r="I23" s="220"/>
      <c r="J23" s="350"/>
      <c r="AA23" s="474">
        <f>IF(AND('14 ISM'!C23=1,NOT('14 ISM'!I23="")),'14 ISM'!I23,0)</f>
        <v>0</v>
      </c>
      <c r="AB23" s="474">
        <f>IF(AND('14 ISM'!D23=1,NOT('14 ISM'!I23="")),'14 ISM'!I23,0)</f>
        <v>0</v>
      </c>
      <c r="AC23" s="474">
        <f>IF(AND('14 ISM'!E23=1,NOT('14 ISM'!I23="")),'14 ISM'!I23,0)</f>
        <v>0</v>
      </c>
      <c r="AD23" s="474">
        <f>IF(AND('14 ISM'!F23=1,NOT('14 ISM'!I23="")),'14 ISM'!I23,0)</f>
        <v>0</v>
      </c>
      <c r="AE23" s="474">
        <f>IF(AND('14 ISM'!C23=0,NOT('14 ISM'!H23="")),'14 ISM'!H23,4)</f>
        <v>4</v>
      </c>
      <c r="AF23" s="474">
        <f>IF(AND('14 ISM'!D23=0,NOT('14 ISM'!H23="")),'14 ISM'!H23,4)</f>
        <v>4</v>
      </c>
      <c r="AG23" s="474">
        <f>IF(AND('14 ISM'!E23=0,NOT('14 ISM'!H23="")),'14 ISM'!H23,4)</f>
        <v>4</v>
      </c>
      <c r="AH23" s="474">
        <f>IF(AND('14 ISM'!F23=0,NOT('14 ISM'!H23="")),'14 ISM'!H23,4)</f>
        <v>4</v>
      </c>
    </row>
    <row r="24" spans="1:34">
      <c r="A24" s="38" t="s">
        <v>2981</v>
      </c>
      <c r="B24" s="707" t="s">
        <v>2982</v>
      </c>
      <c r="C24" s="223"/>
      <c r="D24" s="214"/>
      <c r="E24" s="214"/>
      <c r="F24" s="214"/>
      <c r="G24" s="219">
        <v>2</v>
      </c>
      <c r="H24" s="219"/>
      <c r="I24" s="220"/>
      <c r="J24" s="350"/>
      <c r="AA24" s="474">
        <f>IF(AND('14 ISM'!C24=1,NOT('14 ISM'!I24="")),'14 ISM'!I24,0)</f>
        <v>0</v>
      </c>
      <c r="AB24" s="474">
        <f>IF(AND('14 ISM'!D24=1,NOT('14 ISM'!I24="")),'14 ISM'!I24,0)</f>
        <v>0</v>
      </c>
      <c r="AC24" s="474">
        <f>IF(AND('14 ISM'!E24=1,NOT('14 ISM'!I24="")),'14 ISM'!I24,0)</f>
        <v>0</v>
      </c>
      <c r="AD24" s="474">
        <f>IF(AND('14 ISM'!F24=1,NOT('14 ISM'!I24="")),'14 ISM'!I24,0)</f>
        <v>0</v>
      </c>
      <c r="AE24" s="474">
        <f>IF(AND('14 ISM'!C24=0,NOT('14 ISM'!H24="")),'14 ISM'!H24,4)</f>
        <v>4</v>
      </c>
      <c r="AF24" s="474">
        <f>IF(AND('14 ISM'!D24=0,NOT('14 ISM'!H24="")),'14 ISM'!H24,4)</f>
        <v>4</v>
      </c>
      <c r="AG24" s="474">
        <f>IF(AND('14 ISM'!E24=0,NOT('14 ISM'!H24="")),'14 ISM'!H24,4)</f>
        <v>4</v>
      </c>
      <c r="AH24" s="474">
        <f>IF(AND('14 ISM'!F24=0,NOT('14 ISM'!H24="")),'14 ISM'!H24,4)</f>
        <v>4</v>
      </c>
    </row>
    <row r="25" spans="1:34">
      <c r="A25" s="38" t="s">
        <v>2983</v>
      </c>
      <c r="B25" s="707" t="s">
        <v>3011</v>
      </c>
      <c r="C25" s="223"/>
      <c r="D25" s="214"/>
      <c r="E25" s="214"/>
      <c r="F25" s="214"/>
      <c r="G25" s="219">
        <v>2</v>
      </c>
      <c r="H25" s="219"/>
      <c r="I25" s="220"/>
      <c r="J25" s="350"/>
      <c r="AA25" s="474">
        <f>IF(AND('14 ISM'!C25=1,NOT('14 ISM'!I25="")),'14 ISM'!I25,0)</f>
        <v>0</v>
      </c>
      <c r="AB25" s="474">
        <f>IF(AND('14 ISM'!D25=1,NOT('14 ISM'!I25="")),'14 ISM'!I25,0)</f>
        <v>0</v>
      </c>
      <c r="AC25" s="474">
        <f>IF(AND('14 ISM'!E25=1,NOT('14 ISM'!I25="")),'14 ISM'!I25,0)</f>
        <v>0</v>
      </c>
      <c r="AD25" s="474">
        <f>IF(AND('14 ISM'!F25=1,NOT('14 ISM'!I25="")),'14 ISM'!I25,0)</f>
        <v>0</v>
      </c>
      <c r="AE25" s="474">
        <f>IF(AND('14 ISM'!C25=0,NOT('14 ISM'!H25="")),'14 ISM'!H25,4)</f>
        <v>4</v>
      </c>
      <c r="AF25" s="474">
        <f>IF(AND('14 ISM'!D25=0,NOT('14 ISM'!H25="")),'14 ISM'!H25,4)</f>
        <v>4</v>
      </c>
      <c r="AG25" s="474">
        <f>IF(AND('14 ISM'!E25=0,NOT('14 ISM'!H25="")),'14 ISM'!H25,4)</f>
        <v>4</v>
      </c>
      <c r="AH25" s="474">
        <f>IF(AND('14 ISM'!F25=0,NOT('14 ISM'!H25="")),'14 ISM'!H25,4)</f>
        <v>4</v>
      </c>
    </row>
    <row r="26" spans="1:34">
      <c r="A26" s="38" t="s">
        <v>3012</v>
      </c>
      <c r="B26" s="707" t="s">
        <v>3013</v>
      </c>
      <c r="C26" s="223"/>
      <c r="D26" s="214"/>
      <c r="E26" s="214"/>
      <c r="F26" s="214"/>
      <c r="G26" s="219">
        <v>4</v>
      </c>
      <c r="H26" s="219"/>
      <c r="I26" s="220"/>
      <c r="J26" s="350"/>
      <c r="AA26" s="474">
        <f>IF(AND('14 ISM'!C26=1,NOT('14 ISM'!I26="")),'14 ISM'!I26,0)</f>
        <v>0</v>
      </c>
      <c r="AB26" s="474">
        <f>IF(AND('14 ISM'!D26=1,NOT('14 ISM'!I26="")),'14 ISM'!I26,0)</f>
        <v>0</v>
      </c>
      <c r="AC26" s="474">
        <f>IF(AND('14 ISM'!E26=1,NOT('14 ISM'!I26="")),'14 ISM'!I26,0)</f>
        <v>0</v>
      </c>
      <c r="AD26" s="474">
        <f>IF(AND('14 ISM'!F26=1,NOT('14 ISM'!I26="")),'14 ISM'!I26,0)</f>
        <v>0</v>
      </c>
      <c r="AE26" s="474">
        <f>IF(AND('14 ISM'!C26=0,NOT('14 ISM'!H26="")),'14 ISM'!H26,4)</f>
        <v>4</v>
      </c>
      <c r="AF26" s="474">
        <f>IF(AND('14 ISM'!D26=0,NOT('14 ISM'!H26="")),'14 ISM'!H26,4)</f>
        <v>4</v>
      </c>
      <c r="AG26" s="474">
        <f>IF(AND('14 ISM'!E26=0,NOT('14 ISM'!H26="")),'14 ISM'!H26,4)</f>
        <v>4</v>
      </c>
      <c r="AH26" s="474">
        <f>IF(AND('14 ISM'!F26=0,NOT('14 ISM'!H26="")),'14 ISM'!H26,4)</f>
        <v>4</v>
      </c>
    </row>
    <row r="27" spans="1:34">
      <c r="A27" s="38" t="s">
        <v>3014</v>
      </c>
      <c r="B27" s="707" t="s">
        <v>3015</v>
      </c>
      <c r="C27" s="223"/>
      <c r="D27" s="214"/>
      <c r="E27" s="214"/>
      <c r="F27" s="214"/>
      <c r="G27" s="219">
        <v>2</v>
      </c>
      <c r="H27" s="219"/>
      <c r="I27" s="220"/>
      <c r="J27" s="350"/>
      <c r="AA27" s="474">
        <f>IF(AND('14 ISM'!C27=1,NOT('14 ISM'!I27="")),'14 ISM'!I27,0)</f>
        <v>0</v>
      </c>
      <c r="AB27" s="474">
        <f>IF(AND('14 ISM'!D27=1,NOT('14 ISM'!I27="")),'14 ISM'!I27,0)</f>
        <v>0</v>
      </c>
      <c r="AC27" s="474">
        <f>IF(AND('14 ISM'!E27=1,NOT('14 ISM'!I27="")),'14 ISM'!I27,0)</f>
        <v>0</v>
      </c>
      <c r="AD27" s="474">
        <f>IF(AND('14 ISM'!F27=1,NOT('14 ISM'!I27="")),'14 ISM'!I27,0)</f>
        <v>0</v>
      </c>
      <c r="AE27" s="474">
        <f>IF(AND('14 ISM'!C27=0,NOT('14 ISM'!H27="")),'14 ISM'!H27,4)</f>
        <v>4</v>
      </c>
      <c r="AF27" s="474">
        <f>IF(AND('14 ISM'!D27=0,NOT('14 ISM'!H27="")),'14 ISM'!H27,4)</f>
        <v>4</v>
      </c>
      <c r="AG27" s="474">
        <f>IF(AND('14 ISM'!E27=0,NOT('14 ISM'!H27="")),'14 ISM'!H27,4)</f>
        <v>4</v>
      </c>
      <c r="AH27" s="474">
        <f>IF(AND('14 ISM'!F27=0,NOT('14 ISM'!H27="")),'14 ISM'!H27,4)</f>
        <v>4</v>
      </c>
    </row>
    <row r="28" spans="1:34">
      <c r="A28" s="531" t="s">
        <v>3016</v>
      </c>
      <c r="B28" s="708" t="s">
        <v>3017</v>
      </c>
      <c r="C28" s="128"/>
      <c r="D28" s="128"/>
      <c r="E28" s="128"/>
      <c r="F28" s="128"/>
      <c r="G28" s="219"/>
      <c r="H28" s="219"/>
      <c r="I28" s="220"/>
      <c r="J28" s="350"/>
      <c r="AB28" s="474">
        <f>IF(AND('14 ISM'!D28=1,NOT('14 ISM'!I28="")),'14 ISM'!I28,0)</f>
        <v>0</v>
      </c>
    </row>
    <row r="29" spans="1:34" ht="20">
      <c r="A29" s="38" t="s">
        <v>3018</v>
      </c>
      <c r="B29" s="707" t="s">
        <v>3019</v>
      </c>
      <c r="C29" s="223"/>
      <c r="D29" s="223"/>
      <c r="E29" s="128"/>
      <c r="F29" s="128"/>
      <c r="G29" s="219">
        <v>2</v>
      </c>
      <c r="H29" s="219"/>
      <c r="I29" s="220"/>
      <c r="J29" s="350"/>
      <c r="AA29" s="474">
        <f>IF(AND('14 ISM'!C29=1,NOT('14 ISM'!I29="")),'14 ISM'!I29,0)</f>
        <v>0</v>
      </c>
      <c r="AB29" s="474">
        <f>IF(AND('14 ISM'!D29=1,NOT('14 ISM'!I29="")),'14 ISM'!I29,0)</f>
        <v>0</v>
      </c>
      <c r="AC29" s="474">
        <f>IF(AND('14 ISM'!E29=1,NOT('14 ISM'!I29="")),'14 ISM'!I29,0)</f>
        <v>0</v>
      </c>
      <c r="AD29" s="474">
        <f>IF(AND('14 ISM'!F29=1,NOT('14 ISM'!I29="")),'14 ISM'!I29,0)</f>
        <v>0</v>
      </c>
      <c r="AE29" s="474">
        <f>IF(AND('14 ISM'!C29=0,NOT('14 ISM'!H29="")),'14 ISM'!H29,4)</f>
        <v>4</v>
      </c>
      <c r="AF29" s="474">
        <f>IF(AND('14 ISM'!D29=0,NOT('14 ISM'!H29="")),'14 ISM'!H29,4)</f>
        <v>4</v>
      </c>
      <c r="AG29" s="474">
        <f>IF(AND('14 ISM'!E29=0,NOT('14 ISM'!H29="")),'14 ISM'!H29,4)</f>
        <v>4</v>
      </c>
      <c r="AH29" s="474">
        <f>IF(AND('14 ISM'!F29=0,NOT('14 ISM'!H29="")),'14 ISM'!H29,4)</f>
        <v>4</v>
      </c>
    </row>
    <row r="30" spans="1:34">
      <c r="A30" s="38" t="s">
        <v>3020</v>
      </c>
      <c r="B30" s="707" t="s">
        <v>3021</v>
      </c>
      <c r="C30" s="223"/>
      <c r="D30" s="223"/>
      <c r="E30" s="128"/>
      <c r="F30" s="128"/>
      <c r="G30" s="219">
        <v>4</v>
      </c>
      <c r="H30" s="219"/>
      <c r="I30" s="220"/>
      <c r="J30" s="350"/>
      <c r="AA30" s="474">
        <f>IF(AND('14 ISM'!C30=1,NOT('14 ISM'!I30="")),'14 ISM'!I30,0)</f>
        <v>0</v>
      </c>
      <c r="AB30" s="474">
        <f>IF(AND('14 ISM'!D30=1,NOT('14 ISM'!I30="")),'14 ISM'!I30,0)</f>
        <v>0</v>
      </c>
      <c r="AC30" s="474">
        <f>IF(AND('14 ISM'!E30=1,NOT('14 ISM'!I30="")),'14 ISM'!I30,0)</f>
        <v>0</v>
      </c>
      <c r="AD30" s="474">
        <f>IF(AND('14 ISM'!F30=1,NOT('14 ISM'!I30="")),'14 ISM'!I30,0)</f>
        <v>0</v>
      </c>
      <c r="AE30" s="474">
        <f>IF(AND('14 ISM'!C30=0,NOT('14 ISM'!H30="")),'14 ISM'!H30,4)</f>
        <v>4</v>
      </c>
      <c r="AF30" s="474">
        <f>IF(AND('14 ISM'!D30=0,NOT('14 ISM'!H30="")),'14 ISM'!H30,4)</f>
        <v>4</v>
      </c>
      <c r="AG30" s="474">
        <f>IF(AND('14 ISM'!E30=0,NOT('14 ISM'!H30="")),'14 ISM'!H30,4)</f>
        <v>4</v>
      </c>
      <c r="AH30" s="474">
        <f>IF(AND('14 ISM'!F30=0,NOT('14 ISM'!H30="")),'14 ISM'!H30,4)</f>
        <v>4</v>
      </c>
    </row>
    <row r="31" spans="1:34" ht="20">
      <c r="A31" s="38" t="s">
        <v>3022</v>
      </c>
      <c r="B31" s="707" t="s">
        <v>3046</v>
      </c>
      <c r="C31" s="223"/>
      <c r="D31" s="223"/>
      <c r="E31" s="128"/>
      <c r="F31" s="128"/>
      <c r="G31" s="219">
        <v>2</v>
      </c>
      <c r="H31" s="219"/>
      <c r="I31" s="220"/>
      <c r="J31" s="350"/>
      <c r="AA31" s="474">
        <f>IF(AND('14 ISM'!C31=1,NOT('14 ISM'!I31="")),'14 ISM'!I31,0)</f>
        <v>0</v>
      </c>
      <c r="AB31" s="474">
        <f>IF(AND('14 ISM'!D31=1,NOT('14 ISM'!I31="")),'14 ISM'!I31,0)</f>
        <v>0</v>
      </c>
      <c r="AC31" s="474">
        <f>IF(AND('14 ISM'!E31=1,NOT('14 ISM'!I31="")),'14 ISM'!I31,0)</f>
        <v>0</v>
      </c>
      <c r="AD31" s="474">
        <f>IF(AND('14 ISM'!F31=1,NOT('14 ISM'!I31="")),'14 ISM'!I31,0)</f>
        <v>0</v>
      </c>
      <c r="AE31" s="474">
        <f>IF(AND('14 ISM'!C31=0,NOT('14 ISM'!H31="")),'14 ISM'!H31,4)</f>
        <v>4</v>
      </c>
      <c r="AF31" s="474">
        <f>IF(AND('14 ISM'!D31=0,NOT('14 ISM'!H31="")),'14 ISM'!H31,4)</f>
        <v>4</v>
      </c>
      <c r="AG31" s="474">
        <f>IF(AND('14 ISM'!E31=0,NOT('14 ISM'!H31="")),'14 ISM'!H31,4)</f>
        <v>4</v>
      </c>
      <c r="AH31" s="474">
        <f>IF(AND('14 ISM'!F31=0,NOT('14 ISM'!H31="")),'14 ISM'!H31,4)</f>
        <v>4</v>
      </c>
    </row>
    <row r="32" spans="1:34">
      <c r="A32" s="38" t="s">
        <v>3047</v>
      </c>
      <c r="B32" s="707" t="s">
        <v>3048</v>
      </c>
      <c r="C32" s="223"/>
      <c r="D32" s="128"/>
      <c r="E32" s="128"/>
      <c r="F32" s="128"/>
      <c r="G32" s="219">
        <v>2</v>
      </c>
      <c r="H32" s="219"/>
      <c r="I32" s="220"/>
      <c r="J32" s="350"/>
      <c r="AA32" s="474">
        <f>IF(AND('14 ISM'!C32=1,NOT('14 ISM'!I32="")),'14 ISM'!I32,0)</f>
        <v>0</v>
      </c>
      <c r="AB32" s="474">
        <f>IF(AND('14 ISM'!D32=1,NOT('14 ISM'!I32="")),'14 ISM'!I32,0)</f>
        <v>0</v>
      </c>
      <c r="AC32" s="474">
        <f>IF(AND('14 ISM'!E32=1,NOT('14 ISM'!I32="")),'14 ISM'!I32,0)</f>
        <v>0</v>
      </c>
      <c r="AD32" s="474">
        <f>IF(AND('14 ISM'!F32=1,NOT('14 ISM'!I32="")),'14 ISM'!I32,0)</f>
        <v>0</v>
      </c>
      <c r="AE32" s="474">
        <f>IF(AND('14 ISM'!C32=0,NOT('14 ISM'!H32="")),'14 ISM'!H32,4)</f>
        <v>4</v>
      </c>
      <c r="AF32" s="474">
        <f>IF(AND('14 ISM'!D32=0,NOT('14 ISM'!H32="")),'14 ISM'!H32,4)</f>
        <v>4</v>
      </c>
      <c r="AG32" s="474">
        <f>IF(AND('14 ISM'!E32=0,NOT('14 ISM'!H32="")),'14 ISM'!H32,4)</f>
        <v>4</v>
      </c>
      <c r="AH32" s="474">
        <f>IF(AND('14 ISM'!F32=0,NOT('14 ISM'!H32="")),'14 ISM'!H32,4)</f>
        <v>4</v>
      </c>
    </row>
    <row r="33" spans="1:34">
      <c r="A33" s="38" t="s">
        <v>3049</v>
      </c>
      <c r="B33" s="707" t="s">
        <v>3050</v>
      </c>
      <c r="C33" s="223"/>
      <c r="D33" s="128"/>
      <c r="E33" s="128"/>
      <c r="F33" s="128"/>
      <c r="G33" s="219">
        <v>1</v>
      </c>
      <c r="H33" s="219"/>
      <c r="I33" s="220"/>
      <c r="J33" s="350"/>
      <c r="AA33" s="474">
        <f>IF(AND('14 ISM'!C33=1,NOT('14 ISM'!I33="")),'14 ISM'!I33,0)</f>
        <v>0</v>
      </c>
      <c r="AB33" s="474">
        <f>IF(AND('14 ISM'!D33=1,NOT('14 ISM'!I33="")),'14 ISM'!I33,0)</f>
        <v>0</v>
      </c>
      <c r="AC33" s="474">
        <f>IF(AND('14 ISM'!E33=1,NOT('14 ISM'!I33="")),'14 ISM'!I33,0)</f>
        <v>0</v>
      </c>
      <c r="AD33" s="474">
        <f>IF(AND('14 ISM'!F33=1,NOT('14 ISM'!I33="")),'14 ISM'!I33,0)</f>
        <v>0</v>
      </c>
      <c r="AE33" s="474">
        <f>IF(AND('14 ISM'!C33=0,NOT('14 ISM'!H33="")),'14 ISM'!H33,4)</f>
        <v>4</v>
      </c>
      <c r="AF33" s="474">
        <f>IF(AND('14 ISM'!D33=0,NOT('14 ISM'!H33="")),'14 ISM'!H33,4)</f>
        <v>4</v>
      </c>
      <c r="AG33" s="474">
        <f>IF(AND('14 ISM'!E33=0,NOT('14 ISM'!H33="")),'14 ISM'!H33,4)</f>
        <v>4</v>
      </c>
      <c r="AH33" s="474">
        <f>IF(AND('14 ISM'!F33=0,NOT('14 ISM'!H33="")),'14 ISM'!H33,4)</f>
        <v>4</v>
      </c>
    </row>
    <row r="34" spans="1:34" ht="20">
      <c r="A34" s="38" t="s">
        <v>3051</v>
      </c>
      <c r="B34" s="707" t="s">
        <v>180</v>
      </c>
      <c r="C34" s="128"/>
      <c r="D34" s="128"/>
      <c r="E34" s="128"/>
      <c r="F34" s="128"/>
      <c r="G34" s="219">
        <v>4</v>
      </c>
      <c r="H34" s="219"/>
      <c r="I34" s="220"/>
      <c r="J34" s="350"/>
      <c r="AA34" s="474">
        <f>IF(AND('14 ISM'!C34=1,NOT('14 ISM'!I34="")),'14 ISM'!I34,0)</f>
        <v>0</v>
      </c>
      <c r="AB34" s="474">
        <f>IF(AND('14 ISM'!D34=1,NOT('14 ISM'!I34="")),'14 ISM'!I34,0)</f>
        <v>0</v>
      </c>
      <c r="AC34" s="474">
        <f>IF(AND('14 ISM'!E34=1,NOT('14 ISM'!I34="")),'14 ISM'!I34,0)</f>
        <v>0</v>
      </c>
      <c r="AD34" s="474">
        <f>IF(AND('14 ISM'!F34=1,NOT('14 ISM'!I34="")),'14 ISM'!I34,0)</f>
        <v>0</v>
      </c>
      <c r="AE34" s="474">
        <f>IF(AND('14 ISM'!C34=0,NOT('14 ISM'!H34="")),'14 ISM'!H34,4)</f>
        <v>4</v>
      </c>
      <c r="AF34" s="474">
        <f>IF(AND('14 ISM'!D34=0,NOT('14 ISM'!H34="")),'14 ISM'!H34,4)</f>
        <v>4</v>
      </c>
      <c r="AG34" s="474">
        <f>IF(AND('14 ISM'!E34=0,NOT('14 ISM'!H34="")),'14 ISM'!H34,4)</f>
        <v>4</v>
      </c>
      <c r="AH34" s="474">
        <f>IF(AND('14 ISM'!F34=0,NOT('14 ISM'!H34="")),'14 ISM'!H34,4)</f>
        <v>4</v>
      </c>
    </row>
    <row r="35" spans="1:34">
      <c r="A35" s="531" t="s">
        <v>2999</v>
      </c>
      <c r="B35" s="708" t="s">
        <v>3000</v>
      </c>
      <c r="C35" s="342"/>
      <c r="D35" s="196"/>
      <c r="E35" s="196"/>
      <c r="F35" s="196"/>
      <c r="G35" s="219"/>
      <c r="H35" s="219"/>
      <c r="I35" s="220"/>
      <c r="J35" s="350"/>
      <c r="AB35" s="474">
        <f>IF(AND('14 ISM'!D35=1,NOT('14 ISM'!I35="")),'14 ISM'!I35,0)</f>
        <v>0</v>
      </c>
    </row>
    <row r="36" spans="1:34" ht="20">
      <c r="A36" s="38" t="s">
        <v>3001</v>
      </c>
      <c r="B36" s="707" t="s">
        <v>181</v>
      </c>
      <c r="C36" s="223"/>
      <c r="D36" s="196"/>
      <c r="E36" s="196"/>
      <c r="F36" s="196"/>
      <c r="G36" s="219">
        <v>2</v>
      </c>
      <c r="H36" s="219"/>
      <c r="I36" s="220"/>
      <c r="J36" s="350"/>
      <c r="AA36" s="474">
        <f>IF(AND('14 ISM'!C36=1,NOT('14 ISM'!I36="")),'14 ISM'!I36,0)</f>
        <v>0</v>
      </c>
      <c r="AB36" s="474">
        <f>IF(AND('14 ISM'!D36=1,NOT('14 ISM'!I36="")),'14 ISM'!I36,0)</f>
        <v>0</v>
      </c>
      <c r="AC36" s="474">
        <f>IF(AND('14 ISM'!E36=1,NOT('14 ISM'!I36="")),'14 ISM'!I36,0)</f>
        <v>0</v>
      </c>
      <c r="AD36" s="474">
        <f>IF(AND('14 ISM'!F36=1,NOT('14 ISM'!I36="")),'14 ISM'!I36,0)</f>
        <v>0</v>
      </c>
      <c r="AE36" s="474">
        <f>IF(AND('14 ISM'!C36=0,NOT('14 ISM'!H36="")),'14 ISM'!H36,4)</f>
        <v>4</v>
      </c>
      <c r="AF36" s="474">
        <f>IF(AND('14 ISM'!D36=0,NOT('14 ISM'!H36="")),'14 ISM'!H36,4)</f>
        <v>4</v>
      </c>
      <c r="AG36" s="474">
        <f>IF(AND('14 ISM'!E36=0,NOT('14 ISM'!H36="")),'14 ISM'!H36,4)</f>
        <v>4</v>
      </c>
      <c r="AH36" s="474">
        <f>IF(AND('14 ISM'!F36=0,NOT('14 ISM'!H36="")),'14 ISM'!H36,4)</f>
        <v>4</v>
      </c>
    </row>
    <row r="37" spans="1:34">
      <c r="A37" s="38" t="s">
        <v>3088</v>
      </c>
      <c r="B37" s="707" t="s">
        <v>3089</v>
      </c>
      <c r="C37" s="223"/>
      <c r="D37" s="196"/>
      <c r="E37" s="196"/>
      <c r="F37" s="196"/>
      <c r="G37" s="219">
        <v>2</v>
      </c>
      <c r="H37" s="219"/>
      <c r="I37" s="220"/>
      <c r="J37" s="350"/>
      <c r="AA37" s="474">
        <f>IF(AND('14 ISM'!C37=1,NOT('14 ISM'!I37="")),'14 ISM'!I37,0)</f>
        <v>0</v>
      </c>
      <c r="AB37" s="474">
        <f>IF(AND('14 ISM'!D37=1,NOT('14 ISM'!I37="")),'14 ISM'!I37,0)</f>
        <v>0</v>
      </c>
      <c r="AC37" s="474">
        <f>IF(AND('14 ISM'!E37=1,NOT('14 ISM'!I37="")),'14 ISM'!I37,0)</f>
        <v>0</v>
      </c>
      <c r="AD37" s="474">
        <f>IF(AND('14 ISM'!F37=1,NOT('14 ISM'!I37="")),'14 ISM'!I37,0)</f>
        <v>0</v>
      </c>
      <c r="AE37" s="474">
        <f>IF(AND('14 ISM'!C37=0,NOT('14 ISM'!H37="")),'14 ISM'!H37,4)</f>
        <v>4</v>
      </c>
      <c r="AF37" s="474">
        <f>IF(AND('14 ISM'!D37=0,NOT('14 ISM'!H37="")),'14 ISM'!H37,4)</f>
        <v>4</v>
      </c>
      <c r="AG37" s="474">
        <f>IF(AND('14 ISM'!E37=0,NOT('14 ISM'!H37="")),'14 ISM'!H37,4)</f>
        <v>4</v>
      </c>
      <c r="AH37" s="474">
        <f>IF(AND('14 ISM'!F37=0,NOT('14 ISM'!H37="")),'14 ISM'!H37,4)</f>
        <v>4</v>
      </c>
    </row>
    <row r="38" spans="1:34">
      <c r="A38" s="531" t="s">
        <v>3090</v>
      </c>
      <c r="B38" s="708" t="s">
        <v>2123</v>
      </c>
      <c r="C38" s="223"/>
      <c r="D38" s="196"/>
      <c r="E38" s="196"/>
      <c r="F38" s="196"/>
      <c r="G38" s="219"/>
      <c r="H38" s="219"/>
      <c r="I38" s="220"/>
      <c r="J38" s="350"/>
      <c r="AB38" s="474">
        <f>IF(AND('14 ISM'!D38=1,NOT('14 ISM'!I38="")),'14 ISM'!I38,0)</f>
        <v>0</v>
      </c>
    </row>
    <row r="39" spans="1:34" ht="30">
      <c r="A39" s="38" t="s">
        <v>2124</v>
      </c>
      <c r="B39" s="707" t="s">
        <v>5750</v>
      </c>
      <c r="C39" s="223"/>
      <c r="D39" s="196"/>
      <c r="E39" s="196"/>
      <c r="F39" s="196"/>
      <c r="G39" s="219">
        <v>4</v>
      </c>
      <c r="H39" s="219">
        <v>1</v>
      </c>
      <c r="I39" s="220"/>
      <c r="J39" s="350"/>
      <c r="AA39" s="474">
        <f>IF(AND('14 ISM'!C39=1,NOT('14 ISM'!I39="")),'14 ISM'!I39,0)</f>
        <v>0</v>
      </c>
      <c r="AB39" s="474">
        <f>IF(AND('14 ISM'!D39=1,NOT('14 ISM'!I39="")),'14 ISM'!I39,0)</f>
        <v>0</v>
      </c>
      <c r="AC39" s="474">
        <f>IF(AND('14 ISM'!E39=1,NOT('14 ISM'!I39="")),'14 ISM'!I39,0)</f>
        <v>0</v>
      </c>
      <c r="AD39" s="474">
        <f>IF(AND('14 ISM'!F39=1,NOT('14 ISM'!I39="")),'14 ISM'!I39,0)</f>
        <v>0</v>
      </c>
      <c r="AE39" s="474">
        <f>IF(AND('14 ISM'!C39=0,NOT('14 ISM'!H39="")),'14 ISM'!H39,4)</f>
        <v>1</v>
      </c>
      <c r="AF39" s="474">
        <f>IF(AND('14 ISM'!D39=0,NOT('14 ISM'!H39="")),'14 ISM'!H39,4)</f>
        <v>1</v>
      </c>
      <c r="AG39" s="474">
        <f>IF(AND('14 ISM'!E39=0,NOT('14 ISM'!H39="")),'14 ISM'!H39,4)</f>
        <v>1</v>
      </c>
      <c r="AH39" s="474">
        <f>IF(AND('14 ISM'!F39=0,NOT('14 ISM'!H39="")),'14 ISM'!H39,4)</f>
        <v>1</v>
      </c>
    </row>
    <row r="40" spans="1:34">
      <c r="A40" s="38" t="s">
        <v>3060</v>
      </c>
      <c r="B40" s="707" t="s">
        <v>3061</v>
      </c>
      <c r="C40" s="223"/>
      <c r="D40" s="196"/>
      <c r="E40" s="196"/>
      <c r="F40" s="196"/>
      <c r="G40" s="219">
        <v>3</v>
      </c>
      <c r="H40" s="219">
        <v>2</v>
      </c>
      <c r="I40" s="220"/>
      <c r="J40" s="350"/>
      <c r="AA40" s="474">
        <f>IF(AND('14 ISM'!C40=1,NOT('14 ISM'!I40="")),'14 ISM'!I40,0)</f>
        <v>0</v>
      </c>
      <c r="AB40" s="474">
        <f>IF(AND('14 ISM'!D40=1,NOT('14 ISM'!I40="")),'14 ISM'!I40,0)</f>
        <v>0</v>
      </c>
      <c r="AC40" s="474">
        <f>IF(AND('14 ISM'!E40=1,NOT('14 ISM'!I40="")),'14 ISM'!I40,0)</f>
        <v>0</v>
      </c>
      <c r="AD40" s="474">
        <f>IF(AND('14 ISM'!F40=1,NOT('14 ISM'!I40="")),'14 ISM'!I40,0)</f>
        <v>0</v>
      </c>
      <c r="AE40" s="474">
        <f>IF(AND('14 ISM'!C40=0,NOT('14 ISM'!H40="")),'14 ISM'!H40,4)</f>
        <v>2</v>
      </c>
      <c r="AF40" s="474">
        <f>IF(AND('14 ISM'!D40=0,NOT('14 ISM'!H40="")),'14 ISM'!H40,4)</f>
        <v>2</v>
      </c>
      <c r="AG40" s="474">
        <f>IF(AND('14 ISM'!E40=0,NOT('14 ISM'!H40="")),'14 ISM'!H40,4)</f>
        <v>2</v>
      </c>
      <c r="AH40" s="474">
        <f>IF(AND('14 ISM'!F40=0,NOT('14 ISM'!H40="")),'14 ISM'!H40,4)</f>
        <v>2</v>
      </c>
    </row>
    <row r="41" spans="1:34" ht="11.25" customHeight="1">
      <c r="A41" s="38" t="s">
        <v>3062</v>
      </c>
      <c r="B41" s="707" t="s">
        <v>3063</v>
      </c>
      <c r="C41" s="223"/>
      <c r="D41" s="196"/>
      <c r="E41" s="196"/>
      <c r="F41" s="196"/>
      <c r="G41" s="219">
        <v>2</v>
      </c>
      <c r="H41" s="219">
        <v>2</v>
      </c>
      <c r="I41" s="220"/>
      <c r="J41" s="350"/>
      <c r="AA41" s="474">
        <f>IF(AND('14 ISM'!C41=1,NOT('14 ISM'!I41="")),'14 ISM'!I41,0)</f>
        <v>0</v>
      </c>
      <c r="AB41" s="474">
        <f>IF(AND('14 ISM'!D41=1,NOT('14 ISM'!I41="")),'14 ISM'!I41,0)</f>
        <v>0</v>
      </c>
      <c r="AC41" s="474">
        <f>IF(AND('14 ISM'!E41=1,NOT('14 ISM'!I41="")),'14 ISM'!I41,0)</f>
        <v>0</v>
      </c>
      <c r="AD41" s="474">
        <f>IF(AND('14 ISM'!F41=1,NOT('14 ISM'!I41="")),'14 ISM'!I41,0)</f>
        <v>0</v>
      </c>
      <c r="AE41" s="474">
        <f>IF(AND('14 ISM'!C41=0,NOT('14 ISM'!H41="")),'14 ISM'!H41,4)</f>
        <v>2</v>
      </c>
      <c r="AF41" s="474">
        <f>IF(AND('14 ISM'!D41=0,NOT('14 ISM'!H41="")),'14 ISM'!H41,4)</f>
        <v>2</v>
      </c>
      <c r="AG41" s="474">
        <f>IF(AND('14 ISM'!E41=0,NOT('14 ISM'!H41="")),'14 ISM'!H41,4)</f>
        <v>2</v>
      </c>
      <c r="AH41" s="474">
        <f>IF(AND('14 ISM'!F41=0,NOT('14 ISM'!H41="")),'14 ISM'!H41,4)</f>
        <v>2</v>
      </c>
    </row>
    <row r="42" spans="1:34">
      <c r="A42" s="531" t="s">
        <v>3064</v>
      </c>
      <c r="B42" s="708" t="s">
        <v>3065</v>
      </c>
      <c r="C42" s="223"/>
      <c r="D42" s="196"/>
      <c r="E42" s="196"/>
      <c r="F42" s="196"/>
      <c r="G42" s="219"/>
      <c r="H42" s="219"/>
      <c r="I42" s="220"/>
      <c r="J42" s="350"/>
      <c r="AB42" s="474">
        <f>IF(AND('14 ISM'!D42=1,NOT('14 ISM'!I42="")),'14 ISM'!I42,0)</f>
        <v>0</v>
      </c>
    </row>
    <row r="43" spans="1:34">
      <c r="A43" s="38" t="s">
        <v>3103</v>
      </c>
      <c r="B43" s="707" t="s">
        <v>3104</v>
      </c>
      <c r="C43" s="223"/>
      <c r="D43" s="196"/>
      <c r="E43" s="196"/>
      <c r="F43" s="196"/>
      <c r="G43" s="219">
        <v>4</v>
      </c>
      <c r="H43" s="219"/>
      <c r="I43" s="220"/>
      <c r="J43" s="350"/>
      <c r="AA43" s="474">
        <f>IF(AND('14 ISM'!C43=1,NOT('14 ISM'!I43="")),'14 ISM'!I43,0)</f>
        <v>0</v>
      </c>
      <c r="AB43" s="474">
        <f>IF(AND('14 ISM'!D43=1,NOT('14 ISM'!I43="")),'14 ISM'!I43,0)</f>
        <v>0</v>
      </c>
      <c r="AC43" s="474">
        <f>IF(AND('14 ISM'!E43=1,NOT('14 ISM'!I43="")),'14 ISM'!I43,0)</f>
        <v>0</v>
      </c>
      <c r="AD43" s="474">
        <f>IF(AND('14 ISM'!F43=1,NOT('14 ISM'!I43="")),'14 ISM'!I43,0)</f>
        <v>0</v>
      </c>
      <c r="AE43" s="474">
        <f>IF(AND('14 ISM'!C43=0,NOT('14 ISM'!H43="")),'14 ISM'!H43,4)</f>
        <v>4</v>
      </c>
      <c r="AF43" s="474">
        <f>IF(AND('14 ISM'!D43=0,NOT('14 ISM'!H43="")),'14 ISM'!H43,4)</f>
        <v>4</v>
      </c>
      <c r="AG43" s="474">
        <f>IF(AND('14 ISM'!E43=0,NOT('14 ISM'!H43="")),'14 ISM'!H43,4)</f>
        <v>4</v>
      </c>
      <c r="AH43" s="474">
        <f>IF(AND('14 ISM'!F43=0,NOT('14 ISM'!H43="")),'14 ISM'!H43,4)</f>
        <v>4</v>
      </c>
    </row>
    <row r="44" spans="1:34">
      <c r="A44" s="38" t="s">
        <v>3105</v>
      </c>
      <c r="B44" s="707" t="s">
        <v>3202</v>
      </c>
      <c r="C44" s="223"/>
      <c r="D44" s="196"/>
      <c r="E44" s="196"/>
      <c r="F44" s="196"/>
      <c r="G44" s="219">
        <v>2</v>
      </c>
      <c r="H44" s="219">
        <v>2</v>
      </c>
      <c r="I44" s="220"/>
      <c r="J44" s="350"/>
      <c r="AA44" s="474">
        <f>IF(AND('14 ISM'!C44=1,NOT('14 ISM'!I44="")),'14 ISM'!I44,0)</f>
        <v>0</v>
      </c>
      <c r="AB44" s="474">
        <f>IF(AND('14 ISM'!D44=1,NOT('14 ISM'!I44="")),'14 ISM'!I44,0)</f>
        <v>0</v>
      </c>
      <c r="AC44" s="474">
        <f>IF(AND('14 ISM'!E44=1,NOT('14 ISM'!I44="")),'14 ISM'!I44,0)</f>
        <v>0</v>
      </c>
      <c r="AD44" s="474">
        <f>IF(AND('14 ISM'!F44=1,NOT('14 ISM'!I44="")),'14 ISM'!I44,0)</f>
        <v>0</v>
      </c>
      <c r="AE44" s="474">
        <f>IF(AND('14 ISM'!C44=0,NOT('14 ISM'!H44="")),'14 ISM'!H44,4)</f>
        <v>2</v>
      </c>
      <c r="AF44" s="474">
        <f>IF(AND('14 ISM'!D44=0,NOT('14 ISM'!H44="")),'14 ISM'!H44,4)</f>
        <v>2</v>
      </c>
      <c r="AG44" s="474">
        <f>IF(AND('14 ISM'!E44=0,NOT('14 ISM'!H44="")),'14 ISM'!H44,4)</f>
        <v>2</v>
      </c>
      <c r="AH44" s="474">
        <f>IF(AND('14 ISM'!F44=0,NOT('14 ISM'!H44="")),'14 ISM'!H44,4)</f>
        <v>2</v>
      </c>
    </row>
    <row r="45" spans="1:34">
      <c r="A45" s="38" t="s">
        <v>3203</v>
      </c>
      <c r="B45" s="707" t="s">
        <v>182</v>
      </c>
      <c r="C45" s="223"/>
      <c r="D45" s="196"/>
      <c r="E45" s="196"/>
      <c r="F45" s="196"/>
      <c r="G45" s="219">
        <v>2</v>
      </c>
      <c r="H45" s="219">
        <v>2</v>
      </c>
      <c r="I45" s="220"/>
      <c r="J45" s="350"/>
      <c r="AA45" s="474">
        <f>IF(AND('14 ISM'!C45=1,NOT('14 ISM'!I45="")),'14 ISM'!I45,0)</f>
        <v>0</v>
      </c>
      <c r="AB45" s="474">
        <f>IF(AND('14 ISM'!D45=1,NOT('14 ISM'!I45="")),'14 ISM'!I45,0)</f>
        <v>0</v>
      </c>
      <c r="AC45" s="474">
        <f>IF(AND('14 ISM'!E45=1,NOT('14 ISM'!I45="")),'14 ISM'!I45,0)</f>
        <v>0</v>
      </c>
      <c r="AD45" s="474">
        <f>IF(AND('14 ISM'!F45=1,NOT('14 ISM'!I45="")),'14 ISM'!I45,0)</f>
        <v>0</v>
      </c>
      <c r="AE45" s="474">
        <f>IF(AND('14 ISM'!C45=0,NOT('14 ISM'!H45="")),'14 ISM'!H45,4)</f>
        <v>2</v>
      </c>
      <c r="AF45" s="474">
        <f>IF(AND('14 ISM'!D45=0,NOT('14 ISM'!H45="")),'14 ISM'!H45,4)</f>
        <v>2</v>
      </c>
      <c r="AG45" s="474">
        <f>IF(AND('14 ISM'!E45=0,NOT('14 ISM'!H45="")),'14 ISM'!H45,4)</f>
        <v>2</v>
      </c>
      <c r="AH45" s="474">
        <f>IF(AND('14 ISM'!F45=0,NOT('14 ISM'!H45="")),'14 ISM'!H45,4)</f>
        <v>2</v>
      </c>
    </row>
    <row r="46" spans="1:34" ht="13">
      <c r="A46" s="493" t="s">
        <v>3218</v>
      </c>
      <c r="B46" s="705" t="s">
        <v>3219</v>
      </c>
      <c r="C46" s="223"/>
      <c r="D46" s="214"/>
      <c r="E46" s="214"/>
      <c r="F46" s="214"/>
      <c r="G46" s="219"/>
      <c r="H46" s="219"/>
      <c r="I46" s="220"/>
      <c r="J46" s="350"/>
      <c r="AB46" s="474">
        <f>IF(AND('14 ISM'!D46=1,NOT('14 ISM'!I46="")),'14 ISM'!I46,0)</f>
        <v>0</v>
      </c>
    </row>
    <row r="47" spans="1:34">
      <c r="A47" s="538" t="s">
        <v>3220</v>
      </c>
      <c r="B47" s="706" t="s">
        <v>5751</v>
      </c>
      <c r="C47" s="223"/>
      <c r="D47" s="214"/>
      <c r="E47" s="214"/>
      <c r="F47" s="214"/>
      <c r="G47" s="219"/>
      <c r="H47" s="219"/>
      <c r="I47" s="220"/>
      <c r="J47" s="350"/>
      <c r="AB47" s="474">
        <f>IF(AND('14 ISM'!D47=1,NOT('14 ISM'!I47="")),'14 ISM'!I47,0)</f>
        <v>0</v>
      </c>
    </row>
    <row r="48" spans="1:34">
      <c r="A48" s="38" t="s">
        <v>2940</v>
      </c>
      <c r="B48" s="707" t="s">
        <v>2941</v>
      </c>
      <c r="C48" s="223"/>
      <c r="D48" s="214"/>
      <c r="E48" s="214"/>
      <c r="F48" s="214"/>
      <c r="G48" s="219">
        <v>4</v>
      </c>
      <c r="H48" s="219">
        <v>1</v>
      </c>
      <c r="I48" s="220"/>
      <c r="J48" s="350"/>
      <c r="AA48" s="474">
        <f>IF(AND('14 ISM'!C48=1,NOT('14 ISM'!I48="")),'14 ISM'!I48,0)</f>
        <v>0</v>
      </c>
      <c r="AB48" s="474">
        <f>IF(AND('14 ISM'!D48=1,NOT('14 ISM'!I48="")),'14 ISM'!I48,0)</f>
        <v>0</v>
      </c>
      <c r="AC48" s="474">
        <f>IF(AND('14 ISM'!E48=1,NOT('14 ISM'!I48="")),'14 ISM'!I48,0)</f>
        <v>0</v>
      </c>
      <c r="AD48" s="474">
        <f>IF(AND('14 ISM'!F48=1,NOT('14 ISM'!I48="")),'14 ISM'!I48,0)</f>
        <v>0</v>
      </c>
      <c r="AE48" s="474">
        <f>IF(AND('14 ISM'!C48=0,NOT('14 ISM'!H48="")),'14 ISM'!H48,4)</f>
        <v>1</v>
      </c>
      <c r="AF48" s="474">
        <f>IF(AND('14 ISM'!D48=0,NOT('14 ISM'!H48="")),'14 ISM'!H48,4)</f>
        <v>1</v>
      </c>
      <c r="AG48" s="474">
        <f>IF(AND('14 ISM'!E48=0,NOT('14 ISM'!H48="")),'14 ISM'!H48,4)</f>
        <v>1</v>
      </c>
      <c r="AH48" s="474">
        <f>IF(AND('14 ISM'!F48=0,NOT('14 ISM'!H48="")),'14 ISM'!H48,4)</f>
        <v>1</v>
      </c>
    </row>
    <row r="49" spans="1:34">
      <c r="A49" s="38" t="s">
        <v>2942</v>
      </c>
      <c r="B49" s="707" t="s">
        <v>5752</v>
      </c>
      <c r="C49" s="223"/>
      <c r="D49" s="214"/>
      <c r="E49" s="214"/>
      <c r="F49" s="214"/>
      <c r="G49" s="219">
        <v>2</v>
      </c>
      <c r="H49" s="219"/>
      <c r="I49" s="220"/>
      <c r="J49" s="350"/>
      <c r="AA49" s="474">
        <f>IF(AND('14 ISM'!C49=1,NOT('14 ISM'!I49="")),'14 ISM'!I49,0)</f>
        <v>0</v>
      </c>
      <c r="AB49" s="474">
        <f>IF(AND('14 ISM'!D49=1,NOT('14 ISM'!I49="")),'14 ISM'!I49,0)</f>
        <v>0</v>
      </c>
      <c r="AC49" s="474">
        <f>IF(AND('14 ISM'!E49=1,NOT('14 ISM'!I49="")),'14 ISM'!I49,0)</f>
        <v>0</v>
      </c>
      <c r="AD49" s="474">
        <f>IF(AND('14 ISM'!F49=1,NOT('14 ISM'!I49="")),'14 ISM'!I49,0)</f>
        <v>0</v>
      </c>
      <c r="AE49" s="474">
        <f>IF(AND('14 ISM'!C49=0,NOT('14 ISM'!H49="")),'14 ISM'!H49,4)</f>
        <v>4</v>
      </c>
      <c r="AF49" s="474">
        <f>IF(AND('14 ISM'!D49=0,NOT('14 ISM'!H49="")),'14 ISM'!H49,4)</f>
        <v>4</v>
      </c>
      <c r="AG49" s="474">
        <f>IF(AND('14 ISM'!E49=0,NOT('14 ISM'!H49="")),'14 ISM'!H49,4)</f>
        <v>4</v>
      </c>
      <c r="AH49" s="474">
        <f>IF(AND('14 ISM'!F49=0,NOT('14 ISM'!H49="")),'14 ISM'!H49,4)</f>
        <v>4</v>
      </c>
    </row>
    <row r="50" spans="1:34">
      <c r="A50" s="38" t="s">
        <v>3106</v>
      </c>
      <c r="B50" s="707" t="s">
        <v>2500</v>
      </c>
      <c r="C50" s="223"/>
      <c r="D50" s="214"/>
      <c r="E50" s="214"/>
      <c r="F50" s="214"/>
      <c r="G50" s="219">
        <v>2</v>
      </c>
      <c r="H50" s="219">
        <v>2</v>
      </c>
      <c r="I50" s="220"/>
      <c r="J50" s="350"/>
      <c r="AA50" s="474">
        <f>IF(AND('14 ISM'!C50=1,NOT('14 ISM'!I50="")),'14 ISM'!I50,0)</f>
        <v>0</v>
      </c>
      <c r="AB50" s="474">
        <f>IF(AND('14 ISM'!D50=1,NOT('14 ISM'!I50="")),'14 ISM'!I50,0)</f>
        <v>0</v>
      </c>
      <c r="AC50" s="474">
        <f>IF(AND('14 ISM'!E50=1,NOT('14 ISM'!I50="")),'14 ISM'!I50,0)</f>
        <v>0</v>
      </c>
      <c r="AD50" s="474">
        <f>IF(AND('14 ISM'!F50=1,NOT('14 ISM'!I50="")),'14 ISM'!I50,0)</f>
        <v>0</v>
      </c>
      <c r="AE50" s="474">
        <f>IF(AND('14 ISM'!C50=0,NOT('14 ISM'!H50="")),'14 ISM'!H50,4)</f>
        <v>2</v>
      </c>
      <c r="AF50" s="474">
        <f>IF(AND('14 ISM'!D50=0,NOT('14 ISM'!H50="")),'14 ISM'!H50,4)</f>
        <v>2</v>
      </c>
      <c r="AG50" s="474">
        <f>IF(AND('14 ISM'!E50=0,NOT('14 ISM'!H50="")),'14 ISM'!H50,4)</f>
        <v>2</v>
      </c>
      <c r="AH50" s="474">
        <f>IF(AND('14 ISM'!F50=0,NOT('14 ISM'!H50="")),'14 ISM'!H50,4)</f>
        <v>2</v>
      </c>
    </row>
    <row r="51" spans="1:34">
      <c r="A51" s="531" t="s">
        <v>2501</v>
      </c>
      <c r="B51" s="708" t="s">
        <v>5753</v>
      </c>
      <c r="C51" s="223"/>
      <c r="D51" s="214"/>
      <c r="E51" s="214"/>
      <c r="F51" s="214"/>
      <c r="G51" s="219"/>
      <c r="H51" s="219"/>
      <c r="I51" s="220"/>
      <c r="J51" s="350"/>
      <c r="AB51" s="474">
        <f>IF(AND('14 ISM'!D51=1,NOT('14 ISM'!I51="")),'14 ISM'!I51,0)</f>
        <v>0</v>
      </c>
    </row>
    <row r="52" spans="1:34">
      <c r="A52" s="38" t="s">
        <v>3154</v>
      </c>
      <c r="B52" s="707" t="s">
        <v>3155</v>
      </c>
      <c r="C52" s="223"/>
      <c r="D52" s="214"/>
      <c r="E52" s="214"/>
      <c r="F52" s="214"/>
      <c r="G52" s="219">
        <v>4</v>
      </c>
      <c r="H52" s="219">
        <v>1</v>
      </c>
      <c r="I52" s="220"/>
      <c r="J52" s="350"/>
      <c r="AA52" s="474">
        <f>IF(AND('14 ISM'!C52=1,NOT('14 ISM'!I52="")),'14 ISM'!I52,0)</f>
        <v>0</v>
      </c>
      <c r="AB52" s="474">
        <f>IF(AND('14 ISM'!D52=1,NOT('14 ISM'!I52="")),'14 ISM'!I52,0)</f>
        <v>0</v>
      </c>
      <c r="AC52" s="474">
        <f>IF(AND('14 ISM'!E52=1,NOT('14 ISM'!I52="")),'14 ISM'!I52,0)</f>
        <v>0</v>
      </c>
      <c r="AD52" s="474">
        <f>IF(AND('14 ISM'!F52=1,NOT('14 ISM'!I52="")),'14 ISM'!I52,0)</f>
        <v>0</v>
      </c>
      <c r="AE52" s="474">
        <f>IF(AND('14 ISM'!C52=0,NOT('14 ISM'!H52="")),'14 ISM'!H52,4)</f>
        <v>1</v>
      </c>
      <c r="AF52" s="474">
        <f>IF(AND('14 ISM'!D52=0,NOT('14 ISM'!H52="")),'14 ISM'!H52,4)</f>
        <v>1</v>
      </c>
      <c r="AG52" s="474">
        <f>IF(AND('14 ISM'!E52=0,NOT('14 ISM'!H52="")),'14 ISM'!H52,4)</f>
        <v>1</v>
      </c>
      <c r="AH52" s="474">
        <f>IF(AND('14 ISM'!F52=0,NOT('14 ISM'!H52="")),'14 ISM'!H52,4)</f>
        <v>1</v>
      </c>
    </row>
    <row r="53" spans="1:34">
      <c r="A53" s="38" t="s">
        <v>3156</v>
      </c>
      <c r="B53" s="707" t="s">
        <v>3157</v>
      </c>
      <c r="C53" s="223"/>
      <c r="D53" s="214"/>
      <c r="E53" s="214"/>
      <c r="F53" s="214"/>
      <c r="G53" s="219">
        <v>2</v>
      </c>
      <c r="H53" s="219"/>
      <c r="I53" s="220"/>
      <c r="J53" s="350"/>
      <c r="AA53" s="474">
        <f>IF(AND('14 ISM'!C53=1,NOT('14 ISM'!I53="")),'14 ISM'!I53,0)</f>
        <v>0</v>
      </c>
      <c r="AB53" s="474">
        <f>IF(AND('14 ISM'!D53=1,NOT('14 ISM'!I53="")),'14 ISM'!I53,0)</f>
        <v>0</v>
      </c>
      <c r="AC53" s="474">
        <f>IF(AND('14 ISM'!E53=1,NOT('14 ISM'!I53="")),'14 ISM'!I53,0)</f>
        <v>0</v>
      </c>
      <c r="AD53" s="474">
        <f>IF(AND('14 ISM'!F53=1,NOT('14 ISM'!I53="")),'14 ISM'!I53,0)</f>
        <v>0</v>
      </c>
      <c r="AE53" s="474">
        <f>IF(AND('14 ISM'!C53=0,NOT('14 ISM'!H53="")),'14 ISM'!H53,4)</f>
        <v>4</v>
      </c>
      <c r="AF53" s="474">
        <f>IF(AND('14 ISM'!D53=0,NOT('14 ISM'!H53="")),'14 ISM'!H53,4)</f>
        <v>4</v>
      </c>
      <c r="AG53" s="474">
        <f>IF(AND('14 ISM'!E53=0,NOT('14 ISM'!H53="")),'14 ISM'!H53,4)</f>
        <v>4</v>
      </c>
      <c r="AH53" s="474">
        <f>IF(AND('14 ISM'!F53=0,NOT('14 ISM'!H53="")),'14 ISM'!H53,4)</f>
        <v>4</v>
      </c>
    </row>
    <row r="54" spans="1:34" ht="20">
      <c r="A54" s="38" t="s">
        <v>3110</v>
      </c>
      <c r="B54" s="707" t="s">
        <v>2995</v>
      </c>
      <c r="C54" s="223"/>
      <c r="D54" s="214"/>
      <c r="E54" s="214"/>
      <c r="F54" s="214"/>
      <c r="G54" s="219">
        <v>2</v>
      </c>
      <c r="H54" s="219">
        <v>2</v>
      </c>
      <c r="I54" s="220"/>
      <c r="J54" s="350"/>
      <c r="AA54" s="474">
        <f>IF(AND('14 ISM'!C54=1,NOT('14 ISM'!I54="")),'14 ISM'!I54,0)</f>
        <v>0</v>
      </c>
      <c r="AB54" s="474">
        <f>IF(AND('14 ISM'!D54=1,NOT('14 ISM'!I54="")),'14 ISM'!I54,0)</f>
        <v>0</v>
      </c>
      <c r="AC54" s="474">
        <f>IF(AND('14 ISM'!E54=1,NOT('14 ISM'!I54="")),'14 ISM'!I54,0)</f>
        <v>0</v>
      </c>
      <c r="AD54" s="474">
        <f>IF(AND('14 ISM'!F54=1,NOT('14 ISM'!I54="")),'14 ISM'!I54,0)</f>
        <v>0</v>
      </c>
      <c r="AE54" s="474">
        <f>IF(AND('14 ISM'!C54=0,NOT('14 ISM'!H54="")),'14 ISM'!H54,4)</f>
        <v>2</v>
      </c>
      <c r="AF54" s="474">
        <f>IF(AND('14 ISM'!D54=0,NOT('14 ISM'!H54="")),'14 ISM'!H54,4)</f>
        <v>2</v>
      </c>
      <c r="AG54" s="474">
        <f>IF(AND('14 ISM'!E54=0,NOT('14 ISM'!H54="")),'14 ISM'!H54,4)</f>
        <v>2</v>
      </c>
      <c r="AH54" s="474">
        <f>IF(AND('14 ISM'!F54=0,NOT('14 ISM'!H54="")),'14 ISM'!H54,4)</f>
        <v>2</v>
      </c>
    </row>
    <row r="55" spans="1:34">
      <c r="A55" s="38" t="s">
        <v>2996</v>
      </c>
      <c r="B55" s="707" t="s">
        <v>2997</v>
      </c>
      <c r="C55" s="223"/>
      <c r="D55" s="214"/>
      <c r="E55" s="214"/>
      <c r="F55" s="214"/>
      <c r="G55" s="219">
        <v>2</v>
      </c>
      <c r="H55" s="219"/>
      <c r="I55" s="220"/>
      <c r="J55" s="350"/>
      <c r="AA55" s="474">
        <f>IF(AND('14 ISM'!C55=1,NOT('14 ISM'!I55="")),'14 ISM'!I55,0)</f>
        <v>0</v>
      </c>
      <c r="AB55" s="474">
        <f>IF(AND('14 ISM'!D55=1,NOT('14 ISM'!I55="")),'14 ISM'!I55,0)</f>
        <v>0</v>
      </c>
      <c r="AC55" s="474">
        <f>IF(AND('14 ISM'!E55=1,NOT('14 ISM'!I55="")),'14 ISM'!I55,0)</f>
        <v>0</v>
      </c>
      <c r="AD55" s="474">
        <f>IF(AND('14 ISM'!F55=1,NOT('14 ISM'!I55="")),'14 ISM'!I55,0)</f>
        <v>0</v>
      </c>
      <c r="AE55" s="474">
        <f>IF(AND('14 ISM'!C55=0,NOT('14 ISM'!H55="")),'14 ISM'!H55,4)</f>
        <v>4</v>
      </c>
      <c r="AF55" s="474">
        <f>IF(AND('14 ISM'!D55=0,NOT('14 ISM'!H55="")),'14 ISM'!H55,4)</f>
        <v>4</v>
      </c>
      <c r="AG55" s="474">
        <f>IF(AND('14 ISM'!E55=0,NOT('14 ISM'!H55="")),'14 ISM'!H55,4)</f>
        <v>4</v>
      </c>
      <c r="AH55" s="474">
        <f>IF(AND('14 ISM'!F55=0,NOT('14 ISM'!H55="")),'14 ISM'!H55,4)</f>
        <v>4</v>
      </c>
    </row>
    <row r="56" spans="1:34">
      <c r="A56" s="38" t="s">
        <v>2998</v>
      </c>
      <c r="B56" s="707" t="s">
        <v>2984</v>
      </c>
      <c r="C56" s="223"/>
      <c r="D56" s="214"/>
      <c r="E56" s="214"/>
      <c r="F56" s="214"/>
      <c r="G56" s="219">
        <v>2</v>
      </c>
      <c r="H56" s="219">
        <v>2</v>
      </c>
      <c r="I56" s="220"/>
      <c r="J56" s="350"/>
      <c r="AA56" s="474">
        <f>IF(AND('14 ISM'!C56=1,NOT('14 ISM'!I56="")),'14 ISM'!I56,0)</f>
        <v>0</v>
      </c>
      <c r="AB56" s="474">
        <f>IF(AND('14 ISM'!D56=1,NOT('14 ISM'!I56="")),'14 ISM'!I56,0)</f>
        <v>0</v>
      </c>
      <c r="AC56" s="474">
        <f>IF(AND('14 ISM'!E56=1,NOT('14 ISM'!I56="")),'14 ISM'!I56,0)</f>
        <v>0</v>
      </c>
      <c r="AD56" s="474">
        <f>IF(AND('14 ISM'!F56=1,NOT('14 ISM'!I56="")),'14 ISM'!I56,0)</f>
        <v>0</v>
      </c>
      <c r="AE56" s="474">
        <f>IF(AND('14 ISM'!C56=0,NOT('14 ISM'!H56="")),'14 ISM'!H56,4)</f>
        <v>2</v>
      </c>
      <c r="AF56" s="474">
        <f>IF(AND('14 ISM'!D56=0,NOT('14 ISM'!H56="")),'14 ISM'!H56,4)</f>
        <v>2</v>
      </c>
      <c r="AG56" s="474">
        <f>IF(AND('14 ISM'!E56=0,NOT('14 ISM'!H56="")),'14 ISM'!H56,4)</f>
        <v>2</v>
      </c>
      <c r="AH56" s="474">
        <f>IF(AND('14 ISM'!F56=0,NOT('14 ISM'!H56="")),'14 ISM'!H56,4)</f>
        <v>2</v>
      </c>
    </row>
    <row r="57" spans="1:34">
      <c r="A57" s="531" t="s">
        <v>2985</v>
      </c>
      <c r="B57" s="708" t="s">
        <v>2986</v>
      </c>
      <c r="C57" s="223"/>
      <c r="D57" s="214"/>
      <c r="E57" s="214"/>
      <c r="F57" s="214"/>
      <c r="G57" s="219"/>
      <c r="H57" s="219"/>
      <c r="I57" s="220"/>
      <c r="J57" s="350"/>
      <c r="AB57" s="474">
        <f>IF(AND('14 ISM'!D57=1,NOT('14 ISM'!I57="")),'14 ISM'!I57,0)</f>
        <v>0</v>
      </c>
    </row>
    <row r="58" spans="1:34">
      <c r="A58" s="38" t="s">
        <v>2987</v>
      </c>
      <c r="B58" s="707" t="s">
        <v>3028</v>
      </c>
      <c r="C58" s="223"/>
      <c r="D58" s="214"/>
      <c r="E58" s="214"/>
      <c r="F58" s="214"/>
      <c r="G58" s="219">
        <v>4</v>
      </c>
      <c r="H58" s="219"/>
      <c r="I58" s="220"/>
      <c r="J58" s="350"/>
      <c r="AA58" s="474">
        <f>IF(AND('14 ISM'!C58=1,NOT('14 ISM'!I58="")),'14 ISM'!I58,0)</f>
        <v>0</v>
      </c>
      <c r="AB58" s="474">
        <f>IF(AND('14 ISM'!D58=1,NOT('14 ISM'!I58="")),'14 ISM'!I58,0)</f>
        <v>0</v>
      </c>
      <c r="AC58" s="474">
        <f>IF(AND('14 ISM'!E58=1,NOT('14 ISM'!I58="")),'14 ISM'!I58,0)</f>
        <v>0</v>
      </c>
      <c r="AD58" s="474">
        <f>IF(AND('14 ISM'!F58=1,NOT('14 ISM'!I58="")),'14 ISM'!I58,0)</f>
        <v>0</v>
      </c>
      <c r="AE58" s="474">
        <f>IF(AND('14 ISM'!C58=0,NOT('14 ISM'!H58="")),'14 ISM'!H58,4)</f>
        <v>4</v>
      </c>
      <c r="AF58" s="474">
        <f>IF(AND('14 ISM'!D58=0,NOT('14 ISM'!H58="")),'14 ISM'!H58,4)</f>
        <v>4</v>
      </c>
      <c r="AG58" s="474">
        <f>IF(AND('14 ISM'!E58=0,NOT('14 ISM'!H58="")),'14 ISM'!H58,4)</f>
        <v>4</v>
      </c>
      <c r="AH58" s="474">
        <f>IF(AND('14 ISM'!F58=0,NOT('14 ISM'!H58="")),'14 ISM'!H58,4)</f>
        <v>4</v>
      </c>
    </row>
    <row r="59" spans="1:34" ht="20">
      <c r="A59" s="38" t="s">
        <v>3029</v>
      </c>
      <c r="B59" s="707" t="s">
        <v>2972</v>
      </c>
      <c r="C59" s="223"/>
      <c r="D59" s="214"/>
      <c r="E59" s="214"/>
      <c r="F59" s="214"/>
      <c r="G59" s="219">
        <v>2</v>
      </c>
      <c r="H59" s="219">
        <v>2</v>
      </c>
      <c r="I59" s="220"/>
      <c r="J59" s="350"/>
      <c r="AA59" s="474">
        <f>IF(AND('14 ISM'!C59=1,NOT('14 ISM'!I59="")),'14 ISM'!I59,0)</f>
        <v>0</v>
      </c>
      <c r="AB59" s="474">
        <f>IF(AND('14 ISM'!D59=1,NOT('14 ISM'!I59="")),'14 ISM'!I59,0)</f>
        <v>0</v>
      </c>
      <c r="AC59" s="474">
        <f>IF(AND('14 ISM'!E59=1,NOT('14 ISM'!I59="")),'14 ISM'!I59,0)</f>
        <v>0</v>
      </c>
      <c r="AD59" s="474">
        <f>IF(AND('14 ISM'!F59=1,NOT('14 ISM'!I59="")),'14 ISM'!I59,0)</f>
        <v>0</v>
      </c>
      <c r="AE59" s="474">
        <f>IF(AND('14 ISM'!C59=0,NOT('14 ISM'!H59="")),'14 ISM'!H59,4)</f>
        <v>2</v>
      </c>
      <c r="AF59" s="474">
        <f>IF(AND('14 ISM'!D59=0,NOT('14 ISM'!H59="")),'14 ISM'!H59,4)</f>
        <v>2</v>
      </c>
      <c r="AG59" s="474">
        <f>IF(AND('14 ISM'!E59=0,NOT('14 ISM'!H59="")),'14 ISM'!H59,4)</f>
        <v>2</v>
      </c>
      <c r="AH59" s="474">
        <f>IF(AND('14 ISM'!F59=0,NOT('14 ISM'!H59="")),'14 ISM'!H59,4)</f>
        <v>2</v>
      </c>
    </row>
    <row r="60" spans="1:34" ht="12.75" customHeight="1">
      <c r="A60" s="38" t="s">
        <v>2973</v>
      </c>
      <c r="B60" s="707" t="s">
        <v>4046</v>
      </c>
      <c r="C60" s="337"/>
      <c r="D60" s="196"/>
      <c r="E60" s="196"/>
      <c r="F60" s="196"/>
      <c r="G60" s="219">
        <v>2</v>
      </c>
      <c r="H60" s="219"/>
      <c r="I60" s="220"/>
      <c r="J60" s="350"/>
      <c r="AA60" s="474">
        <f>IF(AND('14 ISM'!C60=1,NOT('14 ISM'!I60="")),'14 ISM'!I60,0)</f>
        <v>0</v>
      </c>
      <c r="AB60" s="474">
        <f>IF(AND('14 ISM'!D60=1,NOT('14 ISM'!I60="")),'14 ISM'!I60,0)</f>
        <v>0</v>
      </c>
      <c r="AC60" s="474">
        <f>IF(AND('14 ISM'!E60=1,NOT('14 ISM'!I60="")),'14 ISM'!I60,0)</f>
        <v>0</v>
      </c>
      <c r="AD60" s="474">
        <f>IF(AND('14 ISM'!F60=1,NOT('14 ISM'!I60="")),'14 ISM'!I60,0)</f>
        <v>0</v>
      </c>
      <c r="AE60" s="474">
        <f>IF(AND('14 ISM'!C60=0,NOT('14 ISM'!H60="")),'14 ISM'!H60,4)</f>
        <v>4</v>
      </c>
      <c r="AF60" s="474">
        <f>IF(AND('14 ISM'!D60=0,NOT('14 ISM'!H60="")),'14 ISM'!H60,4)</f>
        <v>4</v>
      </c>
      <c r="AG60" s="474">
        <f>IF(AND('14 ISM'!E60=0,NOT('14 ISM'!H60="")),'14 ISM'!H60,4)</f>
        <v>4</v>
      </c>
      <c r="AH60" s="474">
        <f>IF(AND('14 ISM'!F60=0,NOT('14 ISM'!H60="")),'14 ISM'!H60,4)</f>
        <v>4</v>
      </c>
    </row>
    <row r="61" spans="1:34">
      <c r="A61" s="38" t="s">
        <v>2974</v>
      </c>
      <c r="B61" s="707" t="s">
        <v>2975</v>
      </c>
      <c r="C61" s="223"/>
      <c r="D61" s="196"/>
      <c r="E61" s="196"/>
      <c r="F61" s="196"/>
      <c r="G61" s="219">
        <v>2</v>
      </c>
      <c r="H61" s="219">
        <v>2</v>
      </c>
      <c r="I61" s="220"/>
      <c r="J61" s="350"/>
      <c r="AA61" s="474">
        <f>IF(AND('14 ISM'!C61=1,NOT('14 ISM'!I61="")),'14 ISM'!I61,0)</f>
        <v>0</v>
      </c>
      <c r="AB61" s="474">
        <f>IF(AND('14 ISM'!D61=1,NOT('14 ISM'!I61="")),'14 ISM'!I61,0)</f>
        <v>0</v>
      </c>
      <c r="AC61" s="474">
        <f>IF(AND('14 ISM'!E61=1,NOT('14 ISM'!I61="")),'14 ISM'!I61,0)</f>
        <v>0</v>
      </c>
      <c r="AD61" s="474">
        <f>IF(AND('14 ISM'!F61=1,NOT('14 ISM'!I61="")),'14 ISM'!I61,0)</f>
        <v>0</v>
      </c>
      <c r="AE61" s="474">
        <f>IF(AND('14 ISM'!C61=0,NOT('14 ISM'!H61="")),'14 ISM'!H61,4)</f>
        <v>2</v>
      </c>
      <c r="AF61" s="474">
        <f>IF(AND('14 ISM'!D61=0,NOT('14 ISM'!H61="")),'14 ISM'!H61,4)</f>
        <v>2</v>
      </c>
      <c r="AG61" s="474">
        <f>IF(AND('14 ISM'!E61=0,NOT('14 ISM'!H61="")),'14 ISM'!H61,4)</f>
        <v>2</v>
      </c>
      <c r="AH61" s="474">
        <f>IF(AND('14 ISM'!F61=0,NOT('14 ISM'!H61="")),'14 ISM'!H61,4)</f>
        <v>2</v>
      </c>
    </row>
    <row r="62" spans="1:34">
      <c r="A62" s="38" t="s">
        <v>2976</v>
      </c>
      <c r="B62" s="709" t="s">
        <v>2977</v>
      </c>
      <c r="C62" s="223"/>
      <c r="D62" s="196"/>
      <c r="E62" s="196"/>
      <c r="F62" s="196"/>
      <c r="G62" s="219">
        <v>2</v>
      </c>
      <c r="H62" s="219">
        <v>2</v>
      </c>
      <c r="I62" s="220"/>
      <c r="J62" s="350"/>
      <c r="AA62" s="474">
        <f>IF(AND('14 ISM'!C62=1,NOT('14 ISM'!I62="")),'14 ISM'!I62,0)</f>
        <v>0</v>
      </c>
      <c r="AB62" s="474">
        <f>IF(AND('14 ISM'!D62=1,NOT('14 ISM'!I62="")),'14 ISM'!I62,0)</f>
        <v>0</v>
      </c>
      <c r="AC62" s="474">
        <f>IF(AND('14 ISM'!E62=1,NOT('14 ISM'!I62="")),'14 ISM'!I62,0)</f>
        <v>0</v>
      </c>
      <c r="AD62" s="474">
        <f>IF(AND('14 ISM'!F62=1,NOT('14 ISM'!I62="")),'14 ISM'!I62,0)</f>
        <v>0</v>
      </c>
      <c r="AE62" s="474">
        <f>IF(AND('14 ISM'!C62=0,NOT('14 ISM'!H62="")),'14 ISM'!H62,4)</f>
        <v>2</v>
      </c>
      <c r="AF62" s="474">
        <f>IF(AND('14 ISM'!D62=0,NOT('14 ISM'!H62="")),'14 ISM'!H62,4)</f>
        <v>2</v>
      </c>
      <c r="AG62" s="474">
        <f>IF(AND('14 ISM'!E62=0,NOT('14 ISM'!H62="")),'14 ISM'!H62,4)</f>
        <v>2</v>
      </c>
      <c r="AH62" s="474">
        <f>IF(AND('14 ISM'!F62=0,NOT('14 ISM'!H62="")),'14 ISM'!H62,4)</f>
        <v>2</v>
      </c>
    </row>
    <row r="63" spans="1:34">
      <c r="A63" s="38" t="s">
        <v>2978</v>
      </c>
      <c r="B63" s="709" t="s">
        <v>2979</v>
      </c>
      <c r="C63" s="223"/>
      <c r="D63" s="196"/>
      <c r="E63" s="196"/>
      <c r="F63" s="196"/>
      <c r="G63" s="219">
        <v>2</v>
      </c>
      <c r="H63" s="219">
        <v>2</v>
      </c>
      <c r="I63" s="220"/>
      <c r="J63" s="350"/>
      <c r="AA63" s="474">
        <f>IF(AND('14 ISM'!C63=1,NOT('14 ISM'!I63="")),'14 ISM'!I63,0)</f>
        <v>0</v>
      </c>
      <c r="AB63" s="474">
        <f>IF(AND('14 ISM'!D63=1,NOT('14 ISM'!I63="")),'14 ISM'!I63,0)</f>
        <v>0</v>
      </c>
      <c r="AC63" s="474">
        <f>IF(AND('14 ISM'!E63=1,NOT('14 ISM'!I63="")),'14 ISM'!I63,0)</f>
        <v>0</v>
      </c>
      <c r="AD63" s="474">
        <f>IF(AND('14 ISM'!F63=1,NOT('14 ISM'!I63="")),'14 ISM'!I63,0)</f>
        <v>0</v>
      </c>
      <c r="AE63" s="474">
        <f>IF(AND('14 ISM'!C63=0,NOT('14 ISM'!H63="")),'14 ISM'!H63,4)</f>
        <v>2</v>
      </c>
      <c r="AF63" s="474">
        <f>IF(AND('14 ISM'!D63=0,NOT('14 ISM'!H63="")),'14 ISM'!H63,4)</f>
        <v>2</v>
      </c>
      <c r="AG63" s="474">
        <f>IF(AND('14 ISM'!E63=0,NOT('14 ISM'!H63="")),'14 ISM'!H63,4)</f>
        <v>2</v>
      </c>
      <c r="AH63" s="474">
        <f>IF(AND('14 ISM'!F63=0,NOT('14 ISM'!H63="")),'14 ISM'!H63,4)</f>
        <v>2</v>
      </c>
    </row>
    <row r="64" spans="1:34">
      <c r="A64" s="531" t="s">
        <v>2980</v>
      </c>
      <c r="B64" s="710" t="s">
        <v>3135</v>
      </c>
      <c r="C64" s="223"/>
      <c r="D64" s="196"/>
      <c r="E64" s="196"/>
      <c r="F64" s="196"/>
      <c r="G64" s="219"/>
      <c r="H64" s="219"/>
      <c r="I64" s="220"/>
      <c r="J64" s="350"/>
      <c r="AB64" s="474">
        <f>IF(AND('14 ISM'!D64=1,NOT('14 ISM'!I64="")),'14 ISM'!I64,0)</f>
        <v>0</v>
      </c>
    </row>
    <row r="65" spans="1:34">
      <c r="A65" s="38" t="s">
        <v>3136</v>
      </c>
      <c r="B65" s="709" t="s">
        <v>5715</v>
      </c>
      <c r="C65" s="223"/>
      <c r="D65" s="196"/>
      <c r="E65" s="196"/>
      <c r="F65" s="196"/>
      <c r="G65" s="219">
        <v>4</v>
      </c>
      <c r="H65" s="219"/>
      <c r="I65" s="220"/>
      <c r="J65" s="350"/>
      <c r="AA65" s="474">
        <f>IF(AND('14 ISM'!C65=1,NOT('14 ISM'!I65="")),'14 ISM'!I65,0)</f>
        <v>0</v>
      </c>
      <c r="AB65" s="474">
        <f>IF(AND('14 ISM'!D65=1,NOT('14 ISM'!I65="")),'14 ISM'!I65,0)</f>
        <v>0</v>
      </c>
      <c r="AC65" s="474">
        <f>IF(AND('14 ISM'!E65=1,NOT('14 ISM'!I65="")),'14 ISM'!I65,0)</f>
        <v>0</v>
      </c>
      <c r="AD65" s="474">
        <f>IF(AND('14 ISM'!F65=1,NOT('14 ISM'!I65="")),'14 ISM'!I65,0)</f>
        <v>0</v>
      </c>
      <c r="AE65" s="474">
        <f>IF(AND('14 ISM'!C65=0,NOT('14 ISM'!H65="")),'14 ISM'!H65,4)</f>
        <v>4</v>
      </c>
      <c r="AF65" s="474">
        <f>IF(AND('14 ISM'!D65=0,NOT('14 ISM'!H65="")),'14 ISM'!H65,4)</f>
        <v>4</v>
      </c>
      <c r="AG65" s="474">
        <f>IF(AND('14 ISM'!E65=0,NOT('14 ISM'!H65="")),'14 ISM'!H65,4)</f>
        <v>4</v>
      </c>
      <c r="AH65" s="474">
        <f>IF(AND('14 ISM'!F65=0,NOT('14 ISM'!H65="")),'14 ISM'!H65,4)</f>
        <v>4</v>
      </c>
    </row>
    <row r="66" spans="1:34">
      <c r="A66" s="38" t="s">
        <v>4047</v>
      </c>
      <c r="B66" s="709" t="s">
        <v>5716</v>
      </c>
      <c r="C66" s="223"/>
      <c r="D66" s="196"/>
      <c r="E66" s="196"/>
      <c r="F66" s="196"/>
      <c r="G66" s="219">
        <v>3</v>
      </c>
      <c r="H66" s="219"/>
      <c r="I66" s="220"/>
      <c r="J66" s="350"/>
      <c r="AA66" s="474">
        <f>IF(AND('14 ISM'!C66=1,NOT('14 ISM'!I66="")),'14 ISM'!I66,0)</f>
        <v>0</v>
      </c>
      <c r="AB66" s="474">
        <f>IF(AND('14 ISM'!D66=1,NOT('14 ISM'!I66="")),'14 ISM'!I66,0)</f>
        <v>0</v>
      </c>
      <c r="AC66" s="474">
        <f>IF(AND('14 ISM'!E66=1,NOT('14 ISM'!I66="")),'14 ISM'!I66,0)</f>
        <v>0</v>
      </c>
      <c r="AD66" s="474">
        <f>IF(AND('14 ISM'!F66=1,NOT('14 ISM'!I66="")),'14 ISM'!I66,0)</f>
        <v>0</v>
      </c>
      <c r="AE66" s="474">
        <f>IF(AND('14 ISM'!C66=0,NOT('14 ISM'!H66="")),'14 ISM'!H66,4)</f>
        <v>4</v>
      </c>
      <c r="AF66" s="474">
        <f>IF(AND('14 ISM'!D66=0,NOT('14 ISM'!H66="")),'14 ISM'!H66,4)</f>
        <v>4</v>
      </c>
      <c r="AG66" s="474">
        <f>IF(AND('14 ISM'!E66=0,NOT('14 ISM'!H66="")),'14 ISM'!H66,4)</f>
        <v>4</v>
      </c>
      <c r="AH66" s="474">
        <f>IF(AND('14 ISM'!F66=0,NOT('14 ISM'!H66="")),'14 ISM'!H66,4)</f>
        <v>4</v>
      </c>
    </row>
    <row r="67" spans="1:34">
      <c r="A67" s="38" t="s">
        <v>4048</v>
      </c>
      <c r="B67" s="709" t="s">
        <v>3052</v>
      </c>
      <c r="C67" s="223"/>
      <c r="D67" s="196"/>
      <c r="E67" s="196"/>
      <c r="F67" s="196"/>
      <c r="G67" s="219">
        <v>2</v>
      </c>
      <c r="H67" s="219">
        <v>2</v>
      </c>
      <c r="I67" s="220"/>
      <c r="J67" s="350"/>
      <c r="AB67" s="474">
        <f>IF(AND('14 ISM'!D67=1,NOT('14 ISM'!I67="")),'14 ISM'!I67,0)</f>
        <v>0</v>
      </c>
    </row>
    <row r="68" spans="1:34">
      <c r="A68" s="38" t="s">
        <v>3053</v>
      </c>
      <c r="B68" s="709" t="s">
        <v>5638</v>
      </c>
      <c r="C68" s="223"/>
      <c r="D68" s="196"/>
      <c r="E68" s="196"/>
      <c r="F68" s="196"/>
      <c r="G68" s="219">
        <v>2</v>
      </c>
      <c r="H68" s="219">
        <v>3</v>
      </c>
      <c r="I68" s="220"/>
      <c r="J68" s="350"/>
      <c r="AB68" s="474">
        <f>IF(AND('14 ISM'!D68=1,NOT('14 ISM'!I68="")),'14 ISM'!I68,0)</f>
        <v>0</v>
      </c>
    </row>
    <row r="69" spans="1:34" ht="20.5">
      <c r="A69" s="38" t="s">
        <v>2967</v>
      </c>
      <c r="B69" s="711" t="s">
        <v>197</v>
      </c>
      <c r="C69" s="223"/>
      <c r="D69" s="196"/>
      <c r="E69" s="196"/>
      <c r="F69" s="196"/>
      <c r="G69" s="219">
        <v>2</v>
      </c>
      <c r="H69" s="219">
        <v>3</v>
      </c>
      <c r="I69" s="220"/>
      <c r="J69" s="350"/>
      <c r="AB69" s="474">
        <f>IF(AND('14 ISM'!D69=1,NOT('14 ISM'!I69="")),'14 ISM'!I69,0)</f>
        <v>0</v>
      </c>
    </row>
    <row r="70" spans="1:34">
      <c r="A70" s="531" t="s">
        <v>3193</v>
      </c>
      <c r="B70" s="708" t="s">
        <v>3194</v>
      </c>
      <c r="C70" s="223"/>
      <c r="D70" s="214"/>
      <c r="E70" s="214"/>
      <c r="F70" s="214"/>
      <c r="G70" s="219"/>
      <c r="H70" s="219"/>
      <c r="I70" s="220"/>
      <c r="J70" s="350"/>
      <c r="AB70" s="474">
        <f>IF(AND('14 ISM'!D70=1,NOT('14 ISM'!I70="")),'14 ISM'!I70,0)</f>
        <v>0</v>
      </c>
    </row>
    <row r="71" spans="1:34">
      <c r="A71" s="38" t="s">
        <v>3195</v>
      </c>
      <c r="B71" s="707" t="s">
        <v>3086</v>
      </c>
      <c r="C71" s="223"/>
      <c r="D71" s="214"/>
      <c r="E71" s="214"/>
      <c r="F71" s="214"/>
      <c r="G71" s="219">
        <v>4</v>
      </c>
      <c r="H71" s="219"/>
      <c r="I71" s="220"/>
      <c r="J71" s="350"/>
      <c r="AA71" s="474">
        <f>IF(AND('14 ISM'!C71=1,NOT('14 ISM'!I71="")),'14 ISM'!I71,0)</f>
        <v>0</v>
      </c>
      <c r="AB71" s="474">
        <f>IF(AND('14 ISM'!D71=1,NOT('14 ISM'!I71="")),'14 ISM'!I71,0)</f>
        <v>0</v>
      </c>
      <c r="AC71" s="474">
        <f>IF(AND('14 ISM'!E71=1,NOT('14 ISM'!I71="")),'14 ISM'!I71,0)</f>
        <v>0</v>
      </c>
      <c r="AD71" s="474">
        <f>IF(AND('14 ISM'!F71=1,NOT('14 ISM'!I71="")),'14 ISM'!I71,0)</f>
        <v>0</v>
      </c>
      <c r="AE71" s="474">
        <f>IF(AND('14 ISM'!C71=0,NOT('14 ISM'!H71="")),'14 ISM'!H71,4)</f>
        <v>4</v>
      </c>
      <c r="AF71" s="474">
        <f>IF(AND('14 ISM'!D71=0,NOT('14 ISM'!H71="")),'14 ISM'!H71,4)</f>
        <v>4</v>
      </c>
      <c r="AG71" s="474">
        <f>IF(AND('14 ISM'!E71=0,NOT('14 ISM'!H71="")),'14 ISM'!H71,4)</f>
        <v>4</v>
      </c>
      <c r="AH71" s="474">
        <f>IF(AND('14 ISM'!F71=0,NOT('14 ISM'!H71="")),'14 ISM'!H71,4)</f>
        <v>4</v>
      </c>
    </row>
    <row r="72" spans="1:34" ht="13">
      <c r="A72" s="539" t="s">
        <v>3087</v>
      </c>
      <c r="B72" s="712" t="s">
        <v>3198</v>
      </c>
      <c r="C72" s="223"/>
      <c r="D72" s="214"/>
      <c r="E72" s="214"/>
      <c r="F72" s="214"/>
      <c r="G72" s="219"/>
      <c r="H72" s="219"/>
      <c r="I72" s="220"/>
      <c r="J72" s="350"/>
      <c r="AB72" s="474">
        <f>IF(AND('14 ISM'!D72=1,NOT('14 ISM'!I72="")),'14 ISM'!I72,0)</f>
        <v>0</v>
      </c>
    </row>
    <row r="73" spans="1:34">
      <c r="A73" s="531" t="s">
        <v>3199</v>
      </c>
      <c r="B73" s="713" t="s">
        <v>3200</v>
      </c>
      <c r="C73" s="223"/>
      <c r="D73" s="214"/>
      <c r="E73" s="214"/>
      <c r="F73" s="214"/>
      <c r="G73" s="219"/>
      <c r="H73" s="219"/>
      <c r="I73" s="220"/>
      <c r="J73" s="350"/>
      <c r="AB73" s="474">
        <f>IF(AND('14 ISM'!D73=1,NOT('14 ISM'!I73="")),'14 ISM'!I73,0)</f>
        <v>0</v>
      </c>
    </row>
    <row r="74" spans="1:34">
      <c r="A74" s="38" t="s">
        <v>3201</v>
      </c>
      <c r="B74" s="711" t="s">
        <v>2117</v>
      </c>
      <c r="C74" s="223"/>
      <c r="D74" s="196"/>
      <c r="E74" s="196"/>
      <c r="F74" s="196"/>
      <c r="G74" s="219">
        <v>4</v>
      </c>
      <c r="H74" s="219"/>
      <c r="I74" s="220"/>
      <c r="J74" s="350"/>
      <c r="AA74" s="474">
        <f>IF(AND('14 ISM'!C74=1,NOT('14 ISM'!I74="")),'14 ISM'!I74,0)</f>
        <v>0</v>
      </c>
      <c r="AB74" s="474">
        <f>IF(AND('14 ISM'!D74=1,NOT('14 ISM'!I74="")),'14 ISM'!I74,0)</f>
        <v>0</v>
      </c>
      <c r="AC74" s="474">
        <f>IF(AND('14 ISM'!E74=1,NOT('14 ISM'!I74="")),'14 ISM'!I74,0)</f>
        <v>0</v>
      </c>
      <c r="AD74" s="474">
        <f>IF(AND('14 ISM'!F74=1,NOT('14 ISM'!I74="")),'14 ISM'!I74,0)</f>
        <v>0</v>
      </c>
      <c r="AE74" s="474">
        <f>IF(AND('14 ISM'!C74=0,NOT('14 ISM'!H74="")),'14 ISM'!H74,4)</f>
        <v>4</v>
      </c>
      <c r="AF74" s="474">
        <f>IF(AND('14 ISM'!D74=0,NOT('14 ISM'!H74="")),'14 ISM'!H74,4)</f>
        <v>4</v>
      </c>
      <c r="AG74" s="474">
        <f>IF(AND('14 ISM'!E74=0,NOT('14 ISM'!H74="")),'14 ISM'!H74,4)</f>
        <v>4</v>
      </c>
      <c r="AH74" s="474">
        <f>IF(AND('14 ISM'!F74=0,NOT('14 ISM'!H74="")),'14 ISM'!H74,4)</f>
        <v>4</v>
      </c>
    </row>
    <row r="75" spans="1:34">
      <c r="A75" s="38" t="s">
        <v>2118</v>
      </c>
      <c r="B75" s="711" t="s">
        <v>2119</v>
      </c>
      <c r="C75" s="223"/>
      <c r="D75" s="214"/>
      <c r="E75" s="214"/>
      <c r="F75" s="214"/>
      <c r="G75" s="219">
        <v>2</v>
      </c>
      <c r="H75" s="219">
        <v>3</v>
      </c>
      <c r="I75" s="220"/>
      <c r="J75" s="350"/>
      <c r="AA75" s="474">
        <f>IF(AND('14 ISM'!C75=1,NOT('14 ISM'!I75="")),'14 ISM'!I75,0)</f>
        <v>0</v>
      </c>
      <c r="AB75" s="474">
        <f>IF(AND('14 ISM'!D75=1,NOT('14 ISM'!I75="")),'14 ISM'!I75,0)</f>
        <v>0</v>
      </c>
      <c r="AC75" s="474">
        <f>IF(AND('14 ISM'!E75=1,NOT('14 ISM'!I75="")),'14 ISM'!I75,0)</f>
        <v>0</v>
      </c>
      <c r="AD75" s="474">
        <f>IF(AND('14 ISM'!F75=1,NOT('14 ISM'!I75="")),'14 ISM'!I75,0)</f>
        <v>0</v>
      </c>
      <c r="AE75" s="474">
        <f>IF(AND('14 ISM'!C75=0,NOT('14 ISM'!H75="")),'14 ISM'!H75,4)</f>
        <v>3</v>
      </c>
      <c r="AF75" s="474">
        <f>IF(AND('14 ISM'!D75=0,NOT('14 ISM'!H75="")),'14 ISM'!H75,4)</f>
        <v>3</v>
      </c>
      <c r="AG75" s="474">
        <f>IF(AND('14 ISM'!E75=0,NOT('14 ISM'!H75="")),'14 ISM'!H75,4)</f>
        <v>3</v>
      </c>
      <c r="AH75" s="474">
        <f>IF(AND('14 ISM'!F75=0,NOT('14 ISM'!H75="")),'14 ISM'!H75,4)</f>
        <v>3</v>
      </c>
    </row>
    <row r="76" spans="1:34">
      <c r="A76" s="38" t="s">
        <v>2199</v>
      </c>
      <c r="B76" s="711" t="s">
        <v>5639</v>
      </c>
      <c r="C76" s="223"/>
      <c r="D76" s="214"/>
      <c r="E76" s="214"/>
      <c r="F76" s="214"/>
      <c r="G76" s="219">
        <v>2</v>
      </c>
      <c r="H76" s="219"/>
      <c r="I76" s="220"/>
      <c r="J76" s="350"/>
      <c r="AA76" s="474">
        <f>IF(AND('14 ISM'!C76=1,NOT('14 ISM'!I76="")),'14 ISM'!I76,0)</f>
        <v>0</v>
      </c>
      <c r="AB76" s="474">
        <f>IF(AND('14 ISM'!D76=1,NOT('14 ISM'!I76="")),'14 ISM'!I76,0)</f>
        <v>0</v>
      </c>
      <c r="AC76" s="474">
        <f>IF(AND('14 ISM'!E76=1,NOT('14 ISM'!I76="")),'14 ISM'!I76,0)</f>
        <v>0</v>
      </c>
      <c r="AD76" s="474">
        <f>IF(AND('14 ISM'!F76=1,NOT('14 ISM'!I76="")),'14 ISM'!I76,0)</f>
        <v>0</v>
      </c>
      <c r="AE76" s="474">
        <f>IF(AND('14 ISM'!C76=0,NOT('14 ISM'!H76="")),'14 ISM'!H76,4)</f>
        <v>4</v>
      </c>
      <c r="AF76" s="474">
        <f>IF(AND('14 ISM'!D76=0,NOT('14 ISM'!H76="")),'14 ISM'!H76,4)</f>
        <v>4</v>
      </c>
      <c r="AG76" s="474">
        <f>IF(AND('14 ISM'!E76=0,NOT('14 ISM'!H76="")),'14 ISM'!H76,4)</f>
        <v>4</v>
      </c>
      <c r="AH76" s="474">
        <f>IF(AND('14 ISM'!F76=0,NOT('14 ISM'!H76="")),'14 ISM'!H76,4)</f>
        <v>4</v>
      </c>
    </row>
    <row r="77" spans="1:34" ht="20.5">
      <c r="A77" s="38" t="s">
        <v>3091</v>
      </c>
      <c r="B77" s="711" t="s">
        <v>3855</v>
      </c>
      <c r="C77" s="223"/>
      <c r="D77" s="36"/>
      <c r="E77" s="36"/>
      <c r="F77" s="36"/>
      <c r="G77" s="219">
        <v>2</v>
      </c>
      <c r="H77" s="219">
        <v>2</v>
      </c>
      <c r="I77" s="220"/>
      <c r="J77" s="350"/>
      <c r="AA77" s="474">
        <f>IF(AND('14 ISM'!C77=1,NOT('14 ISM'!I77="")),'14 ISM'!I77,0)</f>
        <v>0</v>
      </c>
      <c r="AB77" s="474">
        <f>IF(AND('14 ISM'!D77=1,NOT('14 ISM'!I77="")),'14 ISM'!I77,0)</f>
        <v>0</v>
      </c>
      <c r="AC77" s="474">
        <f>IF(AND('14 ISM'!E77=1,NOT('14 ISM'!I77="")),'14 ISM'!I77,0)</f>
        <v>0</v>
      </c>
      <c r="AD77" s="474">
        <f>IF(AND('14 ISM'!F77=1,NOT('14 ISM'!I77="")),'14 ISM'!I77,0)</f>
        <v>0</v>
      </c>
      <c r="AE77" s="474">
        <f>IF(AND('14 ISM'!C77=0,NOT('14 ISM'!H77="")),'14 ISM'!H77,4)</f>
        <v>2</v>
      </c>
      <c r="AF77" s="474">
        <f>IF(AND('14 ISM'!D77=0,NOT('14 ISM'!H77="")),'14 ISM'!H77,4)</f>
        <v>2</v>
      </c>
      <c r="AG77" s="474">
        <f>IF(AND('14 ISM'!E77=0,NOT('14 ISM'!H77="")),'14 ISM'!H77,4)</f>
        <v>2</v>
      </c>
      <c r="AH77" s="474">
        <f>IF(AND('14 ISM'!F77=0,NOT('14 ISM'!H77="")),'14 ISM'!H77,4)</f>
        <v>2</v>
      </c>
    </row>
    <row r="78" spans="1:34">
      <c r="A78" s="38" t="s">
        <v>3094</v>
      </c>
      <c r="B78" s="711" t="s">
        <v>3095</v>
      </c>
      <c r="C78" s="223"/>
      <c r="D78" s="214"/>
      <c r="E78" s="214"/>
      <c r="F78" s="214"/>
      <c r="G78" s="219">
        <v>2</v>
      </c>
      <c r="H78" s="219"/>
      <c r="I78" s="220"/>
      <c r="J78" s="350"/>
      <c r="AA78" s="474">
        <f>IF(AND('14 ISM'!C78=1,NOT('14 ISM'!I78="")),'14 ISM'!I78,0)</f>
        <v>0</v>
      </c>
      <c r="AB78" s="474">
        <f>IF(AND('14 ISM'!D78=1,NOT('14 ISM'!I78="")),'14 ISM'!I78,0)</f>
        <v>0</v>
      </c>
      <c r="AC78" s="474">
        <f>IF(AND('14 ISM'!E78=1,NOT('14 ISM'!I78="")),'14 ISM'!I78,0)</f>
        <v>0</v>
      </c>
      <c r="AD78" s="474">
        <f>IF(AND('14 ISM'!F78=1,NOT('14 ISM'!I78="")),'14 ISM'!I78,0)</f>
        <v>0</v>
      </c>
      <c r="AE78" s="474">
        <f>IF(AND('14 ISM'!C78=0,NOT('14 ISM'!H78="")),'14 ISM'!H78,4)</f>
        <v>4</v>
      </c>
      <c r="AF78" s="474">
        <f>IF(AND('14 ISM'!D78=0,NOT('14 ISM'!H78="")),'14 ISM'!H78,4)</f>
        <v>4</v>
      </c>
      <c r="AG78" s="474">
        <f>IF(AND('14 ISM'!E78=0,NOT('14 ISM'!H78="")),'14 ISM'!H78,4)</f>
        <v>4</v>
      </c>
      <c r="AH78" s="474">
        <f>IF(AND('14 ISM'!F78=0,NOT('14 ISM'!H78="")),'14 ISM'!H78,4)</f>
        <v>4</v>
      </c>
    </row>
    <row r="79" spans="1:34">
      <c r="A79" s="38" t="s">
        <v>3096</v>
      </c>
      <c r="B79" s="711" t="s">
        <v>3097</v>
      </c>
      <c r="C79" s="223"/>
      <c r="D79" s="214"/>
      <c r="E79" s="214"/>
      <c r="F79" s="214"/>
      <c r="G79" s="219">
        <v>2</v>
      </c>
      <c r="H79" s="219"/>
      <c r="I79" s="220"/>
      <c r="J79" s="350"/>
      <c r="AA79" s="474">
        <f>IF(AND('14 ISM'!C79=1,NOT('14 ISM'!I79="")),'14 ISM'!I79,0)</f>
        <v>0</v>
      </c>
      <c r="AB79" s="474">
        <f>IF(AND('14 ISM'!D79=1,NOT('14 ISM'!I79="")),'14 ISM'!I79,0)</f>
        <v>0</v>
      </c>
      <c r="AC79" s="474">
        <f>IF(AND('14 ISM'!E79=1,NOT('14 ISM'!I79="")),'14 ISM'!I79,0)</f>
        <v>0</v>
      </c>
      <c r="AD79" s="474">
        <f>IF(AND('14 ISM'!F79=1,NOT('14 ISM'!I79="")),'14 ISM'!I79,0)</f>
        <v>0</v>
      </c>
      <c r="AE79" s="474">
        <f>IF(AND('14 ISM'!C79=0,NOT('14 ISM'!H79="")),'14 ISM'!H79,4)</f>
        <v>4</v>
      </c>
      <c r="AF79" s="474">
        <f>IF(AND('14 ISM'!D79=0,NOT('14 ISM'!H79="")),'14 ISM'!H79,4)</f>
        <v>4</v>
      </c>
      <c r="AG79" s="474">
        <f>IF(AND('14 ISM'!E79=0,NOT('14 ISM'!H79="")),'14 ISM'!H79,4)</f>
        <v>4</v>
      </c>
      <c r="AH79" s="474">
        <f>IF(AND('14 ISM'!F79=0,NOT('14 ISM'!H79="")),'14 ISM'!H79,4)</f>
        <v>4</v>
      </c>
    </row>
    <row r="80" spans="1:34">
      <c r="A80" s="38" t="s">
        <v>3098</v>
      </c>
      <c r="B80" s="711" t="s">
        <v>3099</v>
      </c>
      <c r="C80" s="223"/>
      <c r="D80" s="214"/>
      <c r="E80" s="214"/>
      <c r="F80" s="214"/>
      <c r="G80" s="219">
        <v>1</v>
      </c>
      <c r="H80" s="219"/>
      <c r="I80" s="220"/>
      <c r="J80" s="350"/>
      <c r="AA80" s="474">
        <f>IF(AND('14 ISM'!C80=1,NOT('14 ISM'!I80="")),'14 ISM'!I80,0)</f>
        <v>0</v>
      </c>
      <c r="AB80" s="474">
        <f>IF(AND('14 ISM'!D80=1,NOT('14 ISM'!I80="")),'14 ISM'!I80,0)</f>
        <v>0</v>
      </c>
      <c r="AC80" s="474">
        <f>IF(AND('14 ISM'!E80=1,NOT('14 ISM'!I80="")),'14 ISM'!I80,0)</f>
        <v>0</v>
      </c>
      <c r="AD80" s="474">
        <f>IF(AND('14 ISM'!F80=1,NOT('14 ISM'!I80="")),'14 ISM'!I80,0)</f>
        <v>0</v>
      </c>
      <c r="AE80" s="474">
        <f>IF(AND('14 ISM'!C80=0,NOT('14 ISM'!H80="")),'14 ISM'!H80,4)</f>
        <v>4</v>
      </c>
      <c r="AF80" s="474">
        <f>IF(AND('14 ISM'!D80=0,NOT('14 ISM'!H80="")),'14 ISM'!H80,4)</f>
        <v>4</v>
      </c>
      <c r="AG80" s="474">
        <f>IF(AND('14 ISM'!E80=0,NOT('14 ISM'!H80="")),'14 ISM'!H80,4)</f>
        <v>4</v>
      </c>
      <c r="AH80" s="474">
        <f>IF(AND('14 ISM'!F80=0,NOT('14 ISM'!H80="")),'14 ISM'!H80,4)</f>
        <v>4</v>
      </c>
    </row>
    <row r="81" spans="1:34">
      <c r="A81" s="531" t="s">
        <v>3100</v>
      </c>
      <c r="B81" s="713" t="s">
        <v>3101</v>
      </c>
      <c r="C81" s="223"/>
      <c r="D81" s="214"/>
      <c r="E81" s="214"/>
      <c r="F81" s="214"/>
      <c r="G81" s="219"/>
      <c r="H81" s="219"/>
      <c r="I81" s="220"/>
      <c r="J81" s="350"/>
      <c r="AB81" s="474">
        <f>IF(AND('14 ISM'!D81=1,NOT('14 ISM'!I81="")),'14 ISM'!I81,0)</f>
        <v>0</v>
      </c>
    </row>
    <row r="82" spans="1:34" ht="58.5" customHeight="1">
      <c r="A82" s="38" t="s">
        <v>3102</v>
      </c>
      <c r="B82" s="707" t="s">
        <v>3802</v>
      </c>
      <c r="C82" s="223"/>
      <c r="D82" s="214"/>
      <c r="E82" s="214"/>
      <c r="F82" s="214"/>
      <c r="G82" s="219">
        <v>4</v>
      </c>
      <c r="H82" s="219"/>
      <c r="I82" s="220"/>
      <c r="J82" s="350"/>
      <c r="AA82" s="474">
        <f>IF(AND('14 ISM'!C82=1,NOT('14 ISM'!I82="")),'14 ISM'!I82,0)</f>
        <v>0</v>
      </c>
      <c r="AB82" s="474">
        <f>IF(AND('14 ISM'!D82=1,NOT('14 ISM'!I82="")),'14 ISM'!I82,0)</f>
        <v>0</v>
      </c>
      <c r="AC82" s="474">
        <f>IF(AND('14 ISM'!E82=1,NOT('14 ISM'!I82="")),'14 ISM'!I82,0)</f>
        <v>0</v>
      </c>
      <c r="AD82" s="474">
        <f>IF(AND('14 ISM'!F82=1,NOT('14 ISM'!I82="")),'14 ISM'!I82,0)</f>
        <v>0</v>
      </c>
      <c r="AE82" s="474">
        <f>IF(AND('14 ISM'!C82=0,NOT('14 ISM'!H82="")),'14 ISM'!H82,4)</f>
        <v>4</v>
      </c>
      <c r="AF82" s="474">
        <f>IF(AND('14 ISM'!D82=0,NOT('14 ISM'!H82="")),'14 ISM'!H82,4)</f>
        <v>4</v>
      </c>
      <c r="AG82" s="474">
        <f>IF(AND('14 ISM'!E82=0,NOT('14 ISM'!H82="")),'14 ISM'!H82,4)</f>
        <v>4</v>
      </c>
      <c r="AH82" s="474">
        <f>IF(AND('14 ISM'!F82=0,NOT('14 ISM'!H82="")),'14 ISM'!H82,4)</f>
        <v>4</v>
      </c>
    </row>
    <row r="83" spans="1:34">
      <c r="A83" s="38" t="s">
        <v>2497</v>
      </c>
      <c r="B83" s="707" t="s">
        <v>2498</v>
      </c>
      <c r="C83" s="223"/>
      <c r="D83" s="214"/>
      <c r="E83" s="214"/>
      <c r="F83" s="214"/>
      <c r="G83" s="219">
        <v>2</v>
      </c>
      <c r="H83" s="219">
        <v>2</v>
      </c>
      <c r="I83" s="220"/>
      <c r="J83" s="350"/>
      <c r="AA83" s="474">
        <f>IF(AND('14 ISM'!C83=1,NOT('14 ISM'!I83="")),'14 ISM'!I83,0)</f>
        <v>0</v>
      </c>
      <c r="AB83" s="474">
        <f>IF(AND('14 ISM'!D83=1,NOT('14 ISM'!I83="")),'14 ISM'!I83,0)</f>
        <v>0</v>
      </c>
      <c r="AC83" s="474">
        <f>IF(AND('14 ISM'!E83=1,NOT('14 ISM'!I83="")),'14 ISM'!I83,0)</f>
        <v>0</v>
      </c>
      <c r="AD83" s="474">
        <f>IF(AND('14 ISM'!F83=1,NOT('14 ISM'!I83="")),'14 ISM'!I83,0)</f>
        <v>0</v>
      </c>
      <c r="AE83" s="474">
        <f>IF(AND('14 ISM'!C83=0,NOT('14 ISM'!H83="")),'14 ISM'!H83,4)</f>
        <v>2</v>
      </c>
      <c r="AF83" s="474">
        <f>IF(AND('14 ISM'!D83=0,NOT('14 ISM'!H83="")),'14 ISM'!H83,4)</f>
        <v>2</v>
      </c>
      <c r="AG83" s="474">
        <f>IF(AND('14 ISM'!E83=0,NOT('14 ISM'!H83="")),'14 ISM'!H83,4)</f>
        <v>2</v>
      </c>
      <c r="AH83" s="474">
        <f>IF(AND('14 ISM'!F83=0,NOT('14 ISM'!H83="")),'14 ISM'!H83,4)</f>
        <v>2</v>
      </c>
    </row>
    <row r="84" spans="1:34">
      <c r="A84" s="38" t="s">
        <v>2499</v>
      </c>
      <c r="B84" s="707" t="s">
        <v>2131</v>
      </c>
      <c r="C84" s="223"/>
      <c r="D84" s="214"/>
      <c r="E84" s="214"/>
      <c r="F84" s="214"/>
      <c r="G84" s="219">
        <v>2</v>
      </c>
      <c r="H84" s="219">
        <v>3</v>
      </c>
      <c r="I84" s="220"/>
      <c r="J84" s="350"/>
      <c r="AA84" s="474">
        <f>IF(AND('14 ISM'!C84=1,NOT('14 ISM'!I84="")),'14 ISM'!I84,0)</f>
        <v>0</v>
      </c>
      <c r="AB84" s="474">
        <f>IF(AND('14 ISM'!D84=1,NOT('14 ISM'!I84="")),'14 ISM'!I84,0)</f>
        <v>0</v>
      </c>
      <c r="AC84" s="474">
        <f>IF(AND('14 ISM'!E84=1,NOT('14 ISM'!I84="")),'14 ISM'!I84,0)</f>
        <v>0</v>
      </c>
      <c r="AD84" s="474">
        <f>IF(AND('14 ISM'!F84=1,NOT('14 ISM'!I84="")),'14 ISM'!I84,0)</f>
        <v>0</v>
      </c>
      <c r="AE84" s="474">
        <f>IF(AND('14 ISM'!C84=0,NOT('14 ISM'!H84="")),'14 ISM'!H84,4)</f>
        <v>3</v>
      </c>
      <c r="AF84" s="474">
        <f>IF(AND('14 ISM'!D84=0,NOT('14 ISM'!H84="")),'14 ISM'!H84,4)</f>
        <v>3</v>
      </c>
      <c r="AG84" s="474">
        <f>IF(AND('14 ISM'!E84=0,NOT('14 ISM'!H84="")),'14 ISM'!H84,4)</f>
        <v>3</v>
      </c>
      <c r="AH84" s="474">
        <f>IF(AND('14 ISM'!F84=0,NOT('14 ISM'!H84="")),'14 ISM'!H84,4)</f>
        <v>3</v>
      </c>
    </row>
    <row r="85" spans="1:34" ht="13.4" customHeight="1">
      <c r="A85" s="38" t="s">
        <v>2132</v>
      </c>
      <c r="B85" s="707" t="s">
        <v>2133</v>
      </c>
      <c r="C85" s="223"/>
      <c r="D85" s="214"/>
      <c r="E85" s="214"/>
      <c r="F85" s="214"/>
      <c r="G85" s="219">
        <v>2</v>
      </c>
      <c r="H85" s="219">
        <v>3</v>
      </c>
      <c r="I85" s="220"/>
      <c r="J85" s="350"/>
      <c r="AA85" s="474">
        <f>IF(AND('14 ISM'!C85=1,NOT('14 ISM'!I85="")),'14 ISM'!I85,0)</f>
        <v>0</v>
      </c>
      <c r="AB85" s="474">
        <f>IF(AND('14 ISM'!D85=1,NOT('14 ISM'!I85="")),'14 ISM'!I85,0)</f>
        <v>0</v>
      </c>
      <c r="AC85" s="474">
        <f>IF(AND('14 ISM'!E85=1,NOT('14 ISM'!I85="")),'14 ISM'!I85,0)</f>
        <v>0</v>
      </c>
      <c r="AD85" s="474">
        <f>IF(AND('14 ISM'!F85=1,NOT('14 ISM'!I85="")),'14 ISM'!I85,0)</f>
        <v>0</v>
      </c>
      <c r="AE85" s="474">
        <f>IF(AND('14 ISM'!C85=0,NOT('14 ISM'!H85="")),'14 ISM'!H85,4)</f>
        <v>3</v>
      </c>
      <c r="AF85" s="474">
        <f>IF(AND('14 ISM'!D85=0,NOT('14 ISM'!H85="")),'14 ISM'!H85,4)</f>
        <v>3</v>
      </c>
      <c r="AG85" s="474">
        <f>IF(AND('14 ISM'!E85=0,NOT('14 ISM'!H85="")),'14 ISM'!H85,4)</f>
        <v>3</v>
      </c>
      <c r="AH85" s="474">
        <f>IF(AND('14 ISM'!F85=0,NOT('14 ISM'!H85="")),'14 ISM'!H85,4)</f>
        <v>3</v>
      </c>
    </row>
    <row r="86" spans="1:34">
      <c r="A86" s="531" t="s">
        <v>2134</v>
      </c>
      <c r="B86" s="708" t="s">
        <v>3180</v>
      </c>
      <c r="C86" s="223"/>
      <c r="D86" s="214"/>
      <c r="E86" s="214"/>
      <c r="F86" s="214"/>
      <c r="G86" s="219"/>
      <c r="H86" s="219"/>
      <c r="I86" s="220"/>
      <c r="J86" s="350"/>
      <c r="AB86" s="474">
        <f>IF(AND('14 ISM'!D86=1,NOT('14 ISM'!I86="")),'14 ISM'!I86,0)</f>
        <v>0</v>
      </c>
    </row>
    <row r="87" spans="1:34">
      <c r="A87" s="38" t="s">
        <v>3158</v>
      </c>
      <c r="B87" s="707" t="s">
        <v>3066</v>
      </c>
      <c r="C87" s="223"/>
      <c r="D87" s="196"/>
      <c r="E87" s="196"/>
      <c r="F87" s="196"/>
      <c r="G87" s="219">
        <v>4</v>
      </c>
      <c r="H87" s="219"/>
      <c r="I87" s="220"/>
      <c r="J87" s="350"/>
      <c r="AA87" s="474">
        <f>IF(AND('14 ISM'!C87=1,NOT('14 ISM'!I87="")),'14 ISM'!I87,0)</f>
        <v>0</v>
      </c>
      <c r="AB87" s="474">
        <f>IF(AND('14 ISM'!D87=1,NOT('14 ISM'!I87="")),'14 ISM'!I87,0)</f>
        <v>0</v>
      </c>
      <c r="AC87" s="474">
        <f>IF(AND('14 ISM'!E87=1,NOT('14 ISM'!I87="")),'14 ISM'!I87,0)</f>
        <v>0</v>
      </c>
      <c r="AD87" s="474">
        <f>IF(AND('14 ISM'!F87=1,NOT('14 ISM'!I87="")),'14 ISM'!I87,0)</f>
        <v>0</v>
      </c>
      <c r="AE87" s="474">
        <f>IF(AND('14 ISM'!C87=0,NOT('14 ISM'!H87="")),'14 ISM'!H87,4)</f>
        <v>4</v>
      </c>
      <c r="AF87" s="474">
        <f>IF(AND('14 ISM'!D87=0,NOT('14 ISM'!H87="")),'14 ISM'!H87,4)</f>
        <v>4</v>
      </c>
      <c r="AG87" s="474">
        <f>IF(AND('14 ISM'!E87=0,NOT('14 ISM'!H87="")),'14 ISM'!H87,4)</f>
        <v>4</v>
      </c>
      <c r="AH87" s="474">
        <f>IF(AND('14 ISM'!F87=0,NOT('14 ISM'!H87="")),'14 ISM'!H87,4)</f>
        <v>4</v>
      </c>
    </row>
    <row r="88" spans="1:34" ht="20">
      <c r="A88" s="38" t="s">
        <v>3067</v>
      </c>
      <c r="B88" s="707" t="s">
        <v>3867</v>
      </c>
      <c r="C88" s="223"/>
      <c r="D88" s="196"/>
      <c r="E88" s="196"/>
      <c r="F88" s="196"/>
      <c r="G88" s="219">
        <v>2</v>
      </c>
      <c r="H88" s="219"/>
      <c r="I88" s="220"/>
      <c r="J88" s="350"/>
      <c r="AA88" s="474">
        <f>IF(AND('14 ISM'!C88=1,NOT('14 ISM'!I88="")),'14 ISM'!I88,0)</f>
        <v>0</v>
      </c>
      <c r="AB88" s="474">
        <f>IF(AND('14 ISM'!D88=1,NOT('14 ISM'!I88="")),'14 ISM'!I88,0)</f>
        <v>0</v>
      </c>
      <c r="AC88" s="474">
        <f>IF(AND('14 ISM'!E88=1,NOT('14 ISM'!I88="")),'14 ISM'!I88,0)</f>
        <v>0</v>
      </c>
      <c r="AD88" s="474">
        <f>IF(AND('14 ISM'!F88=1,NOT('14 ISM'!I88="")),'14 ISM'!I88,0)</f>
        <v>0</v>
      </c>
      <c r="AE88" s="474">
        <f>IF(AND('14 ISM'!C88=0,NOT('14 ISM'!H88="")),'14 ISM'!H88,4)</f>
        <v>4</v>
      </c>
      <c r="AF88" s="474">
        <f>IF(AND('14 ISM'!D88=0,NOT('14 ISM'!H88="")),'14 ISM'!H88,4)</f>
        <v>4</v>
      </c>
      <c r="AG88" s="474">
        <f>IF(AND('14 ISM'!E88=0,NOT('14 ISM'!H88="")),'14 ISM'!H88,4)</f>
        <v>4</v>
      </c>
      <c r="AH88" s="474">
        <f>IF(AND('14 ISM'!F88=0,NOT('14 ISM'!H88="")),'14 ISM'!H88,4)</f>
        <v>4</v>
      </c>
    </row>
    <row r="89" spans="1:34">
      <c r="A89" s="38" t="s">
        <v>3181</v>
      </c>
      <c r="B89" s="707" t="s">
        <v>3182</v>
      </c>
      <c r="C89" s="223"/>
      <c r="D89" s="196"/>
      <c r="E89" s="196"/>
      <c r="F89" s="196"/>
      <c r="G89" s="219">
        <v>2</v>
      </c>
      <c r="H89" s="219"/>
      <c r="I89" s="220"/>
      <c r="J89" s="350"/>
      <c r="AA89" s="474">
        <f>IF(AND('14 ISM'!C89=1,NOT('14 ISM'!I89="")),'14 ISM'!I89,0)</f>
        <v>0</v>
      </c>
      <c r="AB89" s="474">
        <f>IF(AND('14 ISM'!D89=1,NOT('14 ISM'!I89="")),'14 ISM'!I89,0)</f>
        <v>0</v>
      </c>
      <c r="AC89" s="474">
        <f>IF(AND('14 ISM'!E89=1,NOT('14 ISM'!I89="")),'14 ISM'!I89,0)</f>
        <v>0</v>
      </c>
      <c r="AD89" s="474">
        <f>IF(AND('14 ISM'!F89=1,NOT('14 ISM'!I89="")),'14 ISM'!I89,0)</f>
        <v>0</v>
      </c>
      <c r="AE89" s="474">
        <f>IF(AND('14 ISM'!C89=0,NOT('14 ISM'!H89="")),'14 ISM'!H89,4)</f>
        <v>4</v>
      </c>
      <c r="AF89" s="474">
        <f>IF(AND('14 ISM'!D89=0,NOT('14 ISM'!H89="")),'14 ISM'!H89,4)</f>
        <v>4</v>
      </c>
      <c r="AG89" s="474">
        <f>IF(AND('14 ISM'!E89=0,NOT('14 ISM'!H89="")),'14 ISM'!H89,4)</f>
        <v>4</v>
      </c>
      <c r="AH89" s="474">
        <f>IF(AND('14 ISM'!F89=0,NOT('14 ISM'!H89="")),'14 ISM'!H89,4)</f>
        <v>4</v>
      </c>
    </row>
    <row r="90" spans="1:34">
      <c r="A90" s="38" t="s">
        <v>3183</v>
      </c>
      <c r="B90" s="707" t="s">
        <v>3153</v>
      </c>
      <c r="C90" s="223"/>
      <c r="D90" s="196"/>
      <c r="E90" s="196"/>
      <c r="F90" s="196"/>
      <c r="G90" s="219">
        <v>2</v>
      </c>
      <c r="H90" s="219"/>
      <c r="I90" s="220"/>
      <c r="J90" s="350"/>
      <c r="AA90" s="474">
        <f>IF(AND('14 ISM'!C90=1,NOT('14 ISM'!I90="")),'14 ISM'!I90,0)</f>
        <v>0</v>
      </c>
      <c r="AB90" s="474">
        <f>IF(AND('14 ISM'!D90=1,NOT('14 ISM'!I90="")),'14 ISM'!I90,0)</f>
        <v>0</v>
      </c>
      <c r="AC90" s="474">
        <f>IF(AND('14 ISM'!E90=1,NOT('14 ISM'!I90="")),'14 ISM'!I90,0)</f>
        <v>0</v>
      </c>
      <c r="AD90" s="474">
        <f>IF(AND('14 ISM'!F90=1,NOT('14 ISM'!I90="")),'14 ISM'!I90,0)</f>
        <v>0</v>
      </c>
      <c r="AE90" s="474">
        <f>IF(AND('14 ISM'!C90=0,NOT('14 ISM'!H90="")),'14 ISM'!H90,4)</f>
        <v>4</v>
      </c>
      <c r="AF90" s="474">
        <f>IF(AND('14 ISM'!D90=0,NOT('14 ISM'!H90="")),'14 ISM'!H90,4)</f>
        <v>4</v>
      </c>
      <c r="AG90" s="474">
        <f>IF(AND('14 ISM'!E90=0,NOT('14 ISM'!H90="")),'14 ISM'!H90,4)</f>
        <v>4</v>
      </c>
      <c r="AH90" s="474">
        <f>IF(AND('14 ISM'!F90=0,NOT('14 ISM'!H90="")),'14 ISM'!H90,4)</f>
        <v>4</v>
      </c>
    </row>
    <row r="91" spans="1:34" ht="21.75" customHeight="1">
      <c r="A91" s="38" t="s">
        <v>3187</v>
      </c>
      <c r="B91" s="707" t="s">
        <v>3868</v>
      </c>
      <c r="C91" s="223"/>
      <c r="D91" s="196"/>
      <c r="E91" s="196"/>
      <c r="F91" s="196"/>
      <c r="G91" s="219">
        <v>2</v>
      </c>
      <c r="H91" s="219"/>
      <c r="I91" s="220"/>
      <c r="J91" s="350"/>
      <c r="AA91" s="474">
        <f>IF(AND('14 ISM'!C91=1,NOT('14 ISM'!I91="")),'14 ISM'!I91,0)</f>
        <v>0</v>
      </c>
      <c r="AB91" s="474">
        <f>IF(AND('14 ISM'!D91=1,NOT('14 ISM'!I91="")),'14 ISM'!I91,0)</f>
        <v>0</v>
      </c>
      <c r="AC91" s="474">
        <f>IF(AND('14 ISM'!E91=1,NOT('14 ISM'!I91="")),'14 ISM'!I91,0)</f>
        <v>0</v>
      </c>
      <c r="AD91" s="474">
        <f>IF(AND('14 ISM'!F91=1,NOT('14 ISM'!I91="")),'14 ISM'!I91,0)</f>
        <v>0</v>
      </c>
      <c r="AE91" s="474">
        <f>IF(AND('14 ISM'!C91=0,NOT('14 ISM'!H91="")),'14 ISM'!H91,4)</f>
        <v>4</v>
      </c>
      <c r="AF91" s="474">
        <f>IF(AND('14 ISM'!D91=0,NOT('14 ISM'!H91="")),'14 ISM'!H91,4)</f>
        <v>4</v>
      </c>
      <c r="AG91" s="474">
        <f>IF(AND('14 ISM'!E91=0,NOT('14 ISM'!H91="")),'14 ISM'!H91,4)</f>
        <v>4</v>
      </c>
      <c r="AH91" s="474">
        <f>IF(AND('14 ISM'!F91=0,NOT('14 ISM'!H91="")),'14 ISM'!H91,4)</f>
        <v>4</v>
      </c>
    </row>
    <row r="92" spans="1:34">
      <c r="A92" s="38" t="s">
        <v>4043</v>
      </c>
      <c r="B92" s="707" t="s">
        <v>4044</v>
      </c>
      <c r="C92" s="223"/>
      <c r="D92" s="196"/>
      <c r="E92" s="196"/>
      <c r="F92" s="196"/>
      <c r="G92" s="219">
        <v>2</v>
      </c>
      <c r="H92" s="219"/>
      <c r="I92" s="220"/>
      <c r="J92" s="350"/>
      <c r="AA92" s="474">
        <f>IF(AND('14 ISM'!C92=1,NOT('14 ISM'!I92="")),'14 ISM'!I92,0)</f>
        <v>0</v>
      </c>
      <c r="AB92" s="474">
        <f>IF(AND('14 ISM'!D92=1,NOT('14 ISM'!I92="")),'14 ISM'!I92,0)</f>
        <v>0</v>
      </c>
      <c r="AC92" s="474">
        <f>IF(AND('14 ISM'!E92=1,NOT('14 ISM'!I92="")),'14 ISM'!I92,0)</f>
        <v>0</v>
      </c>
      <c r="AD92" s="474">
        <f>IF(AND('14 ISM'!F92=1,NOT('14 ISM'!I92="")),'14 ISM'!I92,0)</f>
        <v>0</v>
      </c>
      <c r="AE92" s="474">
        <f>IF(AND('14 ISM'!C92=0,NOT('14 ISM'!H92="")),'14 ISM'!H92,4)</f>
        <v>4</v>
      </c>
      <c r="AF92" s="474">
        <f>IF(AND('14 ISM'!D92=0,NOT('14 ISM'!H92="")),'14 ISM'!H92,4)</f>
        <v>4</v>
      </c>
      <c r="AG92" s="474">
        <f>IF(AND('14 ISM'!E92=0,NOT('14 ISM'!H92="")),'14 ISM'!H92,4)</f>
        <v>4</v>
      </c>
      <c r="AH92" s="474">
        <f>IF(AND('14 ISM'!F92=0,NOT('14 ISM'!H92="")),'14 ISM'!H92,4)</f>
        <v>4</v>
      </c>
    </row>
    <row r="93" spans="1:34" ht="30" customHeight="1">
      <c r="A93" s="38" t="s">
        <v>4045</v>
      </c>
      <c r="B93" s="707" t="s">
        <v>4733</v>
      </c>
      <c r="C93" s="223"/>
      <c r="D93" s="196"/>
      <c r="E93" s="196"/>
      <c r="F93" s="196"/>
      <c r="G93" s="219">
        <v>2</v>
      </c>
      <c r="H93" s="219">
        <v>2</v>
      </c>
      <c r="I93" s="220"/>
      <c r="J93" s="350"/>
      <c r="AA93" s="474">
        <f>IF(AND('14 ISM'!C93=1,NOT('14 ISM'!I93="")),'14 ISM'!I93,0)</f>
        <v>0</v>
      </c>
      <c r="AB93" s="474">
        <f>IF(AND('14 ISM'!D93=1,NOT('14 ISM'!I93="")),'14 ISM'!I93,0)</f>
        <v>0</v>
      </c>
      <c r="AC93" s="474">
        <f>IF(AND('14 ISM'!E93=1,NOT('14 ISM'!I93="")),'14 ISM'!I93,0)</f>
        <v>0</v>
      </c>
      <c r="AD93" s="474">
        <f>IF(AND('14 ISM'!F93=1,NOT('14 ISM'!I93="")),'14 ISM'!I93,0)</f>
        <v>0</v>
      </c>
      <c r="AE93" s="474">
        <f>IF(AND('14 ISM'!C93=0,NOT('14 ISM'!H93="")),'14 ISM'!H93,4)</f>
        <v>2</v>
      </c>
      <c r="AF93" s="474">
        <f>IF(AND('14 ISM'!D93=0,NOT('14 ISM'!H93="")),'14 ISM'!H93,4)</f>
        <v>2</v>
      </c>
      <c r="AG93" s="474">
        <f>IF(AND('14 ISM'!E93=0,NOT('14 ISM'!H93="")),'14 ISM'!H93,4)</f>
        <v>2</v>
      </c>
      <c r="AH93" s="474">
        <f>IF(AND('14 ISM'!F93=0,NOT('14 ISM'!H93="")),'14 ISM'!H93,4)</f>
        <v>2</v>
      </c>
    </row>
    <row r="94" spans="1:34" ht="13">
      <c r="A94" s="493" t="s">
        <v>4049</v>
      </c>
      <c r="B94" s="705" t="s">
        <v>4050</v>
      </c>
      <c r="C94" s="223"/>
      <c r="D94" s="196"/>
      <c r="E94" s="196"/>
      <c r="F94" s="196"/>
      <c r="G94" s="219"/>
      <c r="H94" s="219"/>
      <c r="I94" s="220"/>
      <c r="J94" s="350"/>
      <c r="AB94" s="474">
        <f>IF(AND('14 ISM'!D94=1,NOT('14 ISM'!I94="")),'14 ISM'!I94,0)</f>
        <v>0</v>
      </c>
    </row>
    <row r="95" spans="1:34">
      <c r="A95" s="538" t="s">
        <v>4051</v>
      </c>
      <c r="B95" s="706" t="s">
        <v>4052</v>
      </c>
      <c r="C95" s="223"/>
      <c r="D95" s="196"/>
      <c r="E95" s="196"/>
      <c r="F95" s="196"/>
      <c r="G95" s="219"/>
      <c r="H95" s="219"/>
      <c r="I95" s="220"/>
      <c r="J95" s="350"/>
      <c r="AB95" s="474">
        <f>IF(AND('14 ISM'!D95=1,NOT('14 ISM'!I95="")),'14 ISM'!I95,0)</f>
        <v>0</v>
      </c>
    </row>
    <row r="96" spans="1:34">
      <c r="A96" s="38" t="s">
        <v>4053</v>
      </c>
      <c r="B96" s="707" t="s">
        <v>4054</v>
      </c>
      <c r="C96" s="128"/>
      <c r="D96" s="128"/>
      <c r="E96" s="128"/>
      <c r="F96" s="128"/>
      <c r="G96" s="219">
        <v>4</v>
      </c>
      <c r="H96" s="219"/>
      <c r="I96" s="220"/>
      <c r="J96" s="350"/>
      <c r="AA96" s="474">
        <f>IF(AND('14 ISM'!C96=1,NOT('14 ISM'!I96="")),'14 ISM'!I96,0)</f>
        <v>0</v>
      </c>
      <c r="AB96" s="474">
        <f>IF(AND('14 ISM'!D96=1,NOT('14 ISM'!I96="")),'14 ISM'!I96,0)</f>
        <v>0</v>
      </c>
      <c r="AC96" s="474">
        <f>IF(AND('14 ISM'!E96=1,NOT('14 ISM'!I96="")),'14 ISM'!I96,0)</f>
        <v>0</v>
      </c>
      <c r="AD96" s="474">
        <f>IF(AND('14 ISM'!F96=1,NOT('14 ISM'!I96="")),'14 ISM'!I96,0)</f>
        <v>0</v>
      </c>
      <c r="AE96" s="474">
        <f>IF(AND('14 ISM'!C96=0,NOT('14 ISM'!H96="")),'14 ISM'!H96,4)</f>
        <v>4</v>
      </c>
      <c r="AF96" s="474">
        <f>IF(AND('14 ISM'!D96=0,NOT('14 ISM'!H96="")),'14 ISM'!H96,4)</f>
        <v>4</v>
      </c>
      <c r="AG96" s="474">
        <f>IF(AND('14 ISM'!E96=0,NOT('14 ISM'!H96="")),'14 ISM'!H96,4)</f>
        <v>4</v>
      </c>
      <c r="AH96" s="474">
        <f>IF(AND('14 ISM'!F96=0,NOT('14 ISM'!H96="")),'14 ISM'!H96,4)</f>
        <v>4</v>
      </c>
    </row>
    <row r="97" spans="1:34">
      <c r="A97" s="38" t="s">
        <v>4055</v>
      </c>
      <c r="B97" s="707" t="s">
        <v>4056</v>
      </c>
      <c r="C97" s="128"/>
      <c r="D97" s="128"/>
      <c r="E97" s="128"/>
      <c r="F97" s="128"/>
      <c r="G97" s="219">
        <v>4</v>
      </c>
      <c r="H97" s="219">
        <v>2</v>
      </c>
      <c r="I97" s="220"/>
      <c r="J97" s="350"/>
      <c r="AA97" s="474">
        <f>IF(AND('14 ISM'!C97=1,NOT('14 ISM'!I97="")),'14 ISM'!I97,0)</f>
        <v>0</v>
      </c>
      <c r="AB97" s="474">
        <f>IF(AND('14 ISM'!D97=1,NOT('14 ISM'!I97="")),'14 ISM'!I97,0)</f>
        <v>0</v>
      </c>
      <c r="AC97" s="474">
        <f>IF(AND('14 ISM'!E97=1,NOT('14 ISM'!I97="")),'14 ISM'!I97,0)</f>
        <v>0</v>
      </c>
      <c r="AD97" s="474">
        <f>IF(AND('14 ISM'!F97=1,NOT('14 ISM'!I97="")),'14 ISM'!I97,0)</f>
        <v>0</v>
      </c>
      <c r="AE97" s="474">
        <f>IF(AND('14 ISM'!C97=0,NOT('14 ISM'!H97="")),'14 ISM'!H97,4)</f>
        <v>2</v>
      </c>
      <c r="AF97" s="474">
        <f>IF(AND('14 ISM'!D97=0,NOT('14 ISM'!H97="")),'14 ISM'!H97,4)</f>
        <v>2</v>
      </c>
      <c r="AG97" s="474">
        <f>IF(AND('14 ISM'!E97=0,NOT('14 ISM'!H97="")),'14 ISM'!H97,4)</f>
        <v>2</v>
      </c>
      <c r="AH97" s="474">
        <f>IF(AND('14 ISM'!F97=0,NOT('14 ISM'!H97="")),'14 ISM'!H97,4)</f>
        <v>2</v>
      </c>
    </row>
    <row r="98" spans="1:34">
      <c r="A98" s="38" t="s">
        <v>4057</v>
      </c>
      <c r="B98" s="707" t="s">
        <v>3092</v>
      </c>
      <c r="C98" s="128"/>
      <c r="D98" s="128"/>
      <c r="E98" s="128"/>
      <c r="F98" s="128"/>
      <c r="G98" s="219">
        <v>2</v>
      </c>
      <c r="H98" s="219"/>
      <c r="I98" s="220"/>
      <c r="J98" s="350"/>
      <c r="AA98" s="474">
        <f>IF(AND('14 ISM'!C98=1,NOT('14 ISM'!I98="")),'14 ISM'!I98,0)</f>
        <v>0</v>
      </c>
      <c r="AB98" s="474">
        <f>IF(AND('14 ISM'!D98=1,NOT('14 ISM'!I98="")),'14 ISM'!I98,0)</f>
        <v>0</v>
      </c>
      <c r="AC98" s="474">
        <f>IF(AND('14 ISM'!E98=1,NOT('14 ISM'!I98="")),'14 ISM'!I98,0)</f>
        <v>0</v>
      </c>
      <c r="AD98" s="474">
        <f>IF(AND('14 ISM'!F98=1,NOT('14 ISM'!I98="")),'14 ISM'!I98,0)</f>
        <v>0</v>
      </c>
      <c r="AE98" s="474">
        <f>IF(AND('14 ISM'!C98=0,NOT('14 ISM'!H98="")),'14 ISM'!H98,4)</f>
        <v>4</v>
      </c>
      <c r="AF98" s="474">
        <f>IF(AND('14 ISM'!D98=0,NOT('14 ISM'!H98="")),'14 ISM'!H98,4)</f>
        <v>4</v>
      </c>
      <c r="AG98" s="474">
        <f>IF(AND('14 ISM'!E98=0,NOT('14 ISM'!H98="")),'14 ISM'!H98,4)</f>
        <v>4</v>
      </c>
      <c r="AH98" s="474">
        <f>IF(AND('14 ISM'!F98=0,NOT('14 ISM'!H98="")),'14 ISM'!H98,4)</f>
        <v>4</v>
      </c>
    </row>
    <row r="99" spans="1:34">
      <c r="A99" s="38" t="s">
        <v>3093</v>
      </c>
      <c r="B99" s="707" t="s">
        <v>3191</v>
      </c>
      <c r="C99" s="128"/>
      <c r="D99" s="128"/>
      <c r="E99" s="128"/>
      <c r="F99" s="128"/>
      <c r="G99" s="219">
        <v>1</v>
      </c>
      <c r="H99" s="219"/>
      <c r="I99" s="220"/>
      <c r="J99" s="350"/>
      <c r="AA99" s="474">
        <f>IF(AND('14 ISM'!C99=1,NOT('14 ISM'!I99="")),'14 ISM'!I99,0)</f>
        <v>0</v>
      </c>
      <c r="AB99" s="474">
        <f>IF(AND('14 ISM'!D99=1,NOT('14 ISM'!I99="")),'14 ISM'!I99,0)</f>
        <v>0</v>
      </c>
      <c r="AC99" s="474">
        <f>IF(AND('14 ISM'!E99=1,NOT('14 ISM'!I99="")),'14 ISM'!I99,0)</f>
        <v>0</v>
      </c>
      <c r="AD99" s="474">
        <f>IF(AND('14 ISM'!F99=1,NOT('14 ISM'!I99="")),'14 ISM'!I99,0)</f>
        <v>0</v>
      </c>
      <c r="AE99" s="474">
        <f>IF(AND('14 ISM'!C99=0,NOT('14 ISM'!H99="")),'14 ISM'!H99,4)</f>
        <v>4</v>
      </c>
      <c r="AF99" s="474">
        <f>IF(AND('14 ISM'!D99=0,NOT('14 ISM'!H99="")),'14 ISM'!H99,4)</f>
        <v>4</v>
      </c>
      <c r="AG99" s="474">
        <f>IF(AND('14 ISM'!E99=0,NOT('14 ISM'!H99="")),'14 ISM'!H99,4)</f>
        <v>4</v>
      </c>
      <c r="AH99" s="474">
        <f>IF(AND('14 ISM'!F99=0,NOT('14 ISM'!H99="")),'14 ISM'!H99,4)</f>
        <v>4</v>
      </c>
    </row>
    <row r="100" spans="1:34">
      <c r="A100" s="531" t="s">
        <v>3192</v>
      </c>
      <c r="B100" s="708" t="s">
        <v>2176</v>
      </c>
      <c r="C100" s="128"/>
      <c r="D100" s="128"/>
      <c r="E100" s="128"/>
      <c r="F100" s="128"/>
      <c r="G100" s="219"/>
      <c r="H100" s="219"/>
      <c r="I100" s="220"/>
      <c r="J100" s="350"/>
      <c r="AB100" s="474">
        <f>IF(AND('14 ISM'!D100=1,NOT('14 ISM'!I100="")),'14 ISM'!I100,0)</f>
        <v>0</v>
      </c>
    </row>
    <row r="101" spans="1:34" ht="21.75" customHeight="1">
      <c r="A101" s="38" t="s">
        <v>2177</v>
      </c>
      <c r="B101" s="707" t="s">
        <v>4734</v>
      </c>
      <c r="C101" s="128"/>
      <c r="D101" s="128"/>
      <c r="E101" s="128"/>
      <c r="F101" s="128"/>
      <c r="G101" s="219">
        <v>4</v>
      </c>
      <c r="H101" s="219"/>
      <c r="I101" s="220"/>
      <c r="J101" s="350"/>
      <c r="AA101" s="474">
        <f>IF(AND('14 ISM'!C101=1,NOT('14 ISM'!I101="")),'14 ISM'!I101,0)</f>
        <v>0</v>
      </c>
      <c r="AB101" s="474">
        <f>IF(AND('14 ISM'!D101=1,NOT('14 ISM'!I101="")),'14 ISM'!I101,0)</f>
        <v>0</v>
      </c>
      <c r="AC101" s="474">
        <f>IF(AND('14 ISM'!E101=1,NOT('14 ISM'!I101="")),'14 ISM'!I101,0)</f>
        <v>0</v>
      </c>
      <c r="AD101" s="474">
        <f>IF(AND('14 ISM'!F101=1,NOT('14 ISM'!I101="")),'14 ISM'!I101,0)</f>
        <v>0</v>
      </c>
      <c r="AE101" s="474">
        <f>IF(AND('14 ISM'!C101=0,NOT('14 ISM'!H101="")),'14 ISM'!H101,4)</f>
        <v>4</v>
      </c>
      <c r="AF101" s="474">
        <f>IF(AND('14 ISM'!D101=0,NOT('14 ISM'!H101="")),'14 ISM'!H101,4)</f>
        <v>4</v>
      </c>
      <c r="AG101" s="474">
        <f>IF(AND('14 ISM'!E101=0,NOT('14 ISM'!H101="")),'14 ISM'!H101,4)</f>
        <v>4</v>
      </c>
      <c r="AH101" s="474">
        <f>IF(AND('14 ISM'!F101=0,NOT('14 ISM'!H101="")),'14 ISM'!H101,4)</f>
        <v>4</v>
      </c>
    </row>
    <row r="102" spans="1:34">
      <c r="A102" s="38" t="s">
        <v>2178</v>
      </c>
      <c r="B102" s="714" t="s">
        <v>3196</v>
      </c>
      <c r="C102" s="128"/>
      <c r="D102" s="128"/>
      <c r="E102" s="128"/>
      <c r="F102" s="128"/>
      <c r="G102" s="219">
        <v>2</v>
      </c>
      <c r="H102" s="219"/>
      <c r="I102" s="220"/>
      <c r="J102" s="350"/>
      <c r="AA102" s="474">
        <f>IF(AND('14 ISM'!C102=1,NOT('14 ISM'!I102="")),'14 ISM'!I102,0)</f>
        <v>0</v>
      </c>
      <c r="AB102" s="474">
        <f>IF(AND('14 ISM'!D102=1,NOT('14 ISM'!I102="")),'14 ISM'!I102,0)</f>
        <v>0</v>
      </c>
      <c r="AC102" s="474">
        <f>IF(AND('14 ISM'!E102=1,NOT('14 ISM'!I102="")),'14 ISM'!I102,0)</f>
        <v>0</v>
      </c>
      <c r="AD102" s="474">
        <f>IF(AND('14 ISM'!F102=1,NOT('14 ISM'!I102="")),'14 ISM'!I102,0)</f>
        <v>0</v>
      </c>
      <c r="AE102" s="474">
        <f>IF(AND('14 ISM'!C102=0,NOT('14 ISM'!H102="")),'14 ISM'!H102,4)</f>
        <v>4</v>
      </c>
      <c r="AF102" s="474">
        <f>IF(AND('14 ISM'!D102=0,NOT('14 ISM'!H102="")),'14 ISM'!H102,4)</f>
        <v>4</v>
      </c>
      <c r="AG102" s="474">
        <f>IF(AND('14 ISM'!E102=0,NOT('14 ISM'!H102="")),'14 ISM'!H102,4)</f>
        <v>4</v>
      </c>
      <c r="AH102" s="474">
        <f>IF(AND('14 ISM'!F102=0,NOT('14 ISM'!H102="")),'14 ISM'!H102,4)</f>
        <v>4</v>
      </c>
    </row>
    <row r="103" spans="1:34">
      <c r="A103" s="38" t="s">
        <v>3197</v>
      </c>
      <c r="B103" s="707" t="s">
        <v>2222</v>
      </c>
      <c r="C103" s="337"/>
      <c r="D103" s="214"/>
      <c r="E103" s="214"/>
      <c r="F103" s="214"/>
      <c r="G103" s="219">
        <v>1</v>
      </c>
      <c r="H103" s="219"/>
      <c r="I103" s="220"/>
      <c r="J103" s="350"/>
      <c r="AA103" s="474">
        <f>IF(AND('14 ISM'!C103=1,NOT('14 ISM'!I103="")),'14 ISM'!I103,0)</f>
        <v>0</v>
      </c>
      <c r="AB103" s="474">
        <f>IF(AND('14 ISM'!D103=1,NOT('14 ISM'!I103="")),'14 ISM'!I103,0)</f>
        <v>0</v>
      </c>
      <c r="AC103" s="474">
        <f>IF(AND('14 ISM'!E103=1,NOT('14 ISM'!I103="")),'14 ISM'!I103,0)</f>
        <v>0</v>
      </c>
      <c r="AD103" s="474">
        <f>IF(AND('14 ISM'!F103=1,NOT('14 ISM'!I103="")),'14 ISM'!I103,0)</f>
        <v>0</v>
      </c>
      <c r="AE103" s="474">
        <f>IF(AND('14 ISM'!C103=0,NOT('14 ISM'!H103="")),'14 ISM'!H103,4)</f>
        <v>4</v>
      </c>
      <c r="AF103" s="474">
        <f>IF(AND('14 ISM'!D103=0,NOT('14 ISM'!H103="")),'14 ISM'!H103,4)</f>
        <v>4</v>
      </c>
      <c r="AG103" s="474">
        <f>IF(AND('14 ISM'!E103=0,NOT('14 ISM'!H103="")),'14 ISM'!H103,4)</f>
        <v>4</v>
      </c>
      <c r="AH103" s="474">
        <f>IF(AND('14 ISM'!F103=0,NOT('14 ISM'!H103="")),'14 ISM'!H103,4)</f>
        <v>4</v>
      </c>
    </row>
    <row r="104" spans="1:34" s="353" customFormat="1">
      <c r="A104" s="38" t="s">
        <v>2223</v>
      </c>
      <c r="B104" s="707" t="s">
        <v>2224</v>
      </c>
      <c r="C104" s="223"/>
      <c r="D104" s="214"/>
      <c r="E104" s="214"/>
      <c r="F104" s="214"/>
      <c r="G104" s="219">
        <v>2</v>
      </c>
      <c r="H104" s="219"/>
      <c r="I104" s="220"/>
      <c r="J104" s="351"/>
      <c r="K104" s="352"/>
      <c r="L104" s="352"/>
      <c r="M104" s="498"/>
      <c r="N104" s="352"/>
      <c r="O104" s="352"/>
      <c r="P104" s="352"/>
      <c r="Q104" s="352"/>
      <c r="R104" s="352"/>
      <c r="S104" s="352"/>
      <c r="T104" s="352"/>
      <c r="U104" s="352"/>
      <c r="V104" s="352"/>
      <c r="W104" s="352"/>
      <c r="X104" s="352"/>
      <c r="Y104" s="352"/>
      <c r="Z104" s="352"/>
      <c r="AA104" s="353">
        <f>IF(AND('14 ISM'!C104=1,NOT('14 ISM'!I104="")),'14 ISM'!I104,0)</f>
        <v>0</v>
      </c>
      <c r="AB104" s="474">
        <f>IF(AND('14 ISM'!D104=1,NOT('14 ISM'!I104="")),'14 ISM'!I104,0)</f>
        <v>0</v>
      </c>
      <c r="AC104" s="353">
        <f>IF(AND('14 ISM'!E104=1,NOT('14 ISM'!I104="")),'14 ISM'!I104,0)</f>
        <v>0</v>
      </c>
      <c r="AD104" s="353">
        <f>IF(AND('14 ISM'!F104=1,NOT('14 ISM'!I104="")),'14 ISM'!I104,0)</f>
        <v>0</v>
      </c>
      <c r="AE104" s="353">
        <f>IF(AND('14 ISM'!C104=0,NOT('14 ISM'!H104="")),'14 ISM'!H104,4)</f>
        <v>4</v>
      </c>
      <c r="AF104" s="353">
        <f>IF(AND('14 ISM'!D104=0,NOT('14 ISM'!H104="")),'14 ISM'!H104,4)</f>
        <v>4</v>
      </c>
      <c r="AG104" s="353">
        <f>IF(AND('14 ISM'!E104=0,NOT('14 ISM'!H104="")),'14 ISM'!H104,4)</f>
        <v>4</v>
      </c>
      <c r="AH104" s="353">
        <f>IF(AND('14 ISM'!F104=0,NOT('14 ISM'!H104="")),'14 ISM'!H104,4)</f>
        <v>4</v>
      </c>
    </row>
    <row r="105" spans="1:34" s="353" customFormat="1">
      <c r="A105" s="38" t="s">
        <v>2225</v>
      </c>
      <c r="B105" s="707" t="s">
        <v>2182</v>
      </c>
      <c r="C105" s="223"/>
      <c r="D105" s="214"/>
      <c r="E105" s="214"/>
      <c r="F105" s="214"/>
      <c r="G105" s="219">
        <v>2</v>
      </c>
      <c r="H105" s="219"/>
      <c r="I105" s="220"/>
      <c r="J105" s="351"/>
      <c r="K105" s="352"/>
      <c r="L105" s="352"/>
      <c r="M105" s="498"/>
      <c r="N105" s="352"/>
      <c r="O105" s="352"/>
      <c r="P105" s="352"/>
      <c r="Q105" s="352"/>
      <c r="R105" s="352"/>
      <c r="S105" s="352"/>
      <c r="T105" s="352"/>
      <c r="U105" s="352"/>
      <c r="V105" s="352"/>
      <c r="W105" s="352"/>
      <c r="X105" s="352"/>
      <c r="Y105" s="352"/>
      <c r="Z105" s="352"/>
      <c r="AA105" s="353">
        <f>IF(AND('14 ISM'!C105=1,NOT('14 ISM'!I105="")),'14 ISM'!I105,0)</f>
        <v>0</v>
      </c>
      <c r="AB105" s="474">
        <f>IF(AND('14 ISM'!D105=1,NOT('14 ISM'!I105="")),'14 ISM'!I105,0)</f>
        <v>0</v>
      </c>
      <c r="AC105" s="353">
        <f>IF(AND('14 ISM'!E105=1,NOT('14 ISM'!I105="")),'14 ISM'!I105,0)</f>
        <v>0</v>
      </c>
      <c r="AD105" s="353">
        <f>IF(AND('14 ISM'!F105=1,NOT('14 ISM'!I105="")),'14 ISM'!I105,0)</f>
        <v>0</v>
      </c>
      <c r="AE105" s="353">
        <f>IF(AND('14 ISM'!C105=0,NOT('14 ISM'!H105="")),'14 ISM'!H105,4)</f>
        <v>4</v>
      </c>
      <c r="AF105" s="353">
        <f>IF(AND('14 ISM'!D105=0,NOT('14 ISM'!H105="")),'14 ISM'!H105,4)</f>
        <v>4</v>
      </c>
      <c r="AG105" s="353">
        <f>IF(AND('14 ISM'!E105=0,NOT('14 ISM'!H105="")),'14 ISM'!H105,4)</f>
        <v>4</v>
      </c>
      <c r="AH105" s="353">
        <f>IF(AND('14 ISM'!F105=0,NOT('14 ISM'!H105="")),'14 ISM'!H105,4)</f>
        <v>4</v>
      </c>
    </row>
    <row r="106" spans="1:34" s="353" customFormat="1">
      <c r="A106" s="38" t="s">
        <v>2183</v>
      </c>
      <c r="B106" s="707" t="s">
        <v>2184</v>
      </c>
      <c r="C106" s="223"/>
      <c r="D106" s="214"/>
      <c r="E106" s="214"/>
      <c r="F106" s="214"/>
      <c r="G106" s="219">
        <v>1</v>
      </c>
      <c r="H106" s="219"/>
      <c r="I106" s="220"/>
      <c r="J106" s="351"/>
      <c r="K106" s="352"/>
      <c r="L106" s="352"/>
      <c r="M106" s="498"/>
      <c r="N106" s="352"/>
      <c r="O106" s="352"/>
      <c r="P106" s="352"/>
      <c r="Q106" s="352"/>
      <c r="R106" s="352"/>
      <c r="S106" s="352"/>
      <c r="T106" s="352"/>
      <c r="U106" s="352"/>
      <c r="V106" s="352"/>
      <c r="W106" s="352"/>
      <c r="X106" s="352"/>
      <c r="Y106" s="352"/>
      <c r="Z106" s="352"/>
      <c r="AA106" s="353">
        <f>IF(AND('14 ISM'!C106=1,NOT('14 ISM'!I106="")),'14 ISM'!I106,0)</f>
        <v>0</v>
      </c>
      <c r="AB106" s="474">
        <f>IF(AND('14 ISM'!D106=1,NOT('14 ISM'!I106="")),'14 ISM'!I106,0)</f>
        <v>0</v>
      </c>
      <c r="AC106" s="353">
        <f>IF(AND('14 ISM'!E106=1,NOT('14 ISM'!I106="")),'14 ISM'!I106,0)</f>
        <v>0</v>
      </c>
      <c r="AD106" s="353">
        <f>IF(AND('14 ISM'!F106=1,NOT('14 ISM'!I106="")),'14 ISM'!I106,0)</f>
        <v>0</v>
      </c>
      <c r="AE106" s="353">
        <f>IF(AND('14 ISM'!C106=0,NOT('14 ISM'!H106="")),'14 ISM'!H106,4)</f>
        <v>4</v>
      </c>
      <c r="AF106" s="353">
        <f>IF(AND('14 ISM'!D106=0,NOT('14 ISM'!H106="")),'14 ISM'!H106,4)</f>
        <v>4</v>
      </c>
      <c r="AG106" s="353">
        <f>IF(AND('14 ISM'!E106=0,NOT('14 ISM'!H106="")),'14 ISM'!H106,4)</f>
        <v>4</v>
      </c>
      <c r="AH106" s="353">
        <f>IF(AND('14 ISM'!F106=0,NOT('14 ISM'!H106="")),'14 ISM'!H106,4)</f>
        <v>4</v>
      </c>
    </row>
    <row r="107" spans="1:34">
      <c r="A107" s="38" t="s">
        <v>2185</v>
      </c>
      <c r="B107" s="707" t="s">
        <v>2186</v>
      </c>
      <c r="C107" s="223"/>
      <c r="D107" s="214"/>
      <c r="E107" s="214"/>
      <c r="F107" s="214"/>
      <c r="G107" s="219">
        <v>2</v>
      </c>
      <c r="H107" s="219"/>
      <c r="I107" s="220"/>
      <c r="J107" s="350"/>
      <c r="AA107" s="474">
        <f>IF(AND('14 ISM'!C107=1,NOT('14 ISM'!I107="")),'14 ISM'!I107,0)</f>
        <v>0</v>
      </c>
      <c r="AB107" s="474">
        <f>IF(AND('14 ISM'!D107=1,NOT('14 ISM'!I107="")),'14 ISM'!I107,0)</f>
        <v>0</v>
      </c>
      <c r="AC107" s="474">
        <f>IF(AND('14 ISM'!E107=1,NOT('14 ISM'!I107="")),'14 ISM'!I107,0)</f>
        <v>0</v>
      </c>
      <c r="AD107" s="474">
        <f>IF(AND('14 ISM'!F107=1,NOT('14 ISM'!I107="")),'14 ISM'!I107,0)</f>
        <v>0</v>
      </c>
      <c r="AE107" s="474">
        <f>IF(AND('14 ISM'!C107=0,NOT('14 ISM'!H107="")),'14 ISM'!H107,4)</f>
        <v>4</v>
      </c>
      <c r="AF107" s="474">
        <f>IF(AND('14 ISM'!D107=0,NOT('14 ISM'!H107="")),'14 ISM'!H107,4)</f>
        <v>4</v>
      </c>
      <c r="AG107" s="474">
        <f>IF(AND('14 ISM'!E107=0,NOT('14 ISM'!H107="")),'14 ISM'!H107,4)</f>
        <v>4</v>
      </c>
      <c r="AH107" s="474">
        <f>IF(AND('14 ISM'!F107=0,NOT('14 ISM'!H107="")),'14 ISM'!H107,4)</f>
        <v>4</v>
      </c>
    </row>
    <row r="108" spans="1:34" s="353" customFormat="1">
      <c r="A108" s="38" t="s">
        <v>2187</v>
      </c>
      <c r="B108" s="707" t="s">
        <v>2188</v>
      </c>
      <c r="C108" s="223"/>
      <c r="D108" s="214"/>
      <c r="E108" s="214"/>
      <c r="F108" s="214"/>
      <c r="G108" s="219">
        <v>1</v>
      </c>
      <c r="H108" s="219"/>
      <c r="I108" s="220"/>
      <c r="J108" s="351"/>
      <c r="K108" s="352"/>
      <c r="L108" s="352"/>
      <c r="M108" s="498"/>
      <c r="N108" s="352"/>
      <c r="O108" s="352"/>
      <c r="P108" s="352"/>
      <c r="Q108" s="352"/>
      <c r="R108" s="352"/>
      <c r="S108" s="352"/>
      <c r="T108" s="352"/>
      <c r="U108" s="352"/>
      <c r="V108" s="352"/>
      <c r="W108" s="352"/>
      <c r="X108" s="352"/>
      <c r="Y108" s="352"/>
      <c r="Z108" s="352"/>
      <c r="AA108" s="353">
        <f>IF(AND('14 ISM'!C108=1,NOT('14 ISM'!I108="")),'14 ISM'!I108,0)</f>
        <v>0</v>
      </c>
      <c r="AB108" s="474">
        <f>IF(AND('14 ISM'!D108=1,NOT('14 ISM'!I108="")),'14 ISM'!I108,0)</f>
        <v>0</v>
      </c>
      <c r="AC108" s="353">
        <f>IF(AND('14 ISM'!E108=1,NOT('14 ISM'!I108="")),'14 ISM'!I108,0)</f>
        <v>0</v>
      </c>
      <c r="AD108" s="353">
        <f>IF(AND('14 ISM'!F108=1,NOT('14 ISM'!I108="")),'14 ISM'!I108,0)</f>
        <v>0</v>
      </c>
      <c r="AE108" s="353">
        <f>IF(AND('14 ISM'!C108=0,NOT('14 ISM'!H108="")),'14 ISM'!H108,4)</f>
        <v>4</v>
      </c>
      <c r="AF108" s="353">
        <f>IF(AND('14 ISM'!D108=0,NOT('14 ISM'!H108="")),'14 ISM'!H108,4)</f>
        <v>4</v>
      </c>
      <c r="AG108" s="353">
        <f>IF(AND('14 ISM'!E108=0,NOT('14 ISM'!H108="")),'14 ISM'!H108,4)</f>
        <v>4</v>
      </c>
      <c r="AH108" s="353">
        <f>IF(AND('14 ISM'!F108=0,NOT('14 ISM'!H108="")),'14 ISM'!H108,4)</f>
        <v>4</v>
      </c>
    </row>
    <row r="109" spans="1:34">
      <c r="A109" s="531" t="s">
        <v>2189</v>
      </c>
      <c r="B109" s="708" t="s">
        <v>2190</v>
      </c>
      <c r="C109" s="223"/>
      <c r="D109" s="214"/>
      <c r="E109" s="214"/>
      <c r="F109" s="214"/>
      <c r="G109" s="219"/>
      <c r="H109" s="219"/>
      <c r="I109" s="220"/>
      <c r="J109" s="350"/>
      <c r="AB109" s="474">
        <f>IF(AND('14 ISM'!D109=1,NOT('14 ISM'!I109="")),'14 ISM'!I109,0)</f>
        <v>0</v>
      </c>
    </row>
    <row r="110" spans="1:34">
      <c r="A110" s="38" t="s">
        <v>2200</v>
      </c>
      <c r="B110" s="715" t="s">
        <v>2120</v>
      </c>
      <c r="C110" s="223"/>
      <c r="D110" s="214"/>
      <c r="E110" s="214"/>
      <c r="F110" s="214"/>
      <c r="G110" s="219">
        <v>2</v>
      </c>
      <c r="H110" s="219"/>
      <c r="I110" s="220"/>
      <c r="J110" s="350"/>
      <c r="AA110" s="474">
        <f>IF(AND('14 ISM'!C110=1,NOT('14 ISM'!I110="")),'14 ISM'!I110,0)</f>
        <v>0</v>
      </c>
      <c r="AB110" s="474">
        <f>IF(AND('14 ISM'!D110=1,NOT('14 ISM'!I110="")),'14 ISM'!I110,0)</f>
        <v>0</v>
      </c>
      <c r="AC110" s="474">
        <f>IF(AND('14 ISM'!E110=1,NOT('14 ISM'!I110="")),'14 ISM'!I110,0)</f>
        <v>0</v>
      </c>
      <c r="AD110" s="474">
        <f>IF(AND('14 ISM'!F110=1,NOT('14 ISM'!I110="")),'14 ISM'!I110,0)</f>
        <v>0</v>
      </c>
      <c r="AE110" s="474">
        <f>IF(AND('14 ISM'!C110=0,NOT('14 ISM'!H110="")),'14 ISM'!H110,4)</f>
        <v>4</v>
      </c>
      <c r="AF110" s="474">
        <f>IF(AND('14 ISM'!D110=0,NOT('14 ISM'!H110="")),'14 ISM'!H110,4)</f>
        <v>4</v>
      </c>
      <c r="AG110" s="474">
        <f>IF(AND('14 ISM'!E110=0,NOT('14 ISM'!H110="")),'14 ISM'!H110,4)</f>
        <v>4</v>
      </c>
      <c r="AH110" s="474">
        <f>IF(AND('14 ISM'!F110=0,NOT('14 ISM'!H110="")),'14 ISM'!H110,4)</f>
        <v>4</v>
      </c>
    </row>
    <row r="111" spans="1:34">
      <c r="A111" s="38" t="s">
        <v>2201</v>
      </c>
      <c r="B111" s="715" t="s">
        <v>2202</v>
      </c>
      <c r="C111" s="223"/>
      <c r="D111" s="214"/>
      <c r="E111" s="214"/>
      <c r="F111" s="214"/>
      <c r="G111" s="219">
        <v>2</v>
      </c>
      <c r="H111" s="219"/>
      <c r="I111" s="220"/>
      <c r="J111" s="350"/>
      <c r="AA111" s="474">
        <f>IF(AND('14 ISM'!C111=1,NOT('14 ISM'!I111="")),'14 ISM'!I111,0)</f>
        <v>0</v>
      </c>
      <c r="AB111" s="474">
        <f>IF(AND('14 ISM'!D111=1,NOT('14 ISM'!I111="")),'14 ISM'!I111,0)</f>
        <v>0</v>
      </c>
      <c r="AC111" s="474">
        <f>IF(AND('14 ISM'!E111=1,NOT('14 ISM'!I111="")),'14 ISM'!I111,0)</f>
        <v>0</v>
      </c>
      <c r="AD111" s="474">
        <f>IF(AND('14 ISM'!F111=1,NOT('14 ISM'!I111="")),'14 ISM'!I111,0)</f>
        <v>0</v>
      </c>
      <c r="AE111" s="474">
        <f>IF(AND('14 ISM'!C111=0,NOT('14 ISM'!H111="")),'14 ISM'!H111,4)</f>
        <v>4</v>
      </c>
      <c r="AF111" s="474">
        <f>IF(AND('14 ISM'!D111=0,NOT('14 ISM'!H111="")),'14 ISM'!H111,4)</f>
        <v>4</v>
      </c>
      <c r="AG111" s="474">
        <f>IF(AND('14 ISM'!E111=0,NOT('14 ISM'!H111="")),'14 ISM'!H111,4)</f>
        <v>4</v>
      </c>
      <c r="AH111" s="474">
        <f>IF(AND('14 ISM'!F111=0,NOT('14 ISM'!H111="")),'14 ISM'!H111,4)</f>
        <v>4</v>
      </c>
    </row>
    <row r="112" spans="1:34">
      <c r="A112" s="38" t="s">
        <v>2203</v>
      </c>
      <c r="B112" s="715" t="s">
        <v>2204</v>
      </c>
      <c r="C112" s="223"/>
      <c r="D112" s="214"/>
      <c r="E112" s="214"/>
      <c r="F112" s="214"/>
      <c r="G112" s="219">
        <v>2</v>
      </c>
      <c r="H112" s="219"/>
      <c r="I112" s="220"/>
      <c r="J112" s="350"/>
      <c r="AA112" s="474">
        <f>IF(AND('14 ISM'!C112=1,NOT('14 ISM'!I112="")),'14 ISM'!I112,0)</f>
        <v>0</v>
      </c>
      <c r="AB112" s="474">
        <f>IF(AND('14 ISM'!D112=1,NOT('14 ISM'!I112="")),'14 ISM'!I112,0)</f>
        <v>0</v>
      </c>
      <c r="AC112" s="474">
        <f>IF(AND('14 ISM'!E112=1,NOT('14 ISM'!I112="")),'14 ISM'!I112,0)</f>
        <v>0</v>
      </c>
      <c r="AD112" s="474">
        <f>IF(AND('14 ISM'!F112=1,NOT('14 ISM'!I112="")),'14 ISM'!I112,0)</f>
        <v>0</v>
      </c>
      <c r="AE112" s="474">
        <f>IF(AND('14 ISM'!C112=0,NOT('14 ISM'!H112="")),'14 ISM'!H112,4)</f>
        <v>4</v>
      </c>
      <c r="AF112" s="474">
        <f>IF(AND('14 ISM'!D112=0,NOT('14 ISM'!H112="")),'14 ISM'!H112,4)</f>
        <v>4</v>
      </c>
      <c r="AG112" s="474">
        <f>IF(AND('14 ISM'!E112=0,NOT('14 ISM'!H112="")),'14 ISM'!H112,4)</f>
        <v>4</v>
      </c>
      <c r="AH112" s="474">
        <f>IF(AND('14 ISM'!F112=0,NOT('14 ISM'!H112="")),'14 ISM'!H112,4)</f>
        <v>4</v>
      </c>
    </row>
    <row r="113" spans="1:34">
      <c r="A113" s="38" t="s">
        <v>2205</v>
      </c>
      <c r="B113" s="715" t="s">
        <v>2206</v>
      </c>
      <c r="C113" s="223"/>
      <c r="D113" s="214"/>
      <c r="E113" s="214"/>
      <c r="F113" s="214"/>
      <c r="G113" s="219">
        <v>2</v>
      </c>
      <c r="H113" s="219"/>
      <c r="I113" s="220"/>
      <c r="J113" s="350"/>
      <c r="AA113" s="474">
        <f>IF(AND('14 ISM'!C113=1,NOT('14 ISM'!I113="")),'14 ISM'!I113,0)</f>
        <v>0</v>
      </c>
      <c r="AB113" s="474">
        <f>IF(AND('14 ISM'!D113=1,NOT('14 ISM'!I113="")),'14 ISM'!I113,0)</f>
        <v>0</v>
      </c>
      <c r="AC113" s="474">
        <f>IF(AND('14 ISM'!E113=1,NOT('14 ISM'!I113="")),'14 ISM'!I113,0)</f>
        <v>0</v>
      </c>
      <c r="AD113" s="474">
        <f>IF(AND('14 ISM'!F113=1,NOT('14 ISM'!I113="")),'14 ISM'!I113,0)</f>
        <v>0</v>
      </c>
      <c r="AE113" s="474">
        <f>IF(AND('14 ISM'!C113=0,NOT('14 ISM'!H113="")),'14 ISM'!H113,4)</f>
        <v>4</v>
      </c>
      <c r="AF113" s="474">
        <f>IF(AND('14 ISM'!D113=0,NOT('14 ISM'!H113="")),'14 ISM'!H113,4)</f>
        <v>4</v>
      </c>
      <c r="AG113" s="474">
        <f>IF(AND('14 ISM'!E113=0,NOT('14 ISM'!H113="")),'14 ISM'!H113,4)</f>
        <v>4</v>
      </c>
      <c r="AH113" s="474">
        <f>IF(AND('14 ISM'!F113=0,NOT('14 ISM'!H113="")),'14 ISM'!H113,4)</f>
        <v>4</v>
      </c>
    </row>
    <row r="114" spans="1:34">
      <c r="A114" s="38" t="s">
        <v>2207</v>
      </c>
      <c r="B114" s="715" t="s">
        <v>4735</v>
      </c>
      <c r="C114" s="223"/>
      <c r="D114" s="214"/>
      <c r="E114" s="214"/>
      <c r="F114" s="214"/>
      <c r="G114" s="219">
        <v>2</v>
      </c>
      <c r="H114" s="219"/>
      <c r="I114" s="220"/>
      <c r="J114" s="350"/>
      <c r="AA114" s="474">
        <f>IF(AND('14 ISM'!C114=1,NOT('14 ISM'!I114="")),'14 ISM'!I114,0)</f>
        <v>0</v>
      </c>
      <c r="AB114" s="474">
        <f>IF(AND('14 ISM'!D114=1,NOT('14 ISM'!I114="")),'14 ISM'!I114,0)</f>
        <v>0</v>
      </c>
      <c r="AC114" s="474">
        <f>IF(AND('14 ISM'!E114=1,NOT('14 ISM'!I114="")),'14 ISM'!I114,0)</f>
        <v>0</v>
      </c>
      <c r="AD114" s="474">
        <f>IF(AND('14 ISM'!F114=1,NOT('14 ISM'!I114="")),'14 ISM'!I114,0)</f>
        <v>0</v>
      </c>
      <c r="AE114" s="474">
        <f>IF(AND('14 ISM'!C114=0,NOT('14 ISM'!H114="")),'14 ISM'!H114,4)</f>
        <v>4</v>
      </c>
      <c r="AF114" s="474">
        <f>IF(AND('14 ISM'!D114=0,NOT('14 ISM'!H114="")),'14 ISM'!H114,4)</f>
        <v>4</v>
      </c>
      <c r="AG114" s="474">
        <f>IF(AND('14 ISM'!E114=0,NOT('14 ISM'!H114="")),'14 ISM'!H114,4)</f>
        <v>4</v>
      </c>
      <c r="AH114" s="474">
        <f>IF(AND('14 ISM'!F114=0,NOT('14 ISM'!H114="")),'14 ISM'!H114,4)</f>
        <v>4</v>
      </c>
    </row>
    <row r="115" spans="1:34" ht="12" customHeight="1">
      <c r="A115" s="38" t="s">
        <v>3982</v>
      </c>
      <c r="B115" s="716" t="s">
        <v>2125</v>
      </c>
      <c r="C115" s="223"/>
      <c r="D115" s="214"/>
      <c r="E115" s="214"/>
      <c r="F115" s="214"/>
      <c r="G115" s="219">
        <v>1</v>
      </c>
      <c r="H115" s="219"/>
      <c r="I115" s="220"/>
      <c r="J115" s="350"/>
      <c r="AA115" s="474">
        <f>IF(AND('14 ISM'!C115=1,NOT('14 ISM'!I115="")),'14 ISM'!I115,0)</f>
        <v>0</v>
      </c>
      <c r="AB115" s="474">
        <f>IF(AND('14 ISM'!D115=1,NOT('14 ISM'!I115="")),'14 ISM'!I115,0)</f>
        <v>0</v>
      </c>
      <c r="AC115" s="474">
        <f>IF(AND('14 ISM'!E115=1,NOT('14 ISM'!I115="")),'14 ISM'!I115,0)</f>
        <v>0</v>
      </c>
      <c r="AD115" s="474">
        <f>IF(AND('14 ISM'!F115=1,NOT('14 ISM'!I115="")),'14 ISM'!I115,0)</f>
        <v>0</v>
      </c>
      <c r="AE115" s="474">
        <f>IF(AND('14 ISM'!C115=0,NOT('14 ISM'!H115="")),'14 ISM'!H115,4)</f>
        <v>4</v>
      </c>
      <c r="AF115" s="474">
        <f>IF(AND('14 ISM'!D115=0,NOT('14 ISM'!H115="")),'14 ISM'!H115,4)</f>
        <v>4</v>
      </c>
      <c r="AG115" s="474">
        <f>IF(AND('14 ISM'!E115=0,NOT('14 ISM'!H115="")),'14 ISM'!H115,4)</f>
        <v>4</v>
      </c>
      <c r="AH115" s="474">
        <f>IF(AND('14 ISM'!F115=0,NOT('14 ISM'!H115="")),'14 ISM'!H115,4)</f>
        <v>4</v>
      </c>
    </row>
    <row r="116" spans="1:34">
      <c r="A116" s="531" t="s">
        <v>2126</v>
      </c>
      <c r="B116" s="708" t="s">
        <v>2127</v>
      </c>
      <c r="C116" s="223"/>
      <c r="D116" s="214"/>
      <c r="E116" s="214"/>
      <c r="F116" s="214"/>
      <c r="G116" s="219"/>
      <c r="H116" s="219"/>
      <c r="I116" s="220"/>
      <c r="J116" s="350"/>
      <c r="AB116" s="474">
        <f>IF(AND('14 ISM'!D116=1,NOT('14 ISM'!I116="")),'14 ISM'!I116,0)</f>
        <v>0</v>
      </c>
    </row>
    <row r="117" spans="1:34" ht="20">
      <c r="A117" s="38" t="s">
        <v>2128</v>
      </c>
      <c r="B117" s="707" t="s">
        <v>3818</v>
      </c>
      <c r="C117" s="223"/>
      <c r="D117" s="214"/>
      <c r="E117" s="214"/>
      <c r="F117" s="214"/>
      <c r="G117" s="219">
        <v>2</v>
      </c>
      <c r="H117" s="219"/>
      <c r="I117" s="220"/>
      <c r="J117" s="350"/>
      <c r="AA117" s="474">
        <f>IF(AND('14 ISM'!C117=1,NOT('14 ISM'!I117="")),'14 ISM'!I117,0)</f>
        <v>0</v>
      </c>
      <c r="AB117" s="474">
        <f>IF(AND('14 ISM'!D117=1,NOT('14 ISM'!I117="")),'14 ISM'!I117,0)</f>
        <v>0</v>
      </c>
      <c r="AC117" s="474">
        <f>IF(AND('14 ISM'!E117=1,NOT('14 ISM'!I117="")),'14 ISM'!I117,0)</f>
        <v>0</v>
      </c>
      <c r="AD117" s="474">
        <f>IF(AND('14 ISM'!F117=1,NOT('14 ISM'!I117="")),'14 ISM'!I117,0)</f>
        <v>0</v>
      </c>
      <c r="AE117" s="474">
        <f>IF(AND('14 ISM'!C117=0,NOT('14 ISM'!H117="")),'14 ISM'!H117,4)</f>
        <v>4</v>
      </c>
      <c r="AF117" s="474">
        <f>IF(AND('14 ISM'!D117=0,NOT('14 ISM'!H117="")),'14 ISM'!H117,4)</f>
        <v>4</v>
      </c>
      <c r="AG117" s="474">
        <f>IF(AND('14 ISM'!E117=0,NOT('14 ISM'!H117="")),'14 ISM'!H117,4)</f>
        <v>4</v>
      </c>
      <c r="AH117" s="474">
        <f>IF(AND('14 ISM'!F117=0,NOT('14 ISM'!H117="")),'14 ISM'!H117,4)</f>
        <v>4</v>
      </c>
    </row>
    <row r="118" spans="1:34">
      <c r="A118" s="38" t="s">
        <v>3073</v>
      </c>
      <c r="B118" s="707" t="s">
        <v>3074</v>
      </c>
      <c r="C118" s="223"/>
      <c r="D118" s="214"/>
      <c r="E118" s="214"/>
      <c r="F118" s="214"/>
      <c r="G118" s="219">
        <v>2</v>
      </c>
      <c r="H118" s="219"/>
      <c r="I118" s="220"/>
      <c r="J118" s="350"/>
      <c r="AA118" s="474">
        <f>IF(AND('14 ISM'!C118=1,NOT('14 ISM'!I118="")),'14 ISM'!I118,0)</f>
        <v>0</v>
      </c>
      <c r="AB118" s="474">
        <f>IF(AND('14 ISM'!D118=1,NOT('14 ISM'!I118="")),'14 ISM'!I118,0)</f>
        <v>0</v>
      </c>
      <c r="AC118" s="474">
        <f>IF(AND('14 ISM'!E118=1,NOT('14 ISM'!I118="")),'14 ISM'!I118,0)</f>
        <v>0</v>
      </c>
      <c r="AD118" s="474">
        <f>IF(AND('14 ISM'!F118=1,NOT('14 ISM'!I118="")),'14 ISM'!I118,0)</f>
        <v>0</v>
      </c>
      <c r="AE118" s="474">
        <f>IF(AND('14 ISM'!C118=0,NOT('14 ISM'!H118="")),'14 ISM'!H118,4)</f>
        <v>4</v>
      </c>
      <c r="AF118" s="474">
        <f>IF(AND('14 ISM'!D118=0,NOT('14 ISM'!H118="")),'14 ISM'!H118,4)</f>
        <v>4</v>
      </c>
      <c r="AG118" s="474">
        <f>IF(AND('14 ISM'!E118=0,NOT('14 ISM'!H118="")),'14 ISM'!H118,4)</f>
        <v>4</v>
      </c>
      <c r="AH118" s="474">
        <f>IF(AND('14 ISM'!F118=0,NOT('14 ISM'!H118="")),'14 ISM'!H118,4)</f>
        <v>4</v>
      </c>
    </row>
    <row r="119" spans="1:34" ht="13">
      <c r="A119" s="493" t="s">
        <v>3075</v>
      </c>
      <c r="B119" s="705" t="s">
        <v>3076</v>
      </c>
      <c r="C119" s="223"/>
      <c r="D119" s="214"/>
      <c r="E119" s="214"/>
      <c r="F119" s="214"/>
      <c r="G119" s="219"/>
      <c r="H119" s="219"/>
      <c r="I119" s="220"/>
      <c r="J119" s="350"/>
      <c r="AB119" s="474">
        <f>IF(AND('14 ISM'!D119=1,NOT('14 ISM'!I119="")),'14 ISM'!I119,0)</f>
        <v>0</v>
      </c>
    </row>
    <row r="120" spans="1:34">
      <c r="A120" s="538" t="s">
        <v>3077</v>
      </c>
      <c r="B120" s="706" t="s">
        <v>2115</v>
      </c>
      <c r="C120" s="223"/>
      <c r="D120" s="214"/>
      <c r="E120" s="214"/>
      <c r="F120" s="214"/>
      <c r="G120" s="219"/>
      <c r="H120" s="219"/>
      <c r="I120" s="220"/>
      <c r="J120" s="350"/>
      <c r="AB120" s="474">
        <f>IF(AND('14 ISM'!D120=1,NOT('14 ISM'!I120="")),'14 ISM'!I120,0)</f>
        <v>0</v>
      </c>
    </row>
    <row r="121" spans="1:34">
      <c r="A121" s="38" t="s">
        <v>2116</v>
      </c>
      <c r="B121" s="707" t="s">
        <v>3118</v>
      </c>
      <c r="C121" s="223"/>
      <c r="D121" s="214"/>
      <c r="E121" s="214"/>
      <c r="F121" s="214"/>
      <c r="G121" s="219">
        <v>4</v>
      </c>
      <c r="H121" s="219">
        <v>2</v>
      </c>
      <c r="I121" s="220"/>
      <c r="J121" s="350"/>
      <c r="AA121" s="474">
        <f>IF(AND('14 ISM'!C121=1,NOT('14 ISM'!I121="")),'14 ISM'!I121,0)</f>
        <v>0</v>
      </c>
      <c r="AB121" s="474">
        <f>IF(AND('14 ISM'!D121=1,NOT('14 ISM'!I121="")),'14 ISM'!I121,0)</f>
        <v>0</v>
      </c>
      <c r="AC121" s="474">
        <f>IF(AND('14 ISM'!E121=1,NOT('14 ISM'!I121="")),'14 ISM'!I121,0)</f>
        <v>0</v>
      </c>
      <c r="AD121" s="474">
        <f>IF(AND('14 ISM'!F121=1,NOT('14 ISM'!I121="")),'14 ISM'!I121,0)</f>
        <v>0</v>
      </c>
      <c r="AE121" s="474">
        <f>IF(AND('14 ISM'!C121=0,NOT('14 ISM'!H121="")),'14 ISM'!H121,4)</f>
        <v>2</v>
      </c>
      <c r="AF121" s="474">
        <f>IF(AND('14 ISM'!D121=0,NOT('14 ISM'!H121="")),'14 ISM'!H121,4)</f>
        <v>2</v>
      </c>
      <c r="AG121" s="474">
        <f>IF(AND('14 ISM'!E121=0,NOT('14 ISM'!H121="")),'14 ISM'!H121,4)</f>
        <v>2</v>
      </c>
      <c r="AH121" s="474">
        <f>IF(AND('14 ISM'!F121=0,NOT('14 ISM'!H121="")),'14 ISM'!H121,4)</f>
        <v>2</v>
      </c>
    </row>
    <row r="122" spans="1:34">
      <c r="A122" s="38" t="s">
        <v>3119</v>
      </c>
      <c r="B122" s="707" t="s">
        <v>3120</v>
      </c>
      <c r="C122" s="223"/>
      <c r="D122" s="214"/>
      <c r="E122" s="214"/>
      <c r="F122" s="214"/>
      <c r="G122" s="219">
        <v>2</v>
      </c>
      <c r="H122" s="219">
        <v>2</v>
      </c>
      <c r="I122" s="220"/>
      <c r="J122" s="350"/>
      <c r="AA122" s="474">
        <f>IF(AND('14 ISM'!C122=1,NOT('14 ISM'!I122="")),'14 ISM'!I122,0)</f>
        <v>0</v>
      </c>
      <c r="AB122" s="474">
        <f>IF(AND('14 ISM'!D122=1,NOT('14 ISM'!I122="")),'14 ISM'!I122,0)</f>
        <v>0</v>
      </c>
      <c r="AC122" s="474">
        <f>IF(AND('14 ISM'!E122=1,NOT('14 ISM'!I122="")),'14 ISM'!I122,0)</f>
        <v>0</v>
      </c>
      <c r="AD122" s="474">
        <f>IF(AND('14 ISM'!F122=1,NOT('14 ISM'!I122="")),'14 ISM'!I122,0)</f>
        <v>0</v>
      </c>
      <c r="AE122" s="474">
        <f>IF(AND('14 ISM'!C122=0,NOT('14 ISM'!H122="")),'14 ISM'!H122,4)</f>
        <v>2</v>
      </c>
      <c r="AF122" s="474">
        <f>IF(AND('14 ISM'!D122=0,NOT('14 ISM'!H122="")),'14 ISM'!H122,4)</f>
        <v>2</v>
      </c>
      <c r="AG122" s="474">
        <f>IF(AND('14 ISM'!E122=0,NOT('14 ISM'!H122="")),'14 ISM'!H122,4)</f>
        <v>2</v>
      </c>
      <c r="AH122" s="474">
        <f>IF(AND('14 ISM'!F122=0,NOT('14 ISM'!H122="")),'14 ISM'!H122,4)</f>
        <v>2</v>
      </c>
    </row>
    <row r="123" spans="1:34">
      <c r="A123" s="38" t="s">
        <v>3121</v>
      </c>
      <c r="B123" s="707" t="s">
        <v>2129</v>
      </c>
      <c r="C123" s="223"/>
      <c r="D123" s="214"/>
      <c r="E123" s="214"/>
      <c r="F123" s="214"/>
      <c r="G123" s="219">
        <v>2</v>
      </c>
      <c r="H123" s="219"/>
      <c r="I123" s="220"/>
      <c r="J123" s="350"/>
      <c r="AA123" s="474">
        <f>IF(AND('14 ISM'!C123=1,NOT('14 ISM'!I123="")),'14 ISM'!I123,0)</f>
        <v>0</v>
      </c>
      <c r="AB123" s="474">
        <f>IF(AND('14 ISM'!D123=1,NOT('14 ISM'!I123="")),'14 ISM'!I123,0)</f>
        <v>0</v>
      </c>
      <c r="AC123" s="474">
        <f>IF(AND('14 ISM'!E123=1,NOT('14 ISM'!I123="")),'14 ISM'!I123,0)</f>
        <v>0</v>
      </c>
      <c r="AD123" s="474">
        <f>IF(AND('14 ISM'!F123=1,NOT('14 ISM'!I123="")),'14 ISM'!I123,0)</f>
        <v>0</v>
      </c>
      <c r="AE123" s="474">
        <f>IF(AND('14 ISM'!C123=0,NOT('14 ISM'!H123="")),'14 ISM'!H123,4)</f>
        <v>4</v>
      </c>
      <c r="AF123" s="474">
        <f>IF(AND('14 ISM'!D123=0,NOT('14 ISM'!H123="")),'14 ISM'!H123,4)</f>
        <v>4</v>
      </c>
      <c r="AG123" s="474">
        <f>IF(AND('14 ISM'!E123=0,NOT('14 ISM'!H123="")),'14 ISM'!H123,4)</f>
        <v>4</v>
      </c>
      <c r="AH123" s="474">
        <f>IF(AND('14 ISM'!F123=0,NOT('14 ISM'!H123="")),'14 ISM'!H123,4)</f>
        <v>4</v>
      </c>
    </row>
    <row r="124" spans="1:34">
      <c r="A124" s="38" t="s">
        <v>2130</v>
      </c>
      <c r="B124" s="707" t="s">
        <v>3888</v>
      </c>
      <c r="C124" s="223"/>
      <c r="D124" s="214"/>
      <c r="E124" s="214"/>
      <c r="F124" s="214"/>
      <c r="G124" s="219">
        <v>2</v>
      </c>
      <c r="H124" s="219"/>
      <c r="I124" s="220"/>
      <c r="J124" s="350"/>
      <c r="AA124" s="474">
        <f>IF(AND('14 ISM'!C124=1,NOT('14 ISM'!I124="")),'14 ISM'!I124,0)</f>
        <v>0</v>
      </c>
      <c r="AB124" s="474">
        <f>IF(AND('14 ISM'!D124=1,NOT('14 ISM'!I124="")),'14 ISM'!I124,0)</f>
        <v>0</v>
      </c>
      <c r="AC124" s="474">
        <f>IF(AND('14 ISM'!E124=1,NOT('14 ISM'!I124="")),'14 ISM'!I124,0)</f>
        <v>0</v>
      </c>
      <c r="AD124" s="474">
        <f>IF(AND('14 ISM'!F124=1,NOT('14 ISM'!I124="")),'14 ISM'!I124,0)</f>
        <v>0</v>
      </c>
      <c r="AE124" s="474">
        <f>IF(AND('14 ISM'!C124=0,NOT('14 ISM'!H124="")),'14 ISM'!H124,4)</f>
        <v>4</v>
      </c>
      <c r="AF124" s="474">
        <f>IF(AND('14 ISM'!D124=0,NOT('14 ISM'!H124="")),'14 ISM'!H124,4)</f>
        <v>4</v>
      </c>
      <c r="AG124" s="474">
        <f>IF(AND('14 ISM'!E124=0,NOT('14 ISM'!H124="")),'14 ISM'!H124,4)</f>
        <v>4</v>
      </c>
      <c r="AH124" s="474">
        <f>IF(AND('14 ISM'!F124=0,NOT('14 ISM'!H124="")),'14 ISM'!H124,4)</f>
        <v>4</v>
      </c>
    </row>
    <row r="125" spans="1:34">
      <c r="A125" s="538" t="s">
        <v>3889</v>
      </c>
      <c r="B125" s="708" t="s">
        <v>4083</v>
      </c>
      <c r="C125" s="223"/>
      <c r="D125" s="214"/>
      <c r="E125" s="214"/>
      <c r="F125" s="214"/>
      <c r="G125" s="219"/>
      <c r="H125" s="219"/>
      <c r="I125" s="220"/>
      <c r="J125" s="350"/>
      <c r="AB125" s="474">
        <f>IF(AND('14 ISM'!D125=1,NOT('14 ISM'!I125="")),'14 ISM'!I125,0)</f>
        <v>0</v>
      </c>
    </row>
    <row r="126" spans="1:34">
      <c r="A126" s="38" t="s">
        <v>4084</v>
      </c>
      <c r="B126" s="707" t="s">
        <v>4085</v>
      </c>
      <c r="C126" s="223"/>
      <c r="D126" s="214"/>
      <c r="E126" s="214"/>
      <c r="F126" s="214"/>
      <c r="G126" s="219">
        <v>4</v>
      </c>
      <c r="H126" s="219"/>
      <c r="I126" s="220"/>
      <c r="J126" s="350"/>
      <c r="AA126" s="474">
        <f>IF(AND('14 ISM'!C126=1,NOT('14 ISM'!I126="")),'14 ISM'!I126,0)</f>
        <v>0</v>
      </c>
      <c r="AB126" s="474">
        <f>IF(AND('14 ISM'!D126=1,NOT('14 ISM'!I126="")),'14 ISM'!I126,0)</f>
        <v>0</v>
      </c>
      <c r="AC126" s="474">
        <f>IF(AND('14 ISM'!E126=1,NOT('14 ISM'!I126="")),'14 ISM'!I126,0)</f>
        <v>0</v>
      </c>
      <c r="AD126" s="474">
        <f>IF(AND('14 ISM'!F126=1,NOT('14 ISM'!I126="")),'14 ISM'!I126,0)</f>
        <v>0</v>
      </c>
      <c r="AE126" s="474">
        <f>IF(AND('14 ISM'!C126=0,NOT('14 ISM'!H126="")),'14 ISM'!H126,4)</f>
        <v>4</v>
      </c>
      <c r="AF126" s="474">
        <f>IF(AND('14 ISM'!D126=0,NOT('14 ISM'!H126="")),'14 ISM'!H126,4)</f>
        <v>4</v>
      </c>
      <c r="AG126" s="474">
        <f>IF(AND('14 ISM'!E126=0,NOT('14 ISM'!H126="")),'14 ISM'!H126,4)</f>
        <v>4</v>
      </c>
      <c r="AH126" s="474">
        <f>IF(AND('14 ISM'!F126=0,NOT('14 ISM'!H126="")),'14 ISM'!H126,4)</f>
        <v>4</v>
      </c>
    </row>
    <row r="127" spans="1:34" ht="20">
      <c r="A127" s="38" t="s">
        <v>4086</v>
      </c>
      <c r="B127" s="707" t="s">
        <v>3819</v>
      </c>
      <c r="C127" s="223"/>
      <c r="D127" s="214"/>
      <c r="E127" s="214"/>
      <c r="F127" s="214"/>
      <c r="G127" s="219">
        <v>2</v>
      </c>
      <c r="H127" s="219"/>
      <c r="I127" s="220"/>
      <c r="J127" s="350"/>
      <c r="AA127" s="474">
        <f>IF(AND('14 ISM'!C127=1,NOT('14 ISM'!I127="")),'14 ISM'!I127,0)</f>
        <v>0</v>
      </c>
      <c r="AB127" s="474">
        <f>IF(AND('14 ISM'!D127=1,NOT('14 ISM'!I127="")),'14 ISM'!I127,0)</f>
        <v>0</v>
      </c>
      <c r="AC127" s="474">
        <f>IF(AND('14 ISM'!E127=1,NOT('14 ISM'!I127="")),'14 ISM'!I127,0)</f>
        <v>0</v>
      </c>
      <c r="AD127" s="474">
        <f>IF(AND('14 ISM'!F127=1,NOT('14 ISM'!I127="")),'14 ISM'!I127,0)</f>
        <v>0</v>
      </c>
      <c r="AE127" s="474">
        <f>IF(AND('14 ISM'!C127=0,NOT('14 ISM'!H127="")),'14 ISM'!H127,4)</f>
        <v>4</v>
      </c>
      <c r="AF127" s="474">
        <f>IF(AND('14 ISM'!D127=0,NOT('14 ISM'!H127="")),'14 ISM'!H127,4)</f>
        <v>4</v>
      </c>
      <c r="AG127" s="474">
        <f>IF(AND('14 ISM'!E127=0,NOT('14 ISM'!H127="")),'14 ISM'!H127,4)</f>
        <v>4</v>
      </c>
      <c r="AH127" s="474">
        <f>IF(AND('14 ISM'!F127=0,NOT('14 ISM'!H127="")),'14 ISM'!H127,4)</f>
        <v>4</v>
      </c>
    </row>
    <row r="128" spans="1:34">
      <c r="A128" s="538" t="s">
        <v>3930</v>
      </c>
      <c r="B128" s="708" t="s">
        <v>3931</v>
      </c>
      <c r="C128" s="223"/>
      <c r="D128" s="214"/>
      <c r="E128" s="214"/>
      <c r="F128" s="214"/>
      <c r="G128" s="219"/>
      <c r="H128" s="219"/>
      <c r="I128" s="220"/>
      <c r="J128" s="350"/>
      <c r="AB128" s="474">
        <f>IF(AND('14 ISM'!D128=1,NOT('14 ISM'!I128="")),'14 ISM'!I128,0)</f>
        <v>0</v>
      </c>
    </row>
    <row r="129" spans="1:34">
      <c r="A129" s="38" t="s">
        <v>3932</v>
      </c>
      <c r="B129" s="707" t="s">
        <v>3935</v>
      </c>
      <c r="C129" s="223"/>
      <c r="D129" s="214"/>
      <c r="E129" s="214"/>
      <c r="F129" s="214"/>
      <c r="G129" s="219">
        <v>4</v>
      </c>
      <c r="H129" s="219"/>
      <c r="I129" s="220"/>
      <c r="J129" s="350"/>
      <c r="AA129" s="474">
        <f>IF(AND('14 ISM'!C129=1,NOT('14 ISM'!I129="")),'14 ISM'!I129,0)</f>
        <v>0</v>
      </c>
      <c r="AB129" s="474">
        <f>IF(AND('14 ISM'!D129=1,NOT('14 ISM'!I129="")),'14 ISM'!I129,0)</f>
        <v>0</v>
      </c>
      <c r="AC129" s="474">
        <f>IF(AND('14 ISM'!E129=1,NOT('14 ISM'!I129="")),'14 ISM'!I129,0)</f>
        <v>0</v>
      </c>
      <c r="AD129" s="474">
        <f>IF(AND('14 ISM'!F129=1,NOT('14 ISM'!I129="")),'14 ISM'!I129,0)</f>
        <v>0</v>
      </c>
      <c r="AE129" s="474">
        <f>IF(AND('14 ISM'!C129=0,NOT('14 ISM'!H129="")),'14 ISM'!H129,4)</f>
        <v>4</v>
      </c>
      <c r="AF129" s="474">
        <f>IF(AND('14 ISM'!D129=0,NOT('14 ISM'!H129="")),'14 ISM'!H129,4)</f>
        <v>4</v>
      </c>
      <c r="AG129" s="474">
        <f>IF(AND('14 ISM'!E129=0,NOT('14 ISM'!H129="")),'14 ISM'!H129,4)</f>
        <v>4</v>
      </c>
      <c r="AH129" s="474">
        <f>IF(AND('14 ISM'!F129=0,NOT('14 ISM'!H129="")),'14 ISM'!H129,4)</f>
        <v>4</v>
      </c>
    </row>
    <row r="130" spans="1:34">
      <c r="A130" s="38" t="s">
        <v>3940</v>
      </c>
      <c r="B130" s="707" t="s">
        <v>3941</v>
      </c>
      <c r="C130" s="223"/>
      <c r="D130" s="214"/>
      <c r="E130" s="214"/>
      <c r="F130" s="214"/>
      <c r="G130" s="219">
        <v>2</v>
      </c>
      <c r="H130" s="219"/>
      <c r="I130" s="220"/>
      <c r="J130" s="350"/>
      <c r="AA130" s="474">
        <f>IF(AND('14 ISM'!C130=1,NOT('14 ISM'!I130="")),'14 ISM'!I130,0)</f>
        <v>0</v>
      </c>
      <c r="AB130" s="474">
        <f>IF(AND('14 ISM'!D130=1,NOT('14 ISM'!I130="")),'14 ISM'!I130,0)</f>
        <v>0</v>
      </c>
      <c r="AC130" s="474">
        <f>IF(AND('14 ISM'!E130=1,NOT('14 ISM'!I130="")),'14 ISM'!I130,0)</f>
        <v>0</v>
      </c>
      <c r="AD130" s="474">
        <f>IF(AND('14 ISM'!F130=1,NOT('14 ISM'!I130="")),'14 ISM'!I130,0)</f>
        <v>0</v>
      </c>
      <c r="AE130" s="474">
        <f>IF(AND('14 ISM'!C130=0,NOT('14 ISM'!H130="")),'14 ISM'!H130,4)</f>
        <v>4</v>
      </c>
      <c r="AF130" s="474">
        <f>IF(AND('14 ISM'!D130=0,NOT('14 ISM'!H130="")),'14 ISM'!H130,4)</f>
        <v>4</v>
      </c>
      <c r="AG130" s="474">
        <f>IF(AND('14 ISM'!E130=0,NOT('14 ISM'!H130="")),'14 ISM'!H130,4)</f>
        <v>4</v>
      </c>
      <c r="AH130" s="474">
        <f>IF(AND('14 ISM'!F130=0,NOT('14 ISM'!H130="")),'14 ISM'!H130,4)</f>
        <v>4</v>
      </c>
    </row>
    <row r="131" spans="1:34">
      <c r="A131" s="538" t="s">
        <v>3942</v>
      </c>
      <c r="B131" s="708" t="s">
        <v>3943</v>
      </c>
      <c r="C131" s="223"/>
      <c r="D131" s="214"/>
      <c r="E131" s="214"/>
      <c r="F131" s="214"/>
      <c r="G131" s="219"/>
      <c r="H131" s="219"/>
      <c r="I131" s="220"/>
      <c r="J131" s="350"/>
      <c r="AB131" s="474">
        <f>IF(AND('14 ISM'!D131=1,NOT('14 ISM'!I131="")),'14 ISM'!I131,0)</f>
        <v>0</v>
      </c>
    </row>
    <row r="132" spans="1:34">
      <c r="A132" s="38" t="s">
        <v>3944</v>
      </c>
      <c r="B132" s="707" t="s">
        <v>3890</v>
      </c>
      <c r="C132" s="223"/>
      <c r="D132" s="214"/>
      <c r="E132" s="214"/>
      <c r="F132" s="214"/>
      <c r="G132" s="219">
        <v>2</v>
      </c>
      <c r="H132" s="219"/>
      <c r="I132" s="220"/>
      <c r="J132" s="350"/>
      <c r="AA132" s="474">
        <f>IF(AND('14 ISM'!C132=1,NOT('14 ISM'!I132="")),'14 ISM'!I132,0)</f>
        <v>0</v>
      </c>
      <c r="AB132" s="474">
        <f>IF(AND('14 ISM'!D132=1,NOT('14 ISM'!I132="")),'14 ISM'!I132,0)</f>
        <v>0</v>
      </c>
      <c r="AC132" s="474">
        <f>IF(AND('14 ISM'!E132=1,NOT('14 ISM'!I132="")),'14 ISM'!I132,0)</f>
        <v>0</v>
      </c>
      <c r="AD132" s="474">
        <f>IF(AND('14 ISM'!F132=1,NOT('14 ISM'!I132="")),'14 ISM'!I132,0)</f>
        <v>0</v>
      </c>
      <c r="AE132" s="474">
        <f>IF(AND('14 ISM'!C132=0,NOT('14 ISM'!H132="")),'14 ISM'!H132,4)</f>
        <v>4</v>
      </c>
      <c r="AF132" s="474">
        <f>IF(AND('14 ISM'!D132=0,NOT('14 ISM'!H132="")),'14 ISM'!H132,4)</f>
        <v>4</v>
      </c>
      <c r="AG132" s="474">
        <f>IF(AND('14 ISM'!E132=0,NOT('14 ISM'!H132="")),'14 ISM'!H132,4)</f>
        <v>4</v>
      </c>
      <c r="AH132" s="474">
        <f>IF(AND('14 ISM'!F132=0,NOT('14 ISM'!H132="")),'14 ISM'!H132,4)</f>
        <v>4</v>
      </c>
    </row>
    <row r="133" spans="1:34">
      <c r="A133" s="38" t="s">
        <v>3891</v>
      </c>
      <c r="B133" s="707" t="s">
        <v>3892</v>
      </c>
      <c r="C133" s="223"/>
      <c r="D133" s="214"/>
      <c r="E133" s="214"/>
      <c r="F133" s="214"/>
      <c r="G133" s="219">
        <v>2</v>
      </c>
      <c r="H133" s="219"/>
      <c r="I133" s="220"/>
      <c r="J133" s="350"/>
      <c r="AA133" s="474">
        <f>IF(AND('14 ISM'!C133=1,NOT('14 ISM'!I133="")),'14 ISM'!I133,0)</f>
        <v>0</v>
      </c>
      <c r="AB133" s="474">
        <f>IF(AND('14 ISM'!D133=1,NOT('14 ISM'!I133="")),'14 ISM'!I133,0)</f>
        <v>0</v>
      </c>
      <c r="AC133" s="474">
        <f>IF(AND('14 ISM'!E133=1,NOT('14 ISM'!I133="")),'14 ISM'!I133,0)</f>
        <v>0</v>
      </c>
      <c r="AD133" s="474">
        <f>IF(AND('14 ISM'!F133=1,NOT('14 ISM'!I133="")),'14 ISM'!I133,0)</f>
        <v>0</v>
      </c>
      <c r="AE133" s="474">
        <f>IF(AND('14 ISM'!C133=0,NOT('14 ISM'!H133="")),'14 ISM'!H133,4)</f>
        <v>4</v>
      </c>
      <c r="AF133" s="474">
        <f>IF(AND('14 ISM'!D133=0,NOT('14 ISM'!H133="")),'14 ISM'!H133,4)</f>
        <v>4</v>
      </c>
      <c r="AG133" s="474">
        <f>IF(AND('14 ISM'!E133=0,NOT('14 ISM'!H133="")),'14 ISM'!H133,4)</f>
        <v>4</v>
      </c>
      <c r="AH133" s="474">
        <f>IF(AND('14 ISM'!F133=0,NOT('14 ISM'!H133="")),'14 ISM'!H133,4)</f>
        <v>4</v>
      </c>
    </row>
    <row r="134" spans="1:34">
      <c r="A134" s="538" t="s">
        <v>3893</v>
      </c>
      <c r="B134" s="708" t="s">
        <v>3894</v>
      </c>
      <c r="C134" s="223"/>
      <c r="D134" s="214"/>
      <c r="E134" s="214"/>
      <c r="F134" s="214"/>
      <c r="G134" s="219"/>
      <c r="H134" s="219"/>
      <c r="I134" s="220"/>
      <c r="J134" s="350"/>
      <c r="AB134" s="474">
        <f>IF(AND('14 ISM'!D134=1,NOT('14 ISM'!I134="")),'14 ISM'!I134,0)</f>
        <v>0</v>
      </c>
    </row>
    <row r="135" spans="1:34">
      <c r="A135" s="38" t="s">
        <v>3895</v>
      </c>
      <c r="B135" s="707" t="s">
        <v>3955</v>
      </c>
      <c r="C135" s="223"/>
      <c r="D135" s="214"/>
      <c r="E135" s="214"/>
      <c r="F135" s="214"/>
      <c r="G135" s="219">
        <v>4</v>
      </c>
      <c r="H135" s="219">
        <v>2</v>
      </c>
      <c r="I135" s="220"/>
      <c r="J135" s="350"/>
      <c r="AA135" s="474">
        <f>IF(AND('14 ISM'!C135=1,NOT('14 ISM'!I135="")),'14 ISM'!I135,0)</f>
        <v>0</v>
      </c>
      <c r="AB135" s="474">
        <f>IF(AND('14 ISM'!D135=1,NOT('14 ISM'!I135="")),'14 ISM'!I135,0)</f>
        <v>0</v>
      </c>
      <c r="AC135" s="474">
        <f>IF(AND('14 ISM'!E135=1,NOT('14 ISM'!I135="")),'14 ISM'!I135,0)</f>
        <v>0</v>
      </c>
      <c r="AD135" s="474">
        <f>IF(AND('14 ISM'!F135=1,NOT('14 ISM'!I135="")),'14 ISM'!I135,0)</f>
        <v>0</v>
      </c>
      <c r="AE135" s="474">
        <f>IF(AND('14 ISM'!C135=0,NOT('14 ISM'!H135="")),'14 ISM'!H135,4)</f>
        <v>2</v>
      </c>
      <c r="AF135" s="474">
        <f>IF(AND('14 ISM'!D135=0,NOT('14 ISM'!H135="")),'14 ISM'!H135,4)</f>
        <v>2</v>
      </c>
      <c r="AG135" s="474">
        <f>IF(AND('14 ISM'!E135=0,NOT('14 ISM'!H135="")),'14 ISM'!H135,4)</f>
        <v>2</v>
      </c>
      <c r="AH135" s="474">
        <f>IF(AND('14 ISM'!F135=0,NOT('14 ISM'!H135="")),'14 ISM'!H135,4)</f>
        <v>2</v>
      </c>
    </row>
    <row r="136" spans="1:34">
      <c r="A136" s="38" t="s">
        <v>3956</v>
      </c>
      <c r="B136" s="707" t="s">
        <v>3188</v>
      </c>
      <c r="C136" s="223"/>
      <c r="D136" s="214"/>
      <c r="E136" s="214"/>
      <c r="F136" s="214"/>
      <c r="G136" s="219">
        <v>2</v>
      </c>
      <c r="H136" s="219"/>
      <c r="I136" s="220"/>
      <c r="J136" s="350"/>
      <c r="AA136" s="474">
        <f>IF(AND('14 ISM'!C136=1,NOT('14 ISM'!I136="")),'14 ISM'!I136,0)</f>
        <v>0</v>
      </c>
      <c r="AB136" s="474">
        <f>IF(AND('14 ISM'!D136=1,NOT('14 ISM'!I136="")),'14 ISM'!I136,0)</f>
        <v>0</v>
      </c>
      <c r="AC136" s="474">
        <f>IF(AND('14 ISM'!E136=1,NOT('14 ISM'!I136="")),'14 ISM'!I136,0)</f>
        <v>0</v>
      </c>
      <c r="AD136" s="474">
        <f>IF(AND('14 ISM'!F136=1,NOT('14 ISM'!I136="")),'14 ISM'!I136,0)</f>
        <v>0</v>
      </c>
      <c r="AE136" s="474">
        <f>IF(AND('14 ISM'!C136=0,NOT('14 ISM'!H136="")),'14 ISM'!H136,4)</f>
        <v>4</v>
      </c>
      <c r="AF136" s="474">
        <f>IF(AND('14 ISM'!D136=0,NOT('14 ISM'!H136="")),'14 ISM'!H136,4)</f>
        <v>4</v>
      </c>
      <c r="AG136" s="474">
        <f>IF(AND('14 ISM'!E136=0,NOT('14 ISM'!H136="")),'14 ISM'!H136,4)</f>
        <v>4</v>
      </c>
      <c r="AH136" s="474">
        <f>IF(AND('14 ISM'!F136=0,NOT('14 ISM'!H136="")),'14 ISM'!H136,4)</f>
        <v>4</v>
      </c>
    </row>
    <row r="137" spans="1:34">
      <c r="A137" s="538" t="s">
        <v>3189</v>
      </c>
      <c r="B137" s="708" t="s">
        <v>3190</v>
      </c>
      <c r="C137" s="223"/>
      <c r="D137" s="214"/>
      <c r="E137" s="214"/>
      <c r="F137" s="214"/>
      <c r="G137" s="219"/>
      <c r="H137" s="219"/>
      <c r="I137" s="220"/>
      <c r="J137" s="350"/>
      <c r="AB137" s="474">
        <f>IF(AND('14 ISM'!D137=1,NOT('14 ISM'!I137="")),'14 ISM'!I137,0)</f>
        <v>0</v>
      </c>
    </row>
    <row r="138" spans="1:34">
      <c r="A138" s="38" t="s">
        <v>4007</v>
      </c>
      <c r="B138" s="707" t="s">
        <v>4008</v>
      </c>
      <c r="C138" s="223"/>
      <c r="D138" s="214"/>
      <c r="E138" s="214"/>
      <c r="F138" s="214"/>
      <c r="G138" s="219">
        <v>2</v>
      </c>
      <c r="H138" s="219"/>
      <c r="I138" s="220"/>
      <c r="J138" s="350"/>
      <c r="AA138" s="474">
        <f>IF(AND('14 ISM'!C138=1,NOT('14 ISM'!I138="")),'14 ISM'!I138,0)</f>
        <v>0</v>
      </c>
      <c r="AB138" s="474">
        <f>IF(AND('14 ISM'!D138=1,NOT('14 ISM'!I138="")),'14 ISM'!I138,0)</f>
        <v>0</v>
      </c>
      <c r="AC138" s="474">
        <f>IF(AND('14 ISM'!E138=1,NOT('14 ISM'!I138="")),'14 ISM'!I138,0)</f>
        <v>0</v>
      </c>
      <c r="AD138" s="474">
        <f>IF(AND('14 ISM'!F138=1,NOT('14 ISM'!I138="")),'14 ISM'!I138,0)</f>
        <v>0</v>
      </c>
      <c r="AE138" s="474">
        <f>IF(AND('14 ISM'!C138=0,NOT('14 ISM'!H138="")),'14 ISM'!H138,4)</f>
        <v>4</v>
      </c>
      <c r="AF138" s="474">
        <f>IF(AND('14 ISM'!D138=0,NOT('14 ISM'!H138="")),'14 ISM'!H138,4)</f>
        <v>4</v>
      </c>
      <c r="AG138" s="474">
        <f>IF(AND('14 ISM'!E138=0,NOT('14 ISM'!H138="")),'14 ISM'!H138,4)</f>
        <v>4</v>
      </c>
      <c r="AH138" s="474">
        <f>IF(AND('14 ISM'!F138=0,NOT('14 ISM'!H138="")),'14 ISM'!H138,4)</f>
        <v>4</v>
      </c>
    </row>
    <row r="139" spans="1:34">
      <c r="A139" s="38" t="s">
        <v>4009</v>
      </c>
      <c r="B139" s="707" t="s">
        <v>3275</v>
      </c>
      <c r="C139" s="223"/>
      <c r="D139" s="214"/>
      <c r="E139" s="214"/>
      <c r="F139" s="214"/>
      <c r="G139" s="219">
        <v>2</v>
      </c>
      <c r="H139" s="219"/>
      <c r="I139" s="220"/>
      <c r="J139" s="350"/>
      <c r="AA139" s="474">
        <f>IF(AND('14 ISM'!C139=1,NOT('14 ISM'!I139="")),'14 ISM'!I139,0)</f>
        <v>0</v>
      </c>
      <c r="AB139" s="474">
        <f>IF(AND('14 ISM'!D139=1,NOT('14 ISM'!I139="")),'14 ISM'!I139,0)</f>
        <v>0</v>
      </c>
      <c r="AC139" s="474">
        <f>IF(AND('14 ISM'!E139=1,NOT('14 ISM'!I139="")),'14 ISM'!I139,0)</f>
        <v>0</v>
      </c>
      <c r="AD139" s="474">
        <f>IF(AND('14 ISM'!F139=1,NOT('14 ISM'!I139="")),'14 ISM'!I139,0)</f>
        <v>0</v>
      </c>
      <c r="AE139" s="474">
        <f>IF(AND('14 ISM'!C139=0,NOT('14 ISM'!H139="")),'14 ISM'!H139,4)</f>
        <v>4</v>
      </c>
      <c r="AF139" s="474">
        <f>IF(AND('14 ISM'!D139=0,NOT('14 ISM'!H139="")),'14 ISM'!H139,4)</f>
        <v>4</v>
      </c>
      <c r="AG139" s="474">
        <f>IF(AND('14 ISM'!E139=0,NOT('14 ISM'!H139="")),'14 ISM'!H139,4)</f>
        <v>4</v>
      </c>
      <c r="AH139" s="474">
        <f>IF(AND('14 ISM'!F139=0,NOT('14 ISM'!H139="")),'14 ISM'!H139,4)</f>
        <v>4</v>
      </c>
    </row>
  </sheetData>
  <sheetProtection sheet="1" objects="1" scenarios="1" formatCells="0" formatColumns="0" formatRows="0"/>
  <mergeCells count="1">
    <mergeCell ref="A1:B1"/>
  </mergeCells>
  <phoneticPr fontId="25" type="noConversion"/>
  <printOptions gridLines="1"/>
  <pageMargins left="0.39374999999999999" right="0.39374999999999999" top="0.39374999999999999" bottom="0.59097222222222223" header="0.51180555555555551" footer="0.31527777777777777"/>
  <pageSetup paperSize="9" firstPageNumber="0" orientation="landscape" horizontalDpi="300" verticalDpi="300"/>
  <headerFooter alignWithMargins="0">
    <oddFooter>&amp;L&amp;8Mise à jour : janvier 2010&amp;C&amp;8&amp;F ! &amp;A&amp;R&amp;8page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tabColor indexed="47"/>
  </sheetPr>
  <dimension ref="A1:IN259"/>
  <sheetViews>
    <sheetView topLeftCell="A91" workbookViewId="0">
      <selection activeCell="E197" sqref="E197"/>
    </sheetView>
  </sheetViews>
  <sheetFormatPr defaultColWidth="11" defaultRowHeight="12.5" outlineLevelRow="1"/>
  <cols>
    <col min="1" max="1" width="3.08984375" style="2" customWidth="1"/>
    <col min="2" max="2" width="5.453125" style="2" customWidth="1"/>
    <col min="3" max="3" width="6.6328125" style="2" customWidth="1"/>
    <col min="4" max="4" width="44.6328125" style="2" customWidth="1"/>
    <col min="5" max="5" width="49.90625" style="2" customWidth="1"/>
    <col min="6" max="6" width="6.453125" style="2" customWidth="1"/>
    <col min="7" max="16384" width="11" style="2"/>
  </cols>
  <sheetData>
    <row r="1" spans="1:248" s="359" customFormat="1" ht="17.149999999999999" customHeight="1">
      <c r="A1" s="764" t="s">
        <v>4071</v>
      </c>
      <c r="B1" s="765"/>
      <c r="C1" s="765"/>
      <c r="D1" s="765"/>
      <c r="E1" s="765"/>
      <c r="F1" s="540"/>
      <c r="IH1" s="2"/>
      <c r="II1" s="2"/>
      <c r="IJ1" s="2"/>
      <c r="IK1" s="2"/>
      <c r="IL1" s="2"/>
      <c r="IM1" s="2"/>
      <c r="IN1" s="2"/>
    </row>
    <row r="2" spans="1:248" s="359" customFormat="1" ht="18">
      <c r="A2" s="541"/>
      <c r="B2" s="542"/>
      <c r="C2" s="543"/>
      <c r="D2" s="544"/>
      <c r="E2" s="545"/>
      <c r="F2" s="546"/>
      <c r="IH2" s="2"/>
      <c r="II2" s="2"/>
      <c r="IJ2" s="2"/>
      <c r="IK2" s="2"/>
      <c r="IL2" s="2"/>
      <c r="IM2" s="2"/>
      <c r="IN2" s="2"/>
    </row>
    <row r="3" spans="1:248" s="360" customFormat="1" ht="13">
      <c r="A3" s="547"/>
      <c r="B3" s="548"/>
      <c r="C3" s="549"/>
      <c r="D3" s="550"/>
      <c r="E3" s="551" t="s">
        <v>4072</v>
      </c>
      <c r="F3" s="552" t="s">
        <v>4073</v>
      </c>
      <c r="IH3" s="2"/>
      <c r="II3" s="2"/>
      <c r="IJ3" s="2"/>
      <c r="IK3" s="2"/>
      <c r="IL3" s="2"/>
      <c r="IM3" s="2"/>
      <c r="IN3" s="2"/>
    </row>
    <row r="4" spans="1:248" s="364" customFormat="1" ht="14">
      <c r="A4" s="553">
        <v>5</v>
      </c>
      <c r="B4" s="554" t="s">
        <v>785</v>
      </c>
      <c r="C4" s="361"/>
      <c r="D4" s="362"/>
      <c r="E4" s="363"/>
      <c r="F4" s="555"/>
      <c r="IH4" s="2"/>
      <c r="II4" s="2"/>
      <c r="IJ4" s="2"/>
      <c r="IK4" s="2"/>
      <c r="IL4" s="2"/>
      <c r="IM4" s="2"/>
      <c r="IN4" s="2"/>
    </row>
    <row r="5" spans="1:248" s="27" customFormat="1" ht="13">
      <c r="A5" s="556"/>
      <c r="B5" s="557" t="s">
        <v>786</v>
      </c>
      <c r="C5" s="365" t="s">
        <v>713</v>
      </c>
      <c r="D5" s="366"/>
      <c r="E5" s="367"/>
      <c r="F5" s="558"/>
      <c r="IH5" s="2"/>
      <c r="II5" s="2"/>
      <c r="IJ5" s="2"/>
      <c r="IK5" s="2"/>
      <c r="IL5" s="2"/>
      <c r="IM5" s="2"/>
      <c r="IN5" s="2"/>
    </row>
    <row r="6" spans="1:248" outlineLevel="1">
      <c r="A6" s="559"/>
      <c r="B6" s="140"/>
      <c r="C6" s="368" t="s">
        <v>2309</v>
      </c>
      <c r="D6" s="369" t="s">
        <v>2988</v>
      </c>
      <c r="E6" s="370" t="s">
        <v>3344</v>
      </c>
      <c r="F6" s="560">
        <f>10*(0+'01 Org'!C11)/1</f>
        <v>0</v>
      </c>
    </row>
    <row r="7" spans="1:248" outlineLevel="1">
      <c r="A7" s="559"/>
      <c r="B7" s="140"/>
      <c r="C7" s="368" t="s">
        <v>3386</v>
      </c>
      <c r="D7" s="369" t="s">
        <v>2989</v>
      </c>
      <c r="E7" s="370" t="s">
        <v>2310</v>
      </c>
      <c r="F7" s="560">
        <f>10*(0+'01 Org'!C12)/1</f>
        <v>0</v>
      </c>
    </row>
    <row r="8" spans="1:248" s="364" customFormat="1" ht="12.75" customHeight="1">
      <c r="A8" s="553">
        <v>6</v>
      </c>
      <c r="B8" s="766" t="s">
        <v>3885</v>
      </c>
      <c r="C8" s="766"/>
      <c r="D8" s="766"/>
      <c r="E8" s="371"/>
      <c r="F8" s="555"/>
      <c r="IH8" s="2"/>
      <c r="II8" s="2"/>
      <c r="IJ8" s="2"/>
      <c r="IK8" s="2"/>
      <c r="IL8" s="2"/>
      <c r="IM8" s="2"/>
      <c r="IN8" s="2"/>
    </row>
    <row r="9" spans="1:248" s="27" customFormat="1" ht="13">
      <c r="A9" s="556"/>
      <c r="B9" s="557" t="s">
        <v>3886</v>
      </c>
      <c r="C9" s="365" t="s">
        <v>3887</v>
      </c>
      <c r="D9" s="366"/>
      <c r="E9" s="370"/>
      <c r="F9" s="558"/>
      <c r="IH9" s="2"/>
      <c r="II9" s="2"/>
      <c r="IJ9" s="2"/>
      <c r="IK9" s="2"/>
      <c r="IL9" s="2"/>
      <c r="IM9" s="2"/>
      <c r="IN9" s="2"/>
    </row>
    <row r="10" spans="1:248" ht="15" customHeight="1" outlineLevel="1">
      <c r="A10" s="559"/>
      <c r="B10" s="140"/>
      <c r="C10" s="368" t="s">
        <v>5223</v>
      </c>
      <c r="D10" s="369" t="s">
        <v>4082</v>
      </c>
      <c r="E10" s="370" t="s">
        <v>5221</v>
      </c>
      <c r="F10" s="560">
        <f>10*(0+'01 Org'!C19)/1</f>
        <v>0</v>
      </c>
    </row>
    <row r="11" spans="1:248" ht="13.5" customHeight="1" outlineLevel="1">
      <c r="A11" s="559"/>
      <c r="B11" s="140"/>
      <c r="C11" s="368" t="s">
        <v>3389</v>
      </c>
      <c r="D11" s="369" t="s">
        <v>3990</v>
      </c>
      <c r="E11" s="370" t="s">
        <v>3991</v>
      </c>
      <c r="F11" s="560">
        <f>10*(0+SUM('01 Org'!C13:C15))/3</f>
        <v>0</v>
      </c>
    </row>
    <row r="12" spans="1:248" ht="15.75" customHeight="1" outlineLevel="1">
      <c r="A12" s="559"/>
      <c r="B12" s="140"/>
      <c r="C12" s="368" t="s">
        <v>4985</v>
      </c>
      <c r="D12" s="369" t="s">
        <v>1339</v>
      </c>
      <c r="E12" s="370" t="s">
        <v>3992</v>
      </c>
      <c r="F12" s="560">
        <f>10*(0+SUM('01 Org'!C16:C17))/2</f>
        <v>0</v>
      </c>
    </row>
    <row r="13" spans="1:248" ht="15" customHeight="1" outlineLevel="1">
      <c r="A13" s="559"/>
      <c r="B13" s="140"/>
      <c r="C13" s="368" t="s">
        <v>27</v>
      </c>
      <c r="D13" s="369" t="s">
        <v>3993</v>
      </c>
      <c r="E13" s="370" t="s">
        <v>3936</v>
      </c>
      <c r="F13" s="560">
        <f>10*(0+SUM('06 Nop'!C29:C30)+SUM('08 Sop'!C39:C40)+SUM('11 Mic'!C65:C66)+SUM('12 Top'!C28:C29))/8</f>
        <v>0</v>
      </c>
    </row>
    <row r="14" spans="1:248" outlineLevel="1">
      <c r="A14" s="559"/>
      <c r="B14" s="140"/>
      <c r="C14" s="368" t="s">
        <v>1726</v>
      </c>
      <c r="D14" s="369" t="s">
        <v>3933</v>
      </c>
      <c r="E14" s="370" t="s">
        <v>3934</v>
      </c>
      <c r="F14" s="560">
        <f>10*(0+SUM('01 Org'!C102:C106))/5</f>
        <v>0</v>
      </c>
    </row>
    <row r="15" spans="1:248" outlineLevel="1">
      <c r="A15" s="559"/>
      <c r="B15" s="140"/>
      <c r="C15" s="368" t="s">
        <v>5273</v>
      </c>
      <c r="D15" s="369" t="s">
        <v>3937</v>
      </c>
      <c r="E15" s="370" t="s">
        <v>5224</v>
      </c>
      <c r="F15" s="560">
        <f>10*(0+'01 Org'!C20)/1</f>
        <v>0</v>
      </c>
    </row>
    <row r="16" spans="1:248" ht="15" customHeight="1" outlineLevel="1">
      <c r="A16" s="559"/>
      <c r="B16" s="140"/>
      <c r="C16" s="368" t="s">
        <v>4338</v>
      </c>
      <c r="D16" s="369" t="s">
        <v>3938</v>
      </c>
      <c r="E16" s="370" t="s">
        <v>5274</v>
      </c>
      <c r="F16" s="560">
        <f>10*(0+'01 Org'!C21)/1</f>
        <v>0</v>
      </c>
    </row>
    <row r="17" spans="1:248" ht="15" customHeight="1" outlineLevel="1">
      <c r="A17" s="559"/>
      <c r="B17" s="140"/>
      <c r="C17" s="368" t="s">
        <v>3362</v>
      </c>
      <c r="D17" s="369" t="s">
        <v>3939</v>
      </c>
      <c r="E17" s="370" t="s">
        <v>3360</v>
      </c>
      <c r="F17" s="560">
        <f>10*(0+'01 Org'!C23)/1</f>
        <v>0</v>
      </c>
    </row>
    <row r="18" spans="1:248" s="27" customFormat="1" ht="13">
      <c r="A18" s="556"/>
      <c r="B18" s="557" t="s">
        <v>2145</v>
      </c>
      <c r="C18" s="365" t="s">
        <v>2146</v>
      </c>
      <c r="D18" s="366"/>
      <c r="E18" s="370"/>
      <c r="F18" s="558"/>
      <c r="IH18" s="2"/>
      <c r="II18" s="2"/>
      <c r="IJ18" s="2"/>
      <c r="IK18" s="2"/>
      <c r="IL18" s="2"/>
      <c r="IM18" s="2"/>
      <c r="IN18" s="2"/>
    </row>
    <row r="19" spans="1:248" ht="14.25" customHeight="1" outlineLevel="1">
      <c r="A19" s="559"/>
      <c r="B19" s="140"/>
      <c r="C19" s="368" t="s">
        <v>1680</v>
      </c>
      <c r="D19" s="369" t="s">
        <v>2147</v>
      </c>
      <c r="E19" s="370" t="s">
        <v>5117</v>
      </c>
      <c r="F19" s="560">
        <f>10*(0+'01 Org'!C134)/1</f>
        <v>0</v>
      </c>
    </row>
    <row r="20" spans="1:248" outlineLevel="1">
      <c r="A20" s="559"/>
      <c r="B20" s="140"/>
      <c r="C20" s="368" t="s">
        <v>1685</v>
      </c>
      <c r="D20" s="369" t="s">
        <v>3945</v>
      </c>
      <c r="E20" s="370" t="s">
        <v>1681</v>
      </c>
      <c r="F20" s="560">
        <f>10*(0+'01 Org'!C135)/1</f>
        <v>0</v>
      </c>
    </row>
    <row r="21" spans="1:248" ht="14.25" customHeight="1" outlineLevel="1">
      <c r="A21" s="559"/>
      <c r="B21" s="140"/>
      <c r="C21" s="368" t="s">
        <v>5822</v>
      </c>
      <c r="D21" s="369" t="s">
        <v>3946</v>
      </c>
      <c r="E21" s="370" t="s">
        <v>3947</v>
      </c>
      <c r="F21" s="560">
        <f>10*(0+SUM('01 Org'!C137:C138))/2</f>
        <v>0</v>
      </c>
    </row>
    <row r="22" spans="1:248" s="364" customFormat="1" ht="14">
      <c r="A22" s="553">
        <v>7</v>
      </c>
      <c r="B22" s="554" t="s">
        <v>5382</v>
      </c>
      <c r="C22" s="372"/>
      <c r="D22" s="373"/>
      <c r="E22" s="371"/>
      <c r="F22" s="555"/>
      <c r="IH22" s="2"/>
      <c r="II22" s="2"/>
      <c r="IJ22" s="2"/>
      <c r="IK22" s="2"/>
      <c r="IL22" s="2"/>
      <c r="IM22" s="2"/>
      <c r="IN22" s="2"/>
    </row>
    <row r="23" spans="1:248" s="27" customFormat="1" ht="13">
      <c r="A23" s="556"/>
      <c r="B23" s="557" t="s">
        <v>3948</v>
      </c>
      <c r="C23" s="365" t="s">
        <v>3949</v>
      </c>
      <c r="D23" s="366"/>
      <c r="E23" s="370"/>
      <c r="F23" s="558"/>
      <c r="IH23" s="2"/>
      <c r="II23" s="2"/>
      <c r="IJ23" s="2"/>
      <c r="IK23" s="2"/>
      <c r="IL23" s="2"/>
      <c r="IM23" s="2"/>
      <c r="IN23" s="2"/>
    </row>
    <row r="24" spans="1:248" outlineLevel="1">
      <c r="A24" s="559"/>
      <c r="B24" s="140"/>
      <c r="C24" s="368" t="s">
        <v>2838</v>
      </c>
      <c r="D24" s="369" t="s">
        <v>3950</v>
      </c>
      <c r="E24" s="370" t="s">
        <v>3951</v>
      </c>
      <c r="F24" s="560">
        <f>10*(0+SUM('01 Org'!C87:C88))/2</f>
        <v>0</v>
      </c>
    </row>
    <row r="25" spans="1:248" outlineLevel="1">
      <c r="A25" s="559"/>
      <c r="B25" s="140"/>
      <c r="C25" s="368" t="s">
        <v>2803</v>
      </c>
      <c r="D25" s="369" t="s">
        <v>3952</v>
      </c>
      <c r="E25" s="370" t="s">
        <v>2798</v>
      </c>
      <c r="F25" s="560">
        <f>10*(0+'01 Org'!C89)/1</f>
        <v>0</v>
      </c>
    </row>
    <row r="26" spans="1:248" outlineLevel="1">
      <c r="A26" s="559"/>
      <c r="B26" s="140"/>
      <c r="C26" s="368" t="s">
        <v>2806</v>
      </c>
      <c r="D26" s="369" t="s">
        <v>3953</v>
      </c>
      <c r="E26" s="370" t="s">
        <v>2804</v>
      </c>
      <c r="F26" s="560">
        <f>10*(0+'01 Org'!C90)/1</f>
        <v>0</v>
      </c>
    </row>
    <row r="27" spans="1:248" s="27" customFormat="1" ht="13">
      <c r="A27" s="556"/>
      <c r="B27" s="557" t="s">
        <v>3041</v>
      </c>
      <c r="C27" s="365" t="s">
        <v>3042</v>
      </c>
      <c r="D27" s="366"/>
      <c r="E27" s="370"/>
      <c r="F27" s="558"/>
      <c r="IH27" s="2"/>
      <c r="II27" s="2"/>
      <c r="IJ27" s="2"/>
      <c r="IK27" s="2"/>
      <c r="IL27" s="2"/>
      <c r="IM27" s="2"/>
      <c r="IN27" s="2"/>
    </row>
    <row r="28" spans="1:248" ht="14.25" customHeight="1" outlineLevel="1">
      <c r="A28" s="559"/>
      <c r="B28" s="140"/>
      <c r="C28" s="368" t="s">
        <v>5322</v>
      </c>
      <c r="D28" s="369" t="s">
        <v>3954</v>
      </c>
      <c r="E28" s="370" t="s">
        <v>4006</v>
      </c>
      <c r="F28" s="560">
        <f>10*(0+'01 Org'!C78+'01 Org'!C85)/2</f>
        <v>0</v>
      </c>
    </row>
    <row r="29" spans="1:248" ht="14.25" customHeight="1" outlineLevel="1">
      <c r="A29" s="559"/>
      <c r="B29" s="140"/>
      <c r="C29" s="368" t="s">
        <v>5352</v>
      </c>
      <c r="D29" s="369" t="s">
        <v>3045</v>
      </c>
      <c r="E29" s="370" t="s">
        <v>3125</v>
      </c>
      <c r="F29" s="560">
        <f>10*(0+'01 Org'!C65+'01 Org'!C77)/2</f>
        <v>0</v>
      </c>
    </row>
    <row r="30" spans="1:248" s="364" customFormat="1" ht="14">
      <c r="A30" s="553">
        <v>8</v>
      </c>
      <c r="B30" s="554" t="s">
        <v>3126</v>
      </c>
      <c r="C30" s="372"/>
      <c r="D30" s="373"/>
      <c r="E30" s="371"/>
      <c r="F30" s="555"/>
      <c r="IH30" s="2"/>
      <c r="II30" s="2"/>
      <c r="IJ30" s="2"/>
      <c r="IK30" s="2"/>
      <c r="IL30" s="2"/>
      <c r="IM30" s="2"/>
      <c r="IN30" s="2"/>
    </row>
    <row r="31" spans="1:248" s="27" customFormat="1" ht="13">
      <c r="A31" s="556"/>
      <c r="B31" s="557" t="s">
        <v>3127</v>
      </c>
      <c r="C31" s="365" t="s">
        <v>4010</v>
      </c>
      <c r="D31" s="366"/>
      <c r="E31" s="370"/>
      <c r="F31" s="558"/>
      <c r="IH31" s="2"/>
      <c r="II31" s="2"/>
      <c r="IJ31" s="2"/>
      <c r="IK31" s="2"/>
      <c r="IL31" s="2"/>
      <c r="IM31" s="2"/>
      <c r="IN31" s="2"/>
    </row>
    <row r="32" spans="1:248" outlineLevel="1">
      <c r="A32" s="559"/>
      <c r="B32" s="140"/>
      <c r="C32" s="368" t="s">
        <v>5149</v>
      </c>
      <c r="D32" s="369" t="s">
        <v>4011</v>
      </c>
      <c r="E32" s="370" t="s">
        <v>5147</v>
      </c>
      <c r="F32" s="560">
        <f>10*(0+'01 Org'!C119)/1</f>
        <v>0</v>
      </c>
    </row>
    <row r="33" spans="1:248" outlineLevel="1">
      <c r="A33" s="559"/>
      <c r="B33" s="140"/>
      <c r="C33" s="368" t="s">
        <v>5152</v>
      </c>
      <c r="D33" s="369" t="s">
        <v>4012</v>
      </c>
      <c r="E33" s="370" t="s">
        <v>4013</v>
      </c>
      <c r="F33" s="560">
        <f>10*(0+SUM('01 Org'!C120:C122))/3</f>
        <v>0</v>
      </c>
    </row>
    <row r="34" spans="1:248" outlineLevel="1">
      <c r="A34" s="559"/>
      <c r="B34" s="140"/>
      <c r="C34" s="368" t="s">
        <v>4014</v>
      </c>
      <c r="D34" s="368" t="s">
        <v>4015</v>
      </c>
      <c r="E34" s="374" t="s">
        <v>4016</v>
      </c>
      <c r="F34" s="560">
        <f>10*(0+SUM('01 Org'!C102:C103))/2</f>
        <v>0</v>
      </c>
    </row>
    <row r="35" spans="1:248" s="27" customFormat="1" ht="13">
      <c r="A35" s="556"/>
      <c r="B35" s="557" t="s">
        <v>4017</v>
      </c>
      <c r="C35" s="365" t="s">
        <v>4018</v>
      </c>
      <c r="D35" s="366"/>
      <c r="E35" s="370"/>
      <c r="F35" s="558"/>
      <c r="IH35" s="2"/>
      <c r="II35" s="2"/>
      <c r="IJ35" s="2"/>
      <c r="IK35" s="2"/>
      <c r="IL35" s="2"/>
      <c r="IM35" s="2"/>
      <c r="IN35" s="2"/>
    </row>
    <row r="36" spans="1:248" outlineLevel="1">
      <c r="A36" s="559"/>
      <c r="B36" s="140"/>
      <c r="C36" s="368" t="s">
        <v>2773</v>
      </c>
      <c r="D36" s="369" t="s">
        <v>4019</v>
      </c>
      <c r="E36" s="370" t="s">
        <v>2771</v>
      </c>
      <c r="F36" s="560">
        <f>10*(0+'01 Org'!C107)/1</f>
        <v>0</v>
      </c>
    </row>
    <row r="37" spans="1:248" ht="13.5" customHeight="1" outlineLevel="1">
      <c r="A37" s="559"/>
      <c r="B37" s="140"/>
      <c r="C37" s="368" t="s">
        <v>2813</v>
      </c>
      <c r="D37" s="369" t="s">
        <v>4020</v>
      </c>
      <c r="E37" s="370" t="s">
        <v>4021</v>
      </c>
      <c r="F37" s="560">
        <f>10*(0+SUM('01 Org'!C124:C128))/5</f>
        <v>0</v>
      </c>
    </row>
    <row r="38" spans="1:248" outlineLevel="1">
      <c r="A38" s="559"/>
      <c r="B38" s="140"/>
      <c r="C38" s="368" t="s">
        <v>5766</v>
      </c>
      <c r="D38" s="369" t="s">
        <v>4022</v>
      </c>
      <c r="E38" s="370" t="s">
        <v>5764</v>
      </c>
      <c r="F38" s="560">
        <f>10*(0+'01 Org'!C54)/1</f>
        <v>0</v>
      </c>
    </row>
    <row r="39" spans="1:248" s="27" customFormat="1" ht="13">
      <c r="A39" s="556"/>
      <c r="B39" s="557" t="s">
        <v>4023</v>
      </c>
      <c r="C39" s="365" t="s">
        <v>4024</v>
      </c>
      <c r="D39" s="366"/>
      <c r="E39" s="370"/>
      <c r="F39" s="558"/>
      <c r="IH39" s="2"/>
      <c r="II39" s="2"/>
      <c r="IJ39" s="2"/>
      <c r="IK39" s="2"/>
      <c r="IL39" s="2"/>
      <c r="IM39" s="2"/>
      <c r="IN39" s="2"/>
    </row>
    <row r="40" spans="1:248" outlineLevel="1">
      <c r="A40" s="559"/>
      <c r="B40" s="140"/>
      <c r="C40" s="368" t="s">
        <v>5298</v>
      </c>
      <c r="D40" s="369" t="s">
        <v>4025</v>
      </c>
      <c r="E40" s="370" t="s">
        <v>5296</v>
      </c>
      <c r="F40" s="560">
        <f>10*(0+'01 Org'!C56)/1</f>
        <v>0</v>
      </c>
    </row>
    <row r="41" spans="1:248" outlineLevel="1">
      <c r="A41" s="559"/>
      <c r="B41" s="140"/>
      <c r="C41" s="368" t="s">
        <v>2800</v>
      </c>
      <c r="D41" s="369" t="s">
        <v>4026</v>
      </c>
      <c r="E41" s="370" t="s">
        <v>2807</v>
      </c>
      <c r="F41" s="560">
        <f>10*(0+'01 Org'!C91)/1</f>
        <v>0</v>
      </c>
    </row>
    <row r="42" spans="1:248" outlineLevel="1">
      <c r="A42" s="559"/>
      <c r="B42" s="140"/>
      <c r="C42" s="368" t="s">
        <v>5349</v>
      </c>
      <c r="D42" s="369" t="s">
        <v>4027</v>
      </c>
      <c r="E42" s="370" t="s">
        <v>5299</v>
      </c>
      <c r="F42" s="560">
        <f>10*(0+'01 Org'!C57)/1</f>
        <v>0</v>
      </c>
    </row>
    <row r="43" spans="1:248" s="364" customFormat="1" ht="14">
      <c r="A43" s="553">
        <v>9</v>
      </c>
      <c r="B43" s="554" t="s">
        <v>4028</v>
      </c>
      <c r="C43" s="372"/>
      <c r="D43" s="373"/>
      <c r="E43" s="371"/>
      <c r="F43" s="555"/>
      <c r="IH43" s="2"/>
      <c r="II43" s="2"/>
      <c r="IJ43" s="2"/>
      <c r="IK43" s="2"/>
      <c r="IL43" s="2"/>
      <c r="IM43" s="2"/>
      <c r="IN43" s="2"/>
    </row>
    <row r="44" spans="1:248" s="27" customFormat="1" ht="13">
      <c r="A44" s="556"/>
      <c r="B44" s="557" t="s">
        <v>4029</v>
      </c>
      <c r="C44" s="365" t="s">
        <v>4030</v>
      </c>
      <c r="D44" s="366"/>
      <c r="E44" s="370"/>
      <c r="F44" s="558"/>
      <c r="IH44" s="2"/>
      <c r="II44" s="2"/>
      <c r="IJ44" s="2"/>
      <c r="IK44" s="2"/>
      <c r="IL44" s="2"/>
      <c r="IM44" s="2"/>
      <c r="IN44" s="2"/>
    </row>
    <row r="45" spans="1:248" ht="13.5" customHeight="1" outlineLevel="1">
      <c r="A45" s="559"/>
      <c r="B45" s="140"/>
      <c r="C45" s="369" t="s">
        <v>5490</v>
      </c>
      <c r="D45" s="369" t="s">
        <v>3163</v>
      </c>
      <c r="E45" s="370" t="s">
        <v>3164</v>
      </c>
      <c r="F45" s="560">
        <f>10*(0+SUM('02 Sit'!C21:C22)+'02 Sit'!C26+'02 Sit'!C30)/4</f>
        <v>0</v>
      </c>
    </row>
    <row r="46" spans="1:248" ht="14.25" customHeight="1" outlineLevel="1">
      <c r="A46" s="559"/>
      <c r="B46" s="140"/>
      <c r="C46" s="369" t="s">
        <v>3331</v>
      </c>
      <c r="D46" s="369" t="s">
        <v>4031</v>
      </c>
      <c r="E46" s="370" t="s">
        <v>3165</v>
      </c>
      <c r="F46" s="561">
        <f>10*(0+SUM('02 Sit'!C100:C103)+'03 Pre'!C44+'03 Pre'!C50+'03 Pre'!C63)/7</f>
        <v>0</v>
      </c>
    </row>
    <row r="47" spans="1:248" outlineLevel="1">
      <c r="A47" s="559"/>
      <c r="B47" s="140"/>
      <c r="C47" s="368" t="s">
        <v>661</v>
      </c>
      <c r="D47" s="369" t="s">
        <v>3166</v>
      </c>
      <c r="E47" s="370" t="s">
        <v>3968</v>
      </c>
      <c r="F47" s="560">
        <f>10*(0+SUM('03 Pre'!C106:C108))/3</f>
        <v>0</v>
      </c>
    </row>
    <row r="48" spans="1:248" ht="26.25" customHeight="1" outlineLevel="1">
      <c r="A48" s="559"/>
      <c r="B48" s="140"/>
      <c r="C48" s="368" t="s">
        <v>2159</v>
      </c>
      <c r="D48" s="369" t="s">
        <v>4032</v>
      </c>
      <c r="E48" s="370" t="s">
        <v>4033</v>
      </c>
      <c r="F48" s="560">
        <f>10*(0+SUM('02 Sit'!C45:C47)+'03 Pre'!C111+SUM('03 Pre'!C116:C118)+'03 Pre'!C132+'03 Pre'!C138+'03 Pre'!C150)/11</f>
        <v>0</v>
      </c>
    </row>
    <row r="49" spans="1:248" ht="15" customHeight="1" outlineLevel="1">
      <c r="A49" s="559"/>
      <c r="B49" s="140"/>
      <c r="C49" s="368" t="s">
        <v>5211</v>
      </c>
      <c r="D49" s="369" t="s">
        <v>4034</v>
      </c>
      <c r="E49" s="370" t="s">
        <v>4035</v>
      </c>
      <c r="F49" s="560">
        <f>10*(0+'03 Pre'!C59+'03 Pre'!C63+'03 Pre'!C91)/3</f>
        <v>0</v>
      </c>
    </row>
    <row r="50" spans="1:248" outlineLevel="1">
      <c r="A50" s="559"/>
      <c r="B50" s="140"/>
      <c r="C50" s="368" t="s">
        <v>5623</v>
      </c>
      <c r="D50" s="369" t="s">
        <v>4036</v>
      </c>
      <c r="E50" s="370" t="s">
        <v>3171</v>
      </c>
      <c r="F50" s="560">
        <f>10*(0+SUM('02 Sit'!C40:C42))/3</f>
        <v>0</v>
      </c>
    </row>
    <row r="51" spans="1:248" s="27" customFormat="1" ht="13">
      <c r="A51" s="556"/>
      <c r="B51" s="557" t="s">
        <v>3172</v>
      </c>
      <c r="C51" s="365" t="s">
        <v>3145</v>
      </c>
      <c r="D51" s="366"/>
      <c r="E51" s="370"/>
      <c r="F51" s="558"/>
      <c r="IH51" s="2"/>
      <c r="II51" s="2"/>
      <c r="IJ51" s="2"/>
      <c r="IK51" s="2"/>
      <c r="IL51" s="2"/>
      <c r="IM51" s="2"/>
      <c r="IN51" s="2"/>
    </row>
    <row r="52" spans="1:248" ht="13.5" customHeight="1" outlineLevel="1">
      <c r="A52" s="559"/>
      <c r="B52" s="140"/>
      <c r="C52" s="368" t="s">
        <v>3858</v>
      </c>
      <c r="D52" s="369" t="s">
        <v>3146</v>
      </c>
      <c r="E52" s="370" t="s">
        <v>3147</v>
      </c>
      <c r="F52" s="560">
        <f>10*(0+'06 Nop'!C19+'08 Sop'!C5+'08 Sop'!C28+'12 Top'!C5+'12 Top'!C17)/5</f>
        <v>0</v>
      </c>
    </row>
    <row r="53" spans="1:248" ht="13.5" customHeight="1" outlineLevel="1">
      <c r="A53" s="559"/>
      <c r="B53" s="140"/>
      <c r="C53" s="368" t="s">
        <v>5016</v>
      </c>
      <c r="D53" s="369" t="s">
        <v>3148</v>
      </c>
      <c r="E53" s="370" t="s">
        <v>3149</v>
      </c>
      <c r="F53" s="560">
        <f>10*(0+SUM('03 Pre'!C5:C7)+SUM('03 Pre'!C12:C13)+'03 Pre'!C18+'03 Pre'!C20)/7</f>
        <v>0</v>
      </c>
    </row>
    <row r="54" spans="1:248" outlineLevel="1">
      <c r="A54" s="559"/>
      <c r="B54" s="140"/>
      <c r="C54" s="368" t="s">
        <v>1665</v>
      </c>
      <c r="D54" s="369" t="s">
        <v>3150</v>
      </c>
      <c r="E54" s="370" t="s">
        <v>3151</v>
      </c>
      <c r="F54" s="560">
        <f>10*(0+SUM('03 Pre'!C26:C29))/4</f>
        <v>0</v>
      </c>
    </row>
    <row r="55" spans="1:248" ht="26.25" customHeight="1" outlineLevel="1">
      <c r="A55" s="559"/>
      <c r="B55" s="140"/>
      <c r="C55" s="368" t="s">
        <v>1720</v>
      </c>
      <c r="D55" s="369" t="s">
        <v>3152</v>
      </c>
      <c r="E55" s="370" t="s">
        <v>1122</v>
      </c>
      <c r="F55" s="560">
        <f>10*(0+'04 Wan'!C17+'05 Lan'!C31+'06 Nop'!C33+SUM('06 Nop'!C62:C63)+'08 Sop'!C43+SUM('08 Sop'!C50:C51)+'08 Sop'!C184+'11 Mic'!C114+'12 Top'!C32+'12 Top'!C83)/12</f>
        <v>0</v>
      </c>
    </row>
    <row r="56" spans="1:248" ht="13.5" customHeight="1" outlineLevel="1">
      <c r="A56" s="559"/>
      <c r="B56" s="140"/>
      <c r="C56" s="368" t="s">
        <v>1032</v>
      </c>
      <c r="D56" s="369" t="s">
        <v>1033</v>
      </c>
      <c r="E56" s="370" t="s">
        <v>2064</v>
      </c>
      <c r="F56" s="560">
        <f>10*(0+'11 Mic'!C55+'11 Mic'!C58)/2</f>
        <v>0</v>
      </c>
    </row>
    <row r="57" spans="1:248" ht="13.5" customHeight="1" outlineLevel="1">
      <c r="A57" s="559"/>
      <c r="B57" s="140"/>
      <c r="C57" s="368" t="s">
        <v>554</v>
      </c>
      <c r="D57" s="369" t="s">
        <v>2065</v>
      </c>
      <c r="E57" s="370" t="s">
        <v>1034</v>
      </c>
      <c r="F57" s="560">
        <f>10*(0+'06 Nop'!C62+SUM('08 Sop'!C50:C51)+'08 Sop'!C126+'11 Mic'!C84)/5</f>
        <v>0</v>
      </c>
    </row>
    <row r="58" spans="1:248" outlineLevel="1">
      <c r="A58" s="559"/>
      <c r="B58" s="140"/>
      <c r="C58" s="368" t="s">
        <v>5408</v>
      </c>
      <c r="D58" s="369" t="s">
        <v>1035</v>
      </c>
      <c r="E58" s="370" t="s">
        <v>2801</v>
      </c>
      <c r="F58" s="560">
        <f>10*(0+'01 Org'!C92)/1</f>
        <v>0</v>
      </c>
    </row>
    <row r="59" spans="1:248" s="364" customFormat="1" ht="14">
      <c r="A59" s="553">
        <v>10</v>
      </c>
      <c r="B59" s="554" t="s">
        <v>3975</v>
      </c>
      <c r="C59" s="372"/>
      <c r="D59" s="373"/>
      <c r="E59" s="371"/>
      <c r="F59" s="555"/>
      <c r="IH59" s="2"/>
      <c r="II59" s="2"/>
      <c r="IJ59" s="2"/>
      <c r="IK59" s="2"/>
      <c r="IL59" s="2"/>
      <c r="IM59" s="2"/>
      <c r="IN59" s="2"/>
    </row>
    <row r="60" spans="1:248" s="27" customFormat="1" ht="13">
      <c r="A60" s="556"/>
      <c r="B60" s="557" t="s">
        <v>3976</v>
      </c>
      <c r="C60" s="365" t="s">
        <v>3977</v>
      </c>
      <c r="D60" s="366"/>
      <c r="E60" s="370"/>
      <c r="F60" s="558"/>
      <c r="IH60" s="2"/>
      <c r="II60" s="2"/>
      <c r="IJ60" s="2"/>
      <c r="IK60" s="2"/>
      <c r="IL60" s="2"/>
      <c r="IM60" s="2"/>
      <c r="IN60" s="2"/>
    </row>
    <row r="61" spans="1:248" ht="14.25" customHeight="1" outlineLevel="1">
      <c r="A61" s="559"/>
      <c r="B61" s="140"/>
      <c r="C61" s="369" t="s">
        <v>4903</v>
      </c>
      <c r="D61" s="369" t="s">
        <v>3978</v>
      </c>
      <c r="E61" s="370" t="s">
        <v>3979</v>
      </c>
      <c r="F61" s="560">
        <f>10*(0+SUM('06 Nop'!C48:C51)+SUM('08 Sop'!C78:C81)+SUM('12 Top'!C46:C49))/12</f>
        <v>0</v>
      </c>
    </row>
    <row r="62" spans="1:248" ht="14.25" customHeight="1" outlineLevel="1">
      <c r="A62" s="559"/>
      <c r="B62" s="140"/>
      <c r="C62" s="369" t="s">
        <v>4936</v>
      </c>
      <c r="D62" s="369" t="s">
        <v>4454</v>
      </c>
      <c r="E62" s="370" t="s">
        <v>2077</v>
      </c>
      <c r="F62" s="560">
        <f>10*(0+'06 Nop'!C17+'08 Sop'!C26+'11 Mic'!C5+'12 Top'!C15)/4</f>
        <v>0</v>
      </c>
    </row>
    <row r="63" spans="1:248" ht="14.25" customHeight="1" outlineLevel="1">
      <c r="A63" s="559"/>
      <c r="B63" s="140"/>
      <c r="C63" s="369" t="s">
        <v>3691</v>
      </c>
      <c r="D63" s="369" t="s">
        <v>3980</v>
      </c>
      <c r="E63" s="370" t="s">
        <v>3981</v>
      </c>
      <c r="F63" s="560">
        <f>10*(0+SUM('06 Nop'!C96:C99)+SUM('08 Sop'!C310:C313)+SUM('11 Mic'!C172:C175)+SUM('12 Top'!C150:C153))/16</f>
        <v>0</v>
      </c>
    </row>
    <row r="64" spans="1:248" ht="14.25" customHeight="1" outlineLevel="1">
      <c r="A64" s="559"/>
      <c r="B64" s="140"/>
      <c r="C64" s="369" t="s">
        <v>329</v>
      </c>
      <c r="D64" s="369" t="s">
        <v>2080</v>
      </c>
      <c r="E64" s="370" t="s">
        <v>2081</v>
      </c>
      <c r="F64" s="560">
        <f>10*(0+SUM('06 Nop'!C79:C81))/3</f>
        <v>0</v>
      </c>
    </row>
    <row r="65" spans="1:248" s="27" customFormat="1" ht="13">
      <c r="A65" s="556"/>
      <c r="B65" s="557" t="s">
        <v>4058</v>
      </c>
      <c r="C65" s="365" t="s">
        <v>4059</v>
      </c>
      <c r="D65" s="366"/>
      <c r="E65" s="370"/>
      <c r="F65" s="558"/>
      <c r="IH65" s="2"/>
      <c r="II65" s="2"/>
      <c r="IJ65" s="2"/>
      <c r="IK65" s="2"/>
      <c r="IL65" s="2"/>
      <c r="IM65" s="2"/>
      <c r="IN65" s="2"/>
    </row>
    <row r="66" spans="1:248" ht="14.25" customHeight="1" outlineLevel="1">
      <c r="A66" s="559"/>
      <c r="B66" s="140"/>
      <c r="C66" s="369" t="s">
        <v>1737</v>
      </c>
      <c r="D66" s="369" t="s">
        <v>4060</v>
      </c>
      <c r="E66" s="370" t="s">
        <v>4061</v>
      </c>
      <c r="F66" s="560">
        <f>10*(0+SUM('06 Nop'!C55:C56)+SUM('08 Sop'!C85:C86)+SUM('11 Mic'!C36:C37)+SUM('12 Top'!C53:C54))/8</f>
        <v>0</v>
      </c>
    </row>
    <row r="67" spans="1:248" ht="14.25" customHeight="1" outlineLevel="1">
      <c r="A67" s="559"/>
      <c r="B67" s="140"/>
      <c r="C67" s="369" t="s">
        <v>303</v>
      </c>
      <c r="D67" s="369" t="s">
        <v>4062</v>
      </c>
      <c r="E67" s="370" t="s">
        <v>4063</v>
      </c>
      <c r="F67" s="560">
        <f>10*(0+SUM('06 Nop'!C57:C59)+SUM('08 Sop'!C87:C89)+SUM('11 Mic'!C38:C40)+SUM('12 Top'!C55:C57))/12</f>
        <v>0</v>
      </c>
    </row>
    <row r="68" spans="1:248" ht="14.25" customHeight="1" outlineLevel="1">
      <c r="A68" s="559"/>
      <c r="B68" s="140"/>
      <c r="C68" s="369" t="s">
        <v>4931</v>
      </c>
      <c r="D68" s="369" t="s">
        <v>4064</v>
      </c>
      <c r="E68" s="370" t="s">
        <v>4065</v>
      </c>
      <c r="F68" s="560">
        <f>10*(0+'06 Nop'!C60+'08 Sop'!C90+'11 Mic'!C41+'12 Top'!C58)/4</f>
        <v>0</v>
      </c>
    </row>
    <row r="69" spans="1:248" s="27" customFormat="1" ht="13">
      <c r="A69" s="556"/>
      <c r="B69" s="557" t="s">
        <v>4066</v>
      </c>
      <c r="C69" s="365" t="s">
        <v>4067</v>
      </c>
      <c r="D69" s="366"/>
      <c r="E69" s="370"/>
      <c r="F69" s="558"/>
      <c r="IH69" s="2"/>
      <c r="II69" s="2"/>
      <c r="IJ69" s="2"/>
      <c r="IK69" s="2"/>
      <c r="IL69" s="2"/>
      <c r="IM69" s="2"/>
      <c r="IN69" s="2"/>
    </row>
    <row r="70" spans="1:248" ht="14.25" customHeight="1" outlineLevel="1">
      <c r="A70" s="559"/>
      <c r="B70" s="140"/>
      <c r="C70" s="369" t="s">
        <v>4995</v>
      </c>
      <c r="D70" s="369" t="s">
        <v>4068</v>
      </c>
      <c r="E70" s="370" t="s">
        <v>4069</v>
      </c>
      <c r="F70" s="560">
        <f>10*(0+'06 Nop'!C18+'08 Sop'!C27+'11 Mic'!C5+SUM('12 Top'!C15:C16))/5</f>
        <v>0</v>
      </c>
    </row>
    <row r="71" spans="1:248" ht="24.75" customHeight="1" outlineLevel="1">
      <c r="A71" s="559"/>
      <c r="B71" s="140"/>
      <c r="C71" s="369" t="s">
        <v>1803</v>
      </c>
      <c r="D71" s="369" t="s">
        <v>4070</v>
      </c>
      <c r="E71" s="370" t="s">
        <v>3204</v>
      </c>
      <c r="F71" s="560">
        <f>10*(0+SUM('06 Nop'!C20:C21)+SUM('06 Nop'!C24:C27)+SUM('08 Sop'!C30:C31)+SUM('08 Sop'!C34:C37)+SUM('11 Mic'!C8:C10)+SUM('12 Top'!C19:C20)+SUM('12 Top'!C23:C26))/21</f>
        <v>0</v>
      </c>
    </row>
    <row r="72" spans="1:248" s="27" customFormat="1" ht="13">
      <c r="A72" s="556"/>
      <c r="B72" s="557" t="s">
        <v>3205</v>
      </c>
      <c r="C72" s="365" t="s">
        <v>3206</v>
      </c>
      <c r="D72" s="366"/>
      <c r="E72" s="370"/>
      <c r="F72" s="558"/>
      <c r="IH72" s="2"/>
      <c r="II72" s="2"/>
      <c r="IJ72" s="2"/>
      <c r="IK72" s="2"/>
      <c r="IL72" s="2"/>
      <c r="IM72" s="2"/>
      <c r="IN72" s="2"/>
    </row>
    <row r="73" spans="1:248" ht="14.25" customHeight="1" outlineLevel="1">
      <c r="A73" s="559"/>
      <c r="B73" s="140"/>
      <c r="C73" s="369" t="s">
        <v>1614</v>
      </c>
      <c r="D73" s="369" t="s">
        <v>3207</v>
      </c>
      <c r="E73" s="370" t="s">
        <v>3208</v>
      </c>
      <c r="F73" s="560">
        <f>10*(0+SUM('08 Sop'!C253:C254)+'11 Mic'!C144+'11 Mic'!C148)/4</f>
        <v>0</v>
      </c>
    </row>
    <row r="74" spans="1:248" ht="14.25" customHeight="1" outlineLevel="1">
      <c r="A74" s="559"/>
      <c r="B74" s="140"/>
      <c r="C74" s="369" t="s">
        <v>3240</v>
      </c>
      <c r="D74" s="369" t="s">
        <v>3209</v>
      </c>
      <c r="E74" s="375" t="s">
        <v>1953</v>
      </c>
      <c r="F74" s="560">
        <f>10*(0+'11 Mic'!C150)/1</f>
        <v>0</v>
      </c>
      <c r="H74" s="376"/>
    </row>
    <row r="75" spans="1:248" s="27" customFormat="1" ht="13">
      <c r="A75" s="556"/>
      <c r="B75" s="557" t="s">
        <v>3210</v>
      </c>
      <c r="C75" s="365" t="s">
        <v>4074</v>
      </c>
      <c r="D75" s="366"/>
      <c r="E75" s="370"/>
      <c r="F75" s="558"/>
      <c r="IH75" s="2"/>
      <c r="II75" s="2"/>
      <c r="IJ75" s="2"/>
      <c r="IK75" s="2"/>
      <c r="IL75" s="2"/>
      <c r="IM75" s="2"/>
      <c r="IN75" s="2"/>
    </row>
    <row r="76" spans="1:248" ht="25.5" customHeight="1" outlineLevel="1">
      <c r="A76" s="559"/>
      <c r="B76" s="140"/>
      <c r="C76" s="369" t="s">
        <v>2906</v>
      </c>
      <c r="D76" s="369" t="s">
        <v>4075</v>
      </c>
      <c r="E76" s="370" t="s">
        <v>4076</v>
      </c>
      <c r="F76" s="560">
        <f>10*(0+SUM('04 Wan'!C34:C40)+SUM('05 Lan'!C48:C54)+SUM('08 Sop'!C214:C220)+SUM('08 Sop'!C223:C235)+SUM('11 Mic'!C125:C128)+SUM('11 Mic'!C131:C134)+SUM('11 Mic'!C137:C141)+SUM('12 Top'!C101:C106))/53</f>
        <v>0</v>
      </c>
    </row>
    <row r="77" spans="1:248" s="27" customFormat="1" ht="13">
      <c r="A77" s="556"/>
      <c r="B77" s="557" t="s">
        <v>4077</v>
      </c>
      <c r="C77" s="365" t="s">
        <v>4078</v>
      </c>
      <c r="D77" s="366"/>
      <c r="E77" s="370"/>
      <c r="F77" s="558"/>
      <c r="IH77" s="2"/>
      <c r="II77" s="2"/>
      <c r="IJ77" s="2"/>
      <c r="IK77" s="2"/>
      <c r="IL77" s="2"/>
      <c r="IM77" s="2"/>
      <c r="IN77" s="2"/>
    </row>
    <row r="78" spans="1:248" ht="15" customHeight="1" outlineLevel="1">
      <c r="A78" s="559"/>
      <c r="B78" s="140"/>
      <c r="C78" s="369" t="s">
        <v>4079</v>
      </c>
      <c r="D78" s="369" t="s">
        <v>4080</v>
      </c>
      <c r="E78" s="370" t="s">
        <v>4081</v>
      </c>
      <c r="F78" s="560">
        <f>10*(0+SUM('06 Nop'!C96:C97)+SUM('06 Nop'!C113:C114))/4</f>
        <v>0</v>
      </c>
    </row>
    <row r="79" spans="1:248" ht="15" customHeight="1" outlineLevel="1">
      <c r="A79" s="559"/>
      <c r="B79" s="140"/>
      <c r="C79" s="369" t="s">
        <v>4997</v>
      </c>
      <c r="D79" s="369" t="s">
        <v>3989</v>
      </c>
      <c r="E79" s="370" t="s">
        <v>1991</v>
      </c>
      <c r="F79" s="560">
        <f>10*(0+SUM('06 Nop'!C68:C70))/3</f>
        <v>0</v>
      </c>
    </row>
    <row r="80" spans="1:248" ht="15" customHeight="1">
      <c r="A80" s="556"/>
      <c r="B80" s="557" t="s">
        <v>1992</v>
      </c>
      <c r="C80" s="365" t="s">
        <v>1993</v>
      </c>
      <c r="D80" s="366"/>
      <c r="E80" s="370"/>
      <c r="F80" s="560"/>
    </row>
    <row r="81" spans="1:6" ht="15" customHeight="1" outlineLevel="1">
      <c r="A81" s="556"/>
      <c r="B81" s="557"/>
      <c r="C81" s="369" t="s">
        <v>2278</v>
      </c>
      <c r="D81" s="369" t="s">
        <v>1994</v>
      </c>
      <c r="E81" s="370" t="s">
        <v>1995</v>
      </c>
      <c r="F81" s="560">
        <f>10*(0+'02 Sit'!C117+SUM('08 Sop'!C122:C126)+'08 Sop'!C146)/7</f>
        <v>0</v>
      </c>
    </row>
    <row r="82" spans="1:6" ht="15" customHeight="1" outlineLevel="1">
      <c r="A82" s="556"/>
      <c r="B82" s="557"/>
      <c r="C82" s="369" t="s">
        <v>4632</v>
      </c>
      <c r="D82" s="369" t="s">
        <v>2097</v>
      </c>
      <c r="E82" s="370" t="s">
        <v>2135</v>
      </c>
      <c r="F82" s="560">
        <f>10*(0+'07 Sys'!C63+'08 Sop'!C125)/2</f>
        <v>0</v>
      </c>
    </row>
    <row r="83" spans="1:6" ht="15" customHeight="1" outlineLevel="1">
      <c r="A83" s="556"/>
      <c r="B83" s="557"/>
      <c r="C83" s="369" t="s">
        <v>5176</v>
      </c>
      <c r="D83" s="369" t="s">
        <v>2136</v>
      </c>
      <c r="E83" s="370" t="s">
        <v>2137</v>
      </c>
      <c r="F83" s="560">
        <f>10*(0+SUM('01 Org'!C64:C68))/5</f>
        <v>0</v>
      </c>
    </row>
    <row r="84" spans="1:6" ht="15" customHeight="1" outlineLevel="1">
      <c r="A84" s="556"/>
      <c r="B84" s="557"/>
      <c r="C84" s="369" t="s">
        <v>819</v>
      </c>
      <c r="D84" s="369" t="s">
        <v>2138</v>
      </c>
      <c r="E84" s="370" t="s">
        <v>2140</v>
      </c>
      <c r="F84" s="560">
        <f>10*(0+'08 Sop'!C95+'08 Sop'!C97+SUM('08 Sop'!C106:C107)+'12 Top'!C64+'12 Top'!C66)/6</f>
        <v>0</v>
      </c>
    </row>
    <row r="85" spans="1:6" ht="13">
      <c r="A85" s="556"/>
      <c r="B85" s="557" t="s">
        <v>2141</v>
      </c>
      <c r="C85" s="365" t="s">
        <v>2142</v>
      </c>
      <c r="D85" s="366"/>
      <c r="E85" s="370"/>
      <c r="F85" s="560"/>
    </row>
    <row r="86" spans="1:6" ht="15" customHeight="1" outlineLevel="1">
      <c r="A86" s="556"/>
      <c r="B86" s="557"/>
      <c r="C86" s="369" t="s">
        <v>2143</v>
      </c>
      <c r="D86" s="369" t="s">
        <v>2144</v>
      </c>
      <c r="E86" s="370" t="s">
        <v>1151</v>
      </c>
      <c r="F86" s="560">
        <f>10*(0+SUM('01 Org'!C64:C66)+SUM('01 Org'!C68:C69))/5</f>
        <v>0</v>
      </c>
    </row>
    <row r="87" spans="1:6" ht="15" customHeight="1" outlineLevel="1">
      <c r="A87" s="556"/>
      <c r="B87" s="557"/>
      <c r="C87" s="369" t="s">
        <v>1641</v>
      </c>
      <c r="D87" s="369" t="s">
        <v>1152</v>
      </c>
      <c r="E87" s="370" t="s">
        <v>1686</v>
      </c>
      <c r="F87" s="560">
        <f>10*(0+'01 Org'!C136)/1</f>
        <v>0</v>
      </c>
    </row>
    <row r="88" spans="1:6" ht="15" customHeight="1" outlineLevel="1">
      <c r="A88" s="556"/>
      <c r="B88" s="557"/>
      <c r="C88" s="369" t="s">
        <v>4923</v>
      </c>
      <c r="D88" s="369" t="s">
        <v>2148</v>
      </c>
      <c r="E88" s="370" t="s">
        <v>2149</v>
      </c>
      <c r="F88" s="560">
        <f>10*(0+'08 Sop'!C152+'08 Sop'!C177)/2</f>
        <v>0</v>
      </c>
    </row>
    <row r="89" spans="1:6" ht="15" customHeight="1" outlineLevel="1">
      <c r="A89" s="556"/>
      <c r="B89" s="557"/>
      <c r="C89" s="369" t="s">
        <v>32</v>
      </c>
      <c r="D89" s="369" t="s">
        <v>3112</v>
      </c>
      <c r="E89" s="370" t="s">
        <v>3113</v>
      </c>
      <c r="F89" s="560">
        <f>10*(0+'11 Mic'!C97+SUM('11 Mic'!C101:C102))/3</f>
        <v>0</v>
      </c>
    </row>
    <row r="90" spans="1:6" ht="15" customHeight="1" outlineLevel="1">
      <c r="A90" s="556"/>
      <c r="B90" s="557"/>
      <c r="C90" s="369" t="s">
        <v>42</v>
      </c>
      <c r="D90" s="369" t="s">
        <v>3035</v>
      </c>
      <c r="E90" s="370" t="s">
        <v>794</v>
      </c>
      <c r="F90" s="560">
        <f>10*(0+'11 Mic'!C100)/1</f>
        <v>0</v>
      </c>
    </row>
    <row r="91" spans="1:6" ht="13">
      <c r="A91" s="556"/>
      <c r="B91" s="557" t="s">
        <v>3036</v>
      </c>
      <c r="C91" s="365" t="s">
        <v>3037</v>
      </c>
      <c r="D91" s="366"/>
      <c r="E91" s="370"/>
      <c r="F91" s="560"/>
    </row>
    <row r="92" spans="1:6" ht="13" outlineLevel="1">
      <c r="A92" s="556"/>
      <c r="B92" s="557"/>
      <c r="C92" s="369" t="s">
        <v>1194</v>
      </c>
      <c r="D92" s="369" t="s">
        <v>3038</v>
      </c>
      <c r="E92" s="370" t="s">
        <v>1172</v>
      </c>
      <c r="F92" s="560">
        <f>10*(0+'09 App'!C190)/1</f>
        <v>0</v>
      </c>
    </row>
    <row r="93" spans="1:6" ht="13" outlineLevel="1">
      <c r="A93" s="556"/>
      <c r="B93" s="557"/>
      <c r="C93" s="369" t="s">
        <v>4401</v>
      </c>
      <c r="D93" s="369" t="s">
        <v>3039</v>
      </c>
      <c r="E93" s="370" t="s">
        <v>1195</v>
      </c>
      <c r="F93" s="560">
        <f>10*(0+'09 App'!C191)/1</f>
        <v>0</v>
      </c>
    </row>
    <row r="94" spans="1:6" ht="13" outlineLevel="1">
      <c r="A94" s="556"/>
      <c r="B94" s="557"/>
      <c r="C94" s="369" t="s">
        <v>1191</v>
      </c>
      <c r="D94" s="369" t="s">
        <v>3040</v>
      </c>
      <c r="E94" s="370" t="s">
        <v>4402</v>
      </c>
      <c r="F94" s="560">
        <f>10*(0+'09 App'!C192)/1</f>
        <v>0</v>
      </c>
    </row>
    <row r="95" spans="1:6" ht="13">
      <c r="A95" s="556"/>
      <c r="B95" s="557" t="s">
        <v>2047</v>
      </c>
      <c r="C95" s="365" t="s">
        <v>1944</v>
      </c>
      <c r="D95" s="366"/>
      <c r="E95" s="370"/>
      <c r="F95" s="560"/>
    </row>
    <row r="96" spans="1:6" ht="14.25" customHeight="1" outlineLevel="1">
      <c r="A96" s="556"/>
      <c r="B96" s="557"/>
      <c r="C96" s="369" t="s">
        <v>2377</v>
      </c>
      <c r="D96" s="369" t="s">
        <v>2029</v>
      </c>
      <c r="E96" s="370" t="s">
        <v>3043</v>
      </c>
      <c r="F96" s="560">
        <f>10*(0+SUM('04 Wan'!C121:C122)+SUM('05 Lan'!C201:C202)+SUM('07 Sys'!C71:C73)+SUM('07 Sys'!C81:C83))/10</f>
        <v>0</v>
      </c>
    </row>
    <row r="97" spans="1:248" ht="25.5" customHeight="1" outlineLevel="1">
      <c r="A97" s="556"/>
      <c r="B97" s="557"/>
      <c r="C97" s="369" t="s">
        <v>336</v>
      </c>
      <c r="D97" s="369" t="s">
        <v>3044</v>
      </c>
      <c r="E97" s="370" t="s">
        <v>1858</v>
      </c>
      <c r="F97" s="560">
        <f>10*(0+SUM('04 Wan'!C110:C112)+'04 Wan'!C117+SUM('05 Lan'!C190:C192)+'05 Lan'!C197+SUM('07 Sys'!C67:C68)+SUM('07 Sys'!C77:C78))/12</f>
        <v>0</v>
      </c>
    </row>
    <row r="98" spans="1:248" ht="25.5" customHeight="1" outlineLevel="1">
      <c r="A98" s="556"/>
      <c r="B98" s="557"/>
      <c r="C98" s="369" t="s">
        <v>398</v>
      </c>
      <c r="D98" s="369" t="s">
        <v>3128</v>
      </c>
      <c r="E98" s="370" t="s">
        <v>3129</v>
      </c>
      <c r="F98" s="560">
        <f>10*(0+'04 Wan'!C118+'04 Wan'!C126+SUM('04 Wan'!C128:C129)+'05 Lan'!C198+'05 Lan'!C206+SUM('05 Lan'!C208:C209)+SUM('07 Sys'!C73:C74)+SUM('07 Sys'!C83:C84))/12</f>
        <v>0</v>
      </c>
    </row>
    <row r="99" spans="1:248" ht="14.25" customHeight="1" outlineLevel="1">
      <c r="A99" s="556"/>
      <c r="B99" s="557"/>
      <c r="C99" s="369" t="s">
        <v>2782</v>
      </c>
      <c r="D99" s="369" t="s">
        <v>3130</v>
      </c>
      <c r="E99" s="370" t="s">
        <v>3131</v>
      </c>
      <c r="F99" s="560">
        <f>10*(0+SUM('06 Nop'!C113:C119)+SUM('08 Sop'!C316:C332)+SUM('11 Mic'!C188:C196)+SUM('12 Top'!C166:C174))/42</f>
        <v>0</v>
      </c>
    </row>
    <row r="100" spans="1:248" ht="14.25" customHeight="1" outlineLevel="1">
      <c r="A100" s="556"/>
      <c r="B100" s="557"/>
      <c r="C100" s="369" t="s">
        <v>3377</v>
      </c>
      <c r="D100" s="369" t="s">
        <v>3132</v>
      </c>
      <c r="E100" s="370" t="s">
        <v>3133</v>
      </c>
      <c r="F100" s="560">
        <f>10*(0+SUM('04 Wan'!C132:C136)+SUM('05 Lan'!C212:C216))/10</f>
        <v>0</v>
      </c>
    </row>
    <row r="101" spans="1:248" ht="14.25" customHeight="1" outlineLevel="1">
      <c r="A101" s="556"/>
      <c r="B101" s="557"/>
      <c r="C101" s="369" t="s">
        <v>318</v>
      </c>
      <c r="D101" s="369" t="s">
        <v>4331</v>
      </c>
      <c r="E101" s="370" t="s">
        <v>2163</v>
      </c>
      <c r="F101" s="560">
        <f>10*(0+'06 Nop'!C75+'08 Sop'!C96+'12 Top'!C65)/3</f>
        <v>0</v>
      </c>
    </row>
    <row r="102" spans="1:248" s="364" customFormat="1" ht="14">
      <c r="A102" s="553">
        <v>11</v>
      </c>
      <c r="B102" s="554" t="s">
        <v>3134</v>
      </c>
      <c r="C102" s="372"/>
      <c r="D102" s="373"/>
      <c r="E102" s="371"/>
      <c r="F102" s="555"/>
      <c r="IH102" s="2"/>
      <c r="II102" s="2"/>
      <c r="IJ102" s="2"/>
      <c r="IK102" s="2"/>
      <c r="IL102" s="2"/>
      <c r="IM102" s="2"/>
      <c r="IN102" s="2"/>
    </row>
    <row r="103" spans="1:248" s="27" customFormat="1" ht="13">
      <c r="A103" s="556"/>
      <c r="B103" s="557" t="s">
        <v>2164</v>
      </c>
      <c r="C103" s="365" t="s">
        <v>2165</v>
      </c>
      <c r="D103" s="366"/>
      <c r="E103" s="370"/>
      <c r="F103" s="558"/>
      <c r="IH103" s="2"/>
      <c r="II103" s="2"/>
      <c r="IJ103" s="2"/>
      <c r="IK103" s="2"/>
      <c r="IL103" s="2"/>
      <c r="IM103" s="2"/>
      <c r="IN103" s="2"/>
    </row>
    <row r="104" spans="1:248" ht="15" customHeight="1" outlineLevel="1">
      <c r="A104" s="559"/>
      <c r="B104" s="140"/>
      <c r="C104" s="368" t="s">
        <v>2241</v>
      </c>
      <c r="D104" s="369" t="s">
        <v>2166</v>
      </c>
      <c r="E104" s="370" t="s">
        <v>2167</v>
      </c>
      <c r="F104" s="560">
        <f>10*(0+'02 Sit'!C50+'05 Lan'!C75+'06 Nop'!C94+'07 Sys'!C5+'09 App'!C5)/5</f>
        <v>0</v>
      </c>
    </row>
    <row r="105" spans="1:248" s="27" customFormat="1" ht="13">
      <c r="A105" s="556"/>
      <c r="B105" s="557" t="s">
        <v>2168</v>
      </c>
      <c r="C105" s="365" t="s">
        <v>2169</v>
      </c>
      <c r="D105" s="366"/>
      <c r="E105" s="370"/>
      <c r="F105" s="558"/>
      <c r="IH105" s="2"/>
      <c r="II105" s="2"/>
      <c r="IJ105" s="2"/>
      <c r="IK105" s="2"/>
      <c r="IL105" s="2"/>
      <c r="IM105" s="2"/>
      <c r="IN105" s="2"/>
    </row>
    <row r="106" spans="1:248" outlineLevel="1">
      <c r="A106" s="559"/>
      <c r="B106" s="140"/>
      <c r="C106" s="368" t="s">
        <v>5728</v>
      </c>
      <c r="D106" s="369" t="s">
        <v>2170</v>
      </c>
      <c r="E106" s="370" t="s">
        <v>2171</v>
      </c>
      <c r="F106" s="560">
        <f>10*(0+SUM('01 Org'!C140:C145))/6</f>
        <v>0</v>
      </c>
    </row>
    <row r="107" spans="1:248" ht="38.25" customHeight="1" outlineLevel="1">
      <c r="A107" s="559"/>
      <c r="B107" s="140"/>
      <c r="C107" s="368" t="s">
        <v>4527</v>
      </c>
      <c r="D107" s="369" t="s">
        <v>2172</v>
      </c>
      <c r="E107" s="370" t="s">
        <v>3137</v>
      </c>
      <c r="F107" s="560">
        <f>10*(0+'05 Lan'!C76+'05 Lan'!C86+'06 Nop'!C96+'06 Nop'!C100+'07 Sys'!C6+'07 Sys'!C16+'08 Sop'!C310+'08 Sop'!C314+'09 App'!C6+'09 App'!C16+'11 Mic'!C172+'11 Mic'!C176+'12 Top'!C150+'12 Top'!C154)/14</f>
        <v>0</v>
      </c>
    </row>
    <row r="108" spans="1:248" ht="14.25" customHeight="1" outlineLevel="1">
      <c r="A108" s="559"/>
      <c r="B108" s="140"/>
      <c r="C108" s="368" t="s">
        <v>3286</v>
      </c>
      <c r="D108" s="369" t="s">
        <v>3167</v>
      </c>
      <c r="E108" s="370" t="s">
        <v>3168</v>
      </c>
      <c r="F108" s="560">
        <f>10*(0+'05 Lan'!C93+'07 Sys'!C24+'09 App'!C24+'11 Mic'!C45)/4</f>
        <v>0</v>
      </c>
    </row>
    <row r="109" spans="1:248" ht="38.25" customHeight="1" outlineLevel="1">
      <c r="A109" s="559"/>
      <c r="B109" s="140"/>
      <c r="C109" s="368" t="s">
        <v>3251</v>
      </c>
      <c r="D109" s="369" t="s">
        <v>3169</v>
      </c>
      <c r="E109" s="370" t="s">
        <v>3170</v>
      </c>
      <c r="F109" s="560">
        <f>10*(0+'05 Lan'!C82+SUM('05 Lan'!C87:C88)+'05 Lan'!C90+SUM('06 Nop'!C101:C102)+'06 Nop'!C110+'07 Sys'!C12+SUM('07 Sys'!C17:C18)+'07 Sys'!C21+SUM('08 Sop'!C315:C316)+'08 Sop'!C316+'09 App'!C12+SUM('09 App'!C17:C18)+'09 App'!C21+SUM('11 Mic'!C177:C178)+SUM('12 Top'!C155:C157))/23</f>
        <v>0</v>
      </c>
    </row>
    <row r="110" spans="1:248" s="27" customFormat="1" ht="13">
      <c r="A110" s="556"/>
      <c r="B110" s="557" t="s">
        <v>3142</v>
      </c>
      <c r="C110" s="365" t="s">
        <v>3143</v>
      </c>
      <c r="D110" s="366"/>
      <c r="E110" s="370"/>
      <c r="F110" s="558"/>
      <c r="IH110" s="2"/>
      <c r="II110" s="2"/>
      <c r="IJ110" s="2"/>
      <c r="IK110" s="2"/>
      <c r="IL110" s="2"/>
      <c r="IM110" s="2"/>
      <c r="IN110" s="2"/>
    </row>
    <row r="111" spans="1:248" outlineLevel="1">
      <c r="A111" s="559"/>
      <c r="B111" s="140"/>
      <c r="C111" s="368" t="s">
        <v>5339</v>
      </c>
      <c r="D111" s="369" t="s">
        <v>3144</v>
      </c>
      <c r="E111" s="370" t="s">
        <v>5333</v>
      </c>
      <c r="F111" s="560">
        <f>10*(0+'01 Org'!C49)/1</f>
        <v>0</v>
      </c>
    </row>
    <row r="112" spans="1:248" ht="13.5" customHeight="1" outlineLevel="1">
      <c r="A112" s="559"/>
      <c r="B112" s="140"/>
      <c r="C112" s="368" t="s">
        <v>5290</v>
      </c>
      <c r="D112" s="369" t="s">
        <v>2056</v>
      </c>
      <c r="E112" s="370" t="s">
        <v>2057</v>
      </c>
      <c r="F112" s="560">
        <f>10*(0+'01 Org'!C50+'11 Mic'!C51)/2</f>
        <v>0</v>
      </c>
    </row>
    <row r="113" spans="1:248" outlineLevel="1">
      <c r="A113" s="559"/>
      <c r="B113" s="140"/>
      <c r="C113" s="368" t="s">
        <v>2058</v>
      </c>
      <c r="D113" s="369" t="s">
        <v>2059</v>
      </c>
      <c r="E113" s="370" t="s">
        <v>5177</v>
      </c>
      <c r="F113" s="560">
        <f>10*(0+'01 Org'!C68)/1</f>
        <v>0</v>
      </c>
    </row>
    <row r="114" spans="1:248" s="27" customFormat="1" ht="13">
      <c r="A114" s="556"/>
      <c r="B114" s="557" t="s">
        <v>2060</v>
      </c>
      <c r="C114" s="365" t="s">
        <v>2061</v>
      </c>
      <c r="D114" s="366"/>
      <c r="E114" s="370"/>
      <c r="F114" s="558"/>
      <c r="IH114" s="2"/>
      <c r="II114" s="2"/>
      <c r="IJ114" s="2"/>
      <c r="IK114" s="2"/>
      <c r="IL114" s="2"/>
      <c r="IM114" s="2"/>
      <c r="IN114" s="2"/>
    </row>
    <row r="115" spans="1:248" outlineLevel="1">
      <c r="A115" s="559"/>
      <c r="B115" s="140"/>
      <c r="C115" s="368" t="s">
        <v>2062</v>
      </c>
      <c r="D115" s="369" t="s">
        <v>1969</v>
      </c>
      <c r="E115" s="370" t="s">
        <v>5124</v>
      </c>
      <c r="F115" s="560">
        <f>10*(0+'01 Org'!C66)/1</f>
        <v>0</v>
      </c>
    </row>
    <row r="116" spans="1:248" ht="14.25" customHeight="1" outlineLevel="1">
      <c r="A116" s="559"/>
      <c r="B116" s="140"/>
      <c r="C116" s="368" t="s">
        <v>5368</v>
      </c>
      <c r="D116" s="369" t="s">
        <v>1970</v>
      </c>
      <c r="E116" s="370" t="s">
        <v>1971</v>
      </c>
      <c r="F116" s="560">
        <f>10*(0+SUM('01 Org'!C62:C63)+SUM('05 Lan'!C108:C110)+SUM('05 Lan'!C142:C144))/8</f>
        <v>0</v>
      </c>
    </row>
    <row r="117" spans="1:248" outlineLevel="1">
      <c r="A117" s="559"/>
      <c r="B117" s="140"/>
      <c r="C117" s="368" t="s">
        <v>4143</v>
      </c>
      <c r="D117" s="369" t="s">
        <v>1972</v>
      </c>
      <c r="E117" s="370" t="s">
        <v>4141</v>
      </c>
      <c r="F117" s="560">
        <f>10*(0+'05 Lan'!C138)/1</f>
        <v>0</v>
      </c>
    </row>
    <row r="118" spans="1:248" ht="25.5" customHeight="1" outlineLevel="1">
      <c r="A118" s="559"/>
      <c r="B118" s="140"/>
      <c r="C118" s="368" t="s">
        <v>1700</v>
      </c>
      <c r="D118" s="369" t="s">
        <v>2063</v>
      </c>
      <c r="E118" s="370" t="s">
        <v>1943</v>
      </c>
      <c r="F118" s="560">
        <f>10*(0+SUM('06 Nop'!C25:C26)+SUM('06 Nop'!C40:C42)+'06 Nop'!C44+SUM('08 Sop'!C56:C58)+'08 Sop'!C60+'08 Sop'!C94+SUM('12 Top'!C24:C25)+SUM('12 Top'!C39:C42)+'12 Top'!C63)/18</f>
        <v>0</v>
      </c>
    </row>
    <row r="119" spans="1:248" ht="15.75" customHeight="1" outlineLevel="1">
      <c r="A119" s="559"/>
      <c r="B119" s="140"/>
      <c r="C119" s="368" t="s">
        <v>2382</v>
      </c>
      <c r="D119" s="369" t="s">
        <v>2066</v>
      </c>
      <c r="E119" s="370" t="s">
        <v>2067</v>
      </c>
      <c r="F119" s="560">
        <f>10*(0+'01 Org'!C63+SUM('05 Lan'!C6:C10))/6</f>
        <v>0</v>
      </c>
    </row>
    <row r="120" spans="1:248" ht="14.25" customHeight="1" outlineLevel="1">
      <c r="A120" s="559"/>
      <c r="B120" s="140"/>
      <c r="C120" s="368" t="s">
        <v>5398</v>
      </c>
      <c r="D120" s="369" t="s">
        <v>2068</v>
      </c>
      <c r="E120" s="370" t="s">
        <v>2069</v>
      </c>
      <c r="F120" s="560">
        <f>10*(0+SUM('04 Wan'!C65:C66)+'05 Lan'!C10+'05 Lan'!C12)/4</f>
        <v>0</v>
      </c>
    </row>
    <row r="121" spans="1:248" ht="14.25" customHeight="1" outlineLevel="1">
      <c r="A121" s="559"/>
      <c r="B121" s="140"/>
      <c r="C121" s="368" t="s">
        <v>5432</v>
      </c>
      <c r="D121" s="369" t="s">
        <v>2070</v>
      </c>
      <c r="E121" s="370" t="s">
        <v>2071</v>
      </c>
      <c r="F121" s="560">
        <f>10*(0+'04 Wan'!C74+'05 Lan'!C16)/2</f>
        <v>0</v>
      </c>
    </row>
    <row r="122" spans="1:248" s="27" customFormat="1" ht="13">
      <c r="A122" s="556"/>
      <c r="B122" s="557" t="s">
        <v>2072</v>
      </c>
      <c r="C122" s="365" t="s">
        <v>2073</v>
      </c>
      <c r="D122" s="366"/>
      <c r="E122" s="370"/>
      <c r="F122" s="558"/>
      <c r="IH122" s="2"/>
      <c r="II122" s="2"/>
      <c r="IJ122" s="2"/>
      <c r="IK122" s="2"/>
      <c r="IL122" s="2"/>
      <c r="IM122" s="2"/>
      <c r="IN122" s="2"/>
    </row>
    <row r="123" spans="1:248" outlineLevel="1">
      <c r="A123" s="559"/>
      <c r="B123" s="140"/>
      <c r="C123" s="368" t="s">
        <v>2074</v>
      </c>
      <c r="D123" s="369" t="s">
        <v>2075</v>
      </c>
      <c r="E123" s="370" t="s">
        <v>2076</v>
      </c>
      <c r="F123" s="560">
        <f>10*(0+SUM('07 Sys'!C25:C29))/5</f>
        <v>0</v>
      </c>
    </row>
    <row r="124" spans="1:248" ht="14.25" customHeight="1" outlineLevel="1">
      <c r="A124" s="559"/>
      <c r="B124" s="140"/>
      <c r="C124" s="368" t="s">
        <v>4565</v>
      </c>
      <c r="D124" s="369" t="s">
        <v>2035</v>
      </c>
      <c r="E124" s="370" t="s">
        <v>2078</v>
      </c>
      <c r="F124" s="560">
        <f>10*(0+SUM('07 Sys'!C35:C38)+SUM('09 App'!C34:C37))/8</f>
        <v>0</v>
      </c>
    </row>
    <row r="125" spans="1:248" ht="14.25" customHeight="1" outlineLevel="1">
      <c r="A125" s="559"/>
      <c r="B125" s="140"/>
      <c r="C125" s="368" t="s">
        <v>590</v>
      </c>
      <c r="D125" s="369" t="s">
        <v>2079</v>
      </c>
      <c r="E125" s="370" t="s">
        <v>1981</v>
      </c>
      <c r="F125" s="560">
        <f>10*(0+SUM('07 Sys'!C23:C31)+SUM('09 App'!C23:C30))/17</f>
        <v>0</v>
      </c>
    </row>
    <row r="126" spans="1:248" ht="14.25" customHeight="1" outlineLevel="1">
      <c r="A126" s="559"/>
      <c r="B126" s="140"/>
      <c r="C126" s="368" t="s">
        <v>232</v>
      </c>
      <c r="D126" s="369" t="s">
        <v>1982</v>
      </c>
      <c r="E126" s="370" t="s">
        <v>1983</v>
      </c>
      <c r="F126" s="560">
        <f>10*(0+SUM('08 Sop'!C19:C23))/5</f>
        <v>0</v>
      </c>
    </row>
    <row r="127" spans="1:248" ht="14.25" customHeight="1" outlineLevel="1">
      <c r="A127" s="559"/>
      <c r="B127" s="140"/>
      <c r="C127" s="368" t="s">
        <v>4295</v>
      </c>
      <c r="D127" s="369" t="s">
        <v>2082</v>
      </c>
      <c r="E127" s="370" t="s">
        <v>2083</v>
      </c>
      <c r="F127" s="560">
        <f>10*(0+'07 Sys'!C40+'09 App'!C39)/2</f>
        <v>0</v>
      </c>
    </row>
    <row r="128" spans="1:248" ht="14.25" customHeight="1" outlineLevel="1">
      <c r="A128" s="559"/>
      <c r="B128" s="140"/>
      <c r="C128" s="368" t="s">
        <v>3684</v>
      </c>
      <c r="D128" s="369" t="s">
        <v>2084</v>
      </c>
      <c r="E128" s="370" t="s">
        <v>2085</v>
      </c>
      <c r="F128" s="560">
        <f>10*(0+SUM('07 Sys'!C8:C9)+'09 App'!C8+'09 App'!C38)/4</f>
        <v>0</v>
      </c>
    </row>
    <row r="129" spans="1:248" s="27" customFormat="1" ht="13">
      <c r="A129" s="556"/>
      <c r="B129" s="557" t="s">
        <v>2086</v>
      </c>
      <c r="C129" s="365" t="s">
        <v>2087</v>
      </c>
      <c r="D129" s="366"/>
      <c r="E129" s="370"/>
      <c r="F129" s="558"/>
      <c r="IH129" s="2"/>
      <c r="II129" s="2"/>
      <c r="IJ129" s="2"/>
      <c r="IK129" s="2"/>
      <c r="IL129" s="2"/>
      <c r="IM129" s="2"/>
      <c r="IN129" s="2"/>
    </row>
    <row r="130" spans="1:248" ht="14.25" customHeight="1" outlineLevel="1">
      <c r="A130" s="559"/>
      <c r="B130" s="140"/>
      <c r="C130" s="368" t="s">
        <v>5343</v>
      </c>
      <c r="D130" s="369" t="s">
        <v>2088</v>
      </c>
      <c r="E130" s="370" t="s">
        <v>2089</v>
      </c>
      <c r="F130" s="560">
        <f>10*(0+'09 App'!C6+SUM('09 App'!C14:C15)+SUM('09 App'!C34:C35)+'09 App'!C40)/6</f>
        <v>0</v>
      </c>
    </row>
    <row r="131" spans="1:248" outlineLevel="1">
      <c r="A131" s="559"/>
      <c r="B131" s="140"/>
      <c r="C131" s="368" t="s">
        <v>4762</v>
      </c>
      <c r="D131" s="369" t="s">
        <v>1883</v>
      </c>
      <c r="E131" s="370" t="s">
        <v>1973</v>
      </c>
      <c r="F131" s="560">
        <f>10*(0+SUM('07 Sys'!C96:C98))/3</f>
        <v>0</v>
      </c>
    </row>
    <row r="132" spans="1:248" s="27" customFormat="1" ht="13">
      <c r="A132" s="556"/>
      <c r="B132" s="557" t="s">
        <v>1974</v>
      </c>
      <c r="C132" s="365" t="s">
        <v>1975</v>
      </c>
      <c r="D132" s="366"/>
      <c r="E132" s="370"/>
      <c r="F132" s="558"/>
      <c r="IH132" s="2"/>
      <c r="II132" s="2"/>
      <c r="IJ132" s="2"/>
      <c r="IK132" s="2"/>
      <c r="IL132" s="2"/>
      <c r="IM132" s="2"/>
      <c r="IN132" s="2"/>
    </row>
    <row r="133" spans="1:248" ht="13.5" customHeight="1" outlineLevel="1">
      <c r="A133" s="559"/>
      <c r="B133" s="140"/>
      <c r="C133" s="368" t="s">
        <v>1976</v>
      </c>
      <c r="D133" s="369" t="s">
        <v>1977</v>
      </c>
      <c r="E133" s="370" t="s">
        <v>1978</v>
      </c>
      <c r="F133" s="560">
        <f>10*(0+'01 Org'!C69+'11 Mic'!C71+'11 Mic'!C55+'11 Mic'!C58+'11 Mic'!C137)/5</f>
        <v>0</v>
      </c>
    </row>
    <row r="134" spans="1:248" ht="13.5" customHeight="1" outlineLevel="1">
      <c r="A134" s="559"/>
      <c r="B134" s="140"/>
      <c r="C134" s="368" t="s">
        <v>1788</v>
      </c>
      <c r="D134" s="369" t="s">
        <v>1979</v>
      </c>
      <c r="E134" s="370" t="s">
        <v>1980</v>
      </c>
      <c r="F134" s="560">
        <f>10*(0+SUM('11 Mic'!C55:C56)+'11 Mic'!C59+'11 Mic'!C65)/4</f>
        <v>0</v>
      </c>
    </row>
    <row r="135" spans="1:248" s="364" customFormat="1" ht="14">
      <c r="A135" s="553">
        <v>12</v>
      </c>
      <c r="B135" s="554" t="s">
        <v>2093</v>
      </c>
      <c r="C135" s="372"/>
      <c r="D135" s="373"/>
      <c r="E135" s="370"/>
      <c r="F135" s="555"/>
      <c r="IH135" s="2"/>
      <c r="II135" s="2"/>
      <c r="IJ135" s="2"/>
      <c r="IK135" s="2"/>
      <c r="IL135" s="2"/>
      <c r="IM135" s="2"/>
      <c r="IN135" s="2"/>
    </row>
    <row r="136" spans="1:248" s="27" customFormat="1" ht="13">
      <c r="A136" s="556"/>
      <c r="B136" s="557" t="s">
        <v>2094</v>
      </c>
      <c r="C136" s="365" t="s">
        <v>2095</v>
      </c>
      <c r="D136" s="366"/>
      <c r="E136" s="370"/>
      <c r="F136" s="558"/>
      <c r="IH136" s="2"/>
      <c r="II136" s="2"/>
      <c r="IJ136" s="2"/>
      <c r="IK136" s="2"/>
      <c r="IL136" s="2"/>
      <c r="IM136" s="2"/>
      <c r="IN136" s="2"/>
    </row>
    <row r="137" spans="1:248" ht="12" customHeight="1" outlineLevel="1">
      <c r="A137" s="559"/>
      <c r="B137" s="140"/>
      <c r="C137" s="368" t="s">
        <v>1208</v>
      </c>
      <c r="D137" s="369" t="s">
        <v>2096</v>
      </c>
      <c r="E137" s="370" t="s">
        <v>1987</v>
      </c>
      <c r="F137" s="560">
        <f>10*(0+SUM('10 Dev'!C6:C8))/3</f>
        <v>0</v>
      </c>
    </row>
    <row r="138" spans="1:248" s="27" customFormat="1" ht="13">
      <c r="A138" s="556"/>
      <c r="B138" s="557" t="s">
        <v>1988</v>
      </c>
      <c r="C138" s="377" t="s">
        <v>3211</v>
      </c>
      <c r="D138" s="378" t="s">
        <v>3212</v>
      </c>
      <c r="E138" s="370"/>
      <c r="F138" s="558"/>
      <c r="IH138" s="2"/>
      <c r="II138" s="2"/>
      <c r="IJ138" s="2"/>
      <c r="IK138" s="2"/>
      <c r="IL138" s="2"/>
      <c r="IM138" s="2"/>
      <c r="IN138" s="2"/>
    </row>
    <row r="139" spans="1:248" ht="13.5" customHeight="1" outlineLevel="1">
      <c r="A139" s="559"/>
      <c r="B139" s="140"/>
      <c r="C139" s="368" t="s">
        <v>943</v>
      </c>
      <c r="D139" s="369" t="s">
        <v>3213</v>
      </c>
      <c r="E139" s="370" t="s">
        <v>4087</v>
      </c>
      <c r="F139" s="560">
        <f>10*(0+SUM('09 App'!C73:C78)+'09 App'!C80+'09 App'!C83+'09 App'!C89)/9</f>
        <v>0</v>
      </c>
    </row>
    <row r="140" spans="1:248" ht="13.5" customHeight="1" outlineLevel="1">
      <c r="A140" s="559"/>
      <c r="B140" s="140"/>
      <c r="C140" s="368" t="s">
        <v>526</v>
      </c>
      <c r="D140" s="369" t="s">
        <v>4088</v>
      </c>
      <c r="E140" s="370" t="s">
        <v>3986</v>
      </c>
      <c r="F140" s="560">
        <f>10*(0+SUM('10 Dev'!C64:C67))/4</f>
        <v>0</v>
      </c>
    </row>
    <row r="141" spans="1:248" ht="13.5" customHeight="1" outlineLevel="1">
      <c r="A141" s="559"/>
      <c r="B141" s="140"/>
      <c r="C141" s="368" t="s">
        <v>3226</v>
      </c>
      <c r="D141" s="369" t="s">
        <v>3987</v>
      </c>
      <c r="E141" s="370" t="s">
        <v>3988</v>
      </c>
      <c r="F141" s="560">
        <f>10*(0+SUM('09 App'!C64:C66))/3</f>
        <v>0</v>
      </c>
    </row>
    <row r="142" spans="1:248" ht="13.5" customHeight="1" outlineLevel="1">
      <c r="A142" s="559"/>
      <c r="B142" s="140"/>
      <c r="C142" s="368" t="s">
        <v>1876</v>
      </c>
      <c r="D142" s="369" t="s">
        <v>1877</v>
      </c>
      <c r="E142" s="370" t="s">
        <v>1878</v>
      </c>
      <c r="F142" s="560">
        <f>10*(0+'09 App'!C83+'09 App'!C89)/2</f>
        <v>0</v>
      </c>
    </row>
    <row r="143" spans="1:248" s="27" customFormat="1" ht="13">
      <c r="A143" s="556"/>
      <c r="B143" s="557" t="s">
        <v>1879</v>
      </c>
      <c r="C143" s="377" t="s">
        <v>1880</v>
      </c>
      <c r="D143" s="378"/>
      <c r="E143" s="370"/>
      <c r="F143" s="558"/>
      <c r="IH143" s="2"/>
      <c r="II143" s="2"/>
      <c r="IJ143" s="2"/>
      <c r="IK143" s="2"/>
      <c r="IL143" s="2"/>
      <c r="IM143" s="2"/>
      <c r="IN143" s="2"/>
    </row>
    <row r="144" spans="1:248" ht="24.75" customHeight="1" outlineLevel="1">
      <c r="A144" s="559"/>
      <c r="B144" s="140"/>
      <c r="C144" s="368" t="s">
        <v>5693</v>
      </c>
      <c r="D144" s="369" t="s">
        <v>1881</v>
      </c>
      <c r="E144" s="370" t="s">
        <v>1838</v>
      </c>
      <c r="F144" s="560">
        <f>10*(0+'04 Wan'!C93+'05 Lan'!C161+'05 Lan'!C177+'08 Sop'!C170+'09 App'!C96+'09 App'!C103+'09 App'!C152+'11 Mic'!C71)/8</f>
        <v>0</v>
      </c>
    </row>
    <row r="145" spans="1:248" ht="24" customHeight="1" outlineLevel="1">
      <c r="A145" s="559"/>
      <c r="B145" s="140"/>
      <c r="C145" s="368" t="s">
        <v>4725</v>
      </c>
      <c r="D145" s="369" t="s">
        <v>1839</v>
      </c>
      <c r="E145" s="370" t="s">
        <v>1840</v>
      </c>
      <c r="F145" s="560">
        <f>10*(0+'04 Wan'!C95+'05 Lan'!C163+'05 Lan'!C179+'08 Sop'!C212+'09 App'!C98+'09 App'!C107+'09 App'!C155)/7</f>
        <v>0</v>
      </c>
    </row>
    <row r="146" spans="1:248" s="27" customFormat="1" ht="13">
      <c r="A146" s="556"/>
      <c r="B146" s="557" t="s">
        <v>1841</v>
      </c>
      <c r="C146" s="377" t="s">
        <v>1931</v>
      </c>
      <c r="D146" s="378"/>
      <c r="E146" s="370"/>
      <c r="F146" s="558"/>
      <c r="IH146" s="2"/>
      <c r="II146" s="2"/>
      <c r="IJ146" s="2"/>
      <c r="IK146" s="2"/>
      <c r="IL146" s="2"/>
      <c r="IM146" s="2"/>
      <c r="IN146" s="2"/>
    </row>
    <row r="147" spans="1:248" ht="24" customHeight="1" outlineLevel="1">
      <c r="A147" s="559"/>
      <c r="B147" s="140"/>
      <c r="C147" s="368" t="s">
        <v>169</v>
      </c>
      <c r="D147" s="369" t="s">
        <v>1854</v>
      </c>
      <c r="E147" s="370" t="s">
        <v>1932</v>
      </c>
      <c r="F147" s="560">
        <f>10*(0+SUM('06 Nop'!C20:C21)+SUM('06 Nop'!C29:C30)+SUM('08 Sop'!C29:C31)+SUM('08 Sop'!C38:C40)+'08 Sop'!C112+'10 Dev'!C42+'11 Mic'!C29+SUM('12 Top'!C28:C29))/15</f>
        <v>0</v>
      </c>
    </row>
    <row r="148" spans="1:248" outlineLevel="1">
      <c r="A148" s="559"/>
      <c r="B148" s="140"/>
      <c r="C148" s="368" t="s">
        <v>1461</v>
      </c>
      <c r="D148" s="369" t="s">
        <v>1933</v>
      </c>
      <c r="E148" s="370" t="s">
        <v>1934</v>
      </c>
      <c r="F148" s="560">
        <f>10*(0+SUM('10 Dev'!C69:C73))/5</f>
        <v>0</v>
      </c>
    </row>
    <row r="149" spans="1:248" ht="15" customHeight="1" outlineLevel="1">
      <c r="A149" s="559"/>
      <c r="B149" s="140"/>
      <c r="C149" s="368" t="s">
        <v>1429</v>
      </c>
      <c r="D149" s="369" t="s">
        <v>2479</v>
      </c>
      <c r="E149" s="370" t="s">
        <v>1572</v>
      </c>
      <c r="F149" s="560">
        <f>10*(0+'10 Dev'!C58)/1</f>
        <v>0</v>
      </c>
    </row>
    <row r="150" spans="1:248" s="27" customFormat="1" ht="13">
      <c r="A150" s="556"/>
      <c r="B150" s="557" t="s">
        <v>2568</v>
      </c>
      <c r="C150" s="377" t="s">
        <v>2569</v>
      </c>
      <c r="D150" s="378"/>
      <c r="E150" s="370"/>
      <c r="F150" s="558"/>
      <c r="IH150" s="2"/>
      <c r="II150" s="2"/>
      <c r="IJ150" s="2"/>
      <c r="IK150" s="2"/>
      <c r="IL150" s="2"/>
      <c r="IM150" s="2"/>
      <c r="IN150" s="2"/>
    </row>
    <row r="151" spans="1:248" ht="14.25" customHeight="1" outlineLevel="1">
      <c r="A151" s="559"/>
      <c r="B151" s="140"/>
      <c r="C151" s="368" t="s">
        <v>562</v>
      </c>
      <c r="D151" s="369" t="s">
        <v>2570</v>
      </c>
      <c r="E151" s="370" t="s">
        <v>2571</v>
      </c>
      <c r="F151" s="560">
        <f>10*(0+SUM('08 Sop'!C28:C29)+SUM('10 Dev'!C14:C16))/5</f>
        <v>0</v>
      </c>
    </row>
    <row r="152" spans="1:248" ht="14.25" customHeight="1" outlineLevel="1">
      <c r="A152" s="559"/>
      <c r="B152" s="140"/>
      <c r="C152" s="368" t="s">
        <v>4334</v>
      </c>
      <c r="D152" s="369" t="s">
        <v>2572</v>
      </c>
      <c r="E152" s="370" t="s">
        <v>2573</v>
      </c>
      <c r="F152" s="560">
        <f>10*(0+SUM('10 Dev'!C18:C20))/3</f>
        <v>0</v>
      </c>
    </row>
    <row r="153" spans="1:248" ht="14.25" customHeight="1" outlineLevel="1">
      <c r="A153" s="559"/>
      <c r="B153" s="140"/>
      <c r="C153" s="368" t="s">
        <v>245</v>
      </c>
      <c r="D153" s="369" t="s">
        <v>2574</v>
      </c>
      <c r="E153" s="370" t="s">
        <v>1935</v>
      </c>
      <c r="F153" s="560">
        <f>10*(0+SUM('10 Dev'!C34:C37))/4</f>
        <v>0</v>
      </c>
    </row>
    <row r="154" spans="1:248" ht="14.25" customHeight="1" outlineLevel="1">
      <c r="A154" s="559"/>
      <c r="B154" s="140"/>
      <c r="C154" s="368" t="s">
        <v>4450</v>
      </c>
      <c r="D154" s="369" t="s">
        <v>1936</v>
      </c>
      <c r="E154" s="370" t="s">
        <v>4379</v>
      </c>
      <c r="F154" s="560">
        <f>10*(0+'10 Dev'!C9)/1</f>
        <v>0</v>
      </c>
    </row>
    <row r="155" spans="1:248" ht="14.25" customHeight="1" outlineLevel="1">
      <c r="A155" s="559"/>
      <c r="B155" s="140"/>
      <c r="C155" s="368" t="s">
        <v>4393</v>
      </c>
      <c r="D155" s="369" t="s">
        <v>1937</v>
      </c>
      <c r="E155" s="370" t="s">
        <v>1938</v>
      </c>
      <c r="F155" s="560">
        <f>10*(0+SUM('10 Dev'!C22:C26))/5</f>
        <v>0</v>
      </c>
    </row>
    <row r="156" spans="1:248" s="27" customFormat="1" ht="13">
      <c r="A156" s="556"/>
      <c r="B156" s="557" t="s">
        <v>2494</v>
      </c>
      <c r="C156" s="377" t="s">
        <v>2043</v>
      </c>
      <c r="D156" s="378"/>
      <c r="E156" s="370"/>
      <c r="F156" s="558"/>
      <c r="IH156" s="2"/>
      <c r="II156" s="2"/>
      <c r="IJ156" s="2"/>
      <c r="IK156" s="2"/>
      <c r="IL156" s="2"/>
      <c r="IM156" s="2"/>
      <c r="IN156" s="2"/>
    </row>
    <row r="157" spans="1:248" ht="15" customHeight="1" outlineLevel="1">
      <c r="A157" s="559"/>
      <c r="B157" s="140"/>
      <c r="C157" s="368" t="s">
        <v>1859</v>
      </c>
      <c r="D157" s="369" t="s">
        <v>1860</v>
      </c>
      <c r="E157" s="370" t="s">
        <v>1861</v>
      </c>
      <c r="F157" s="560">
        <f>10*(0+'08 Sop'!C95+'08 Sop'!C106+'12 Top'!C64)/3</f>
        <v>0</v>
      </c>
    </row>
    <row r="158" spans="1:248" s="364" customFormat="1" ht="14">
      <c r="A158" s="553">
        <v>13</v>
      </c>
      <c r="B158" s="554" t="s">
        <v>1862</v>
      </c>
      <c r="C158" s="372"/>
      <c r="D158" s="373"/>
      <c r="E158" s="370"/>
      <c r="F158" s="555"/>
      <c r="IH158" s="2"/>
      <c r="II158" s="2"/>
      <c r="IJ158" s="2"/>
      <c r="IK158" s="2"/>
      <c r="IL158" s="2"/>
      <c r="IM158" s="2"/>
      <c r="IN158" s="2"/>
    </row>
    <row r="159" spans="1:248" s="27" customFormat="1" ht="13">
      <c r="A159" s="556"/>
      <c r="B159" s="557" t="s">
        <v>1863</v>
      </c>
      <c r="C159" s="365" t="s">
        <v>1864</v>
      </c>
      <c r="D159" s="366"/>
      <c r="E159" s="370"/>
      <c r="F159" s="558"/>
      <c r="IH159" s="2"/>
      <c r="II159" s="2"/>
      <c r="IJ159" s="2"/>
      <c r="IK159" s="2"/>
      <c r="IL159" s="2"/>
      <c r="IM159" s="2"/>
      <c r="IN159" s="2"/>
    </row>
    <row r="160" spans="1:248" ht="14.25" customHeight="1" outlineLevel="1">
      <c r="A160" s="559"/>
      <c r="B160" s="140"/>
      <c r="C160" s="368" t="s">
        <v>3365</v>
      </c>
      <c r="D160" s="369" t="s">
        <v>1865</v>
      </c>
      <c r="E160" s="370" t="s">
        <v>1866</v>
      </c>
      <c r="F160" s="560">
        <f>10*(0+'01 Org'!C22+SUM('01 Org'!C25:C28))/5</f>
        <v>0</v>
      </c>
    </row>
    <row r="161" spans="1:248" ht="14.25" customHeight="1" outlineLevel="1">
      <c r="A161" s="559"/>
      <c r="B161" s="140"/>
      <c r="C161" s="368" t="s">
        <v>5698</v>
      </c>
      <c r="D161" s="369" t="s">
        <v>1867</v>
      </c>
      <c r="E161" s="370" t="s">
        <v>5696</v>
      </c>
      <c r="F161" s="560">
        <f>10*(0+'01 Org'!C129)/1</f>
        <v>0</v>
      </c>
    </row>
    <row r="162" spans="1:248" s="27" customFormat="1" ht="13">
      <c r="A162" s="556"/>
      <c r="B162" s="557" t="s">
        <v>1868</v>
      </c>
      <c r="C162" s="365" t="s">
        <v>1869</v>
      </c>
      <c r="D162" s="366"/>
      <c r="E162" s="375"/>
      <c r="F162" s="558"/>
      <c r="IH162" s="2"/>
      <c r="II162" s="2"/>
      <c r="IJ162" s="2"/>
      <c r="IK162" s="2"/>
      <c r="IL162" s="2"/>
      <c r="IM162" s="2"/>
      <c r="IN162" s="2"/>
    </row>
    <row r="163" spans="1:248" ht="13.5" customHeight="1" outlineLevel="1">
      <c r="A163" s="559"/>
      <c r="B163" s="140"/>
      <c r="C163" s="368" t="s">
        <v>4502</v>
      </c>
      <c r="D163" s="369" t="s">
        <v>1951</v>
      </c>
      <c r="E163" s="379" t="s">
        <v>1952</v>
      </c>
      <c r="F163" s="560">
        <f>10*(0+'01 Org'!C22+'01 Org'!C28+'04 Wan'!C139+'05 Lan'!C219+'08 Sop'!C307)/5</f>
        <v>0</v>
      </c>
    </row>
    <row r="164" spans="1:248" ht="13.5" customHeight="1" outlineLevel="1">
      <c r="A164" s="559"/>
      <c r="B164" s="140"/>
      <c r="C164" s="368" t="s">
        <v>5242</v>
      </c>
      <c r="D164" s="369" t="s">
        <v>1890</v>
      </c>
      <c r="E164" s="379" t="s">
        <v>3369</v>
      </c>
      <c r="F164" s="560">
        <f>10*(0+'01 Org'!C29)/1</f>
        <v>0</v>
      </c>
    </row>
    <row r="165" spans="1:248" ht="13.5" customHeight="1" outlineLevel="1">
      <c r="A165" s="559"/>
      <c r="B165" s="140"/>
      <c r="C165" s="380" t="s">
        <v>5245</v>
      </c>
      <c r="D165" s="381" t="s">
        <v>1891</v>
      </c>
      <c r="E165" s="379" t="s">
        <v>1847</v>
      </c>
      <c r="F165" s="560">
        <f>10*(0+'01 Org'!C30+SUM('02 Sit'!C152:C153)+'08 Sop'!C316)/4</f>
        <v>0</v>
      </c>
    </row>
    <row r="166" spans="1:248" s="364" customFormat="1" ht="14">
      <c r="A166" s="553">
        <v>14</v>
      </c>
      <c r="B166" s="554" t="s">
        <v>1848</v>
      </c>
      <c r="C166" s="372"/>
      <c r="D166" s="373"/>
      <c r="E166" s="375"/>
      <c r="F166" s="555"/>
      <c r="IH166" s="2"/>
      <c r="II166" s="2"/>
      <c r="IJ166" s="2"/>
      <c r="IK166" s="2"/>
      <c r="IL166" s="2"/>
      <c r="IM166" s="2"/>
      <c r="IN166" s="2"/>
    </row>
    <row r="167" spans="1:248" s="27" customFormat="1" ht="13">
      <c r="A167" s="556"/>
      <c r="B167" s="557" t="s">
        <v>1849</v>
      </c>
      <c r="C167" s="365" t="s">
        <v>1850</v>
      </c>
      <c r="D167" s="366"/>
      <c r="E167" s="375"/>
      <c r="F167" s="558"/>
      <c r="IH167" s="2"/>
      <c r="II167" s="2"/>
      <c r="IJ167" s="2"/>
      <c r="IK167" s="2"/>
      <c r="IL167" s="2"/>
      <c r="IM167" s="2"/>
      <c r="IN167" s="2"/>
    </row>
    <row r="168" spans="1:248" ht="25.5" customHeight="1" outlineLevel="1">
      <c r="A168" s="559"/>
      <c r="B168" s="140"/>
      <c r="C168" s="380" t="s">
        <v>5495</v>
      </c>
      <c r="D168" s="381" t="s">
        <v>3138</v>
      </c>
      <c r="E168" s="375" t="s">
        <v>3722</v>
      </c>
      <c r="F168" s="560">
        <f>10*(0+'01 Org'!C197)/1</f>
        <v>0</v>
      </c>
    </row>
    <row r="169" spans="1:248" outlineLevel="1">
      <c r="A169" s="559"/>
      <c r="B169" s="140"/>
      <c r="C169" s="380" t="s">
        <v>5158</v>
      </c>
      <c r="D169" s="381" t="s">
        <v>3139</v>
      </c>
      <c r="E169" s="375" t="s">
        <v>3140</v>
      </c>
      <c r="F169" s="560">
        <f>10*(0+SUM('01 Org'!C195:C196))/2</f>
        <v>0</v>
      </c>
    </row>
    <row r="170" spans="1:248" ht="24.75" customHeight="1" outlineLevel="1">
      <c r="A170" s="559"/>
      <c r="B170" s="140"/>
      <c r="C170" s="380" t="s">
        <v>5500</v>
      </c>
      <c r="D170" s="381" t="s">
        <v>3141</v>
      </c>
      <c r="E170" s="375" t="s">
        <v>1961</v>
      </c>
      <c r="F170" s="560">
        <f>10*(0+SUM('01 Org'!C199:C203)+SUM('04 Wan'!C43:C45)+SUM('05 Lan'!C57:C59)+SUM('08 Sop'!C238:C243)+SUM('09 App'!C134:C140)+SUM('11 Mic'!C153:C158)+SUM('12 Top'!C109:C114))/36</f>
        <v>0</v>
      </c>
    </row>
    <row r="171" spans="1:248" ht="14.25" customHeight="1" outlineLevel="1">
      <c r="A171" s="559"/>
      <c r="B171" s="140"/>
      <c r="C171" s="380" t="s">
        <v>936</v>
      </c>
      <c r="D171" s="381" t="s">
        <v>1962</v>
      </c>
      <c r="E171" s="375" t="s">
        <v>978</v>
      </c>
      <c r="F171" s="560">
        <f>10*(0+'09 App'!C140)/1</f>
        <v>0</v>
      </c>
    </row>
    <row r="172" spans="1:248" ht="37.5" customHeight="1" outlineLevel="1">
      <c r="A172" s="559"/>
      <c r="B172" s="140"/>
      <c r="C172" s="380" t="s">
        <v>5736</v>
      </c>
      <c r="D172" s="381" t="s">
        <v>1963</v>
      </c>
      <c r="E172" s="375" t="s">
        <v>1964</v>
      </c>
      <c r="F172" s="560">
        <f>10*(0+SUM('01 Org'!C206:C209)+SUM('04 Wan'!C46:C47)+SUM('05 Lan'!C60:C61)+'08 Sop'!C218+'08 Sop'!C231+SUM('08 Sop'!C244:C245)+'09 App'!C142+'10 Dev'!C20+'11 Mic'!C127+SUM('11 Mic'!C159:C160)+'12 Top'!C104+SUM('12 Top'!C115:C116))/20</f>
        <v>0</v>
      </c>
    </row>
    <row r="173" spans="1:248" s="364" customFormat="1" ht="14">
      <c r="A173" s="553">
        <v>15</v>
      </c>
      <c r="B173" s="554" t="s">
        <v>1965</v>
      </c>
      <c r="C173" s="372"/>
      <c r="D173" s="373"/>
      <c r="E173" s="375"/>
      <c r="F173" s="555"/>
      <c r="IH173" s="2"/>
      <c r="II173" s="2"/>
      <c r="IJ173" s="2"/>
      <c r="IK173" s="2"/>
      <c r="IL173" s="2"/>
      <c r="IM173" s="2"/>
      <c r="IN173" s="2"/>
    </row>
    <row r="174" spans="1:248" s="27" customFormat="1" ht="13">
      <c r="A174" s="556"/>
      <c r="B174" s="557" t="s">
        <v>1966</v>
      </c>
      <c r="C174" s="365" t="s">
        <v>1916</v>
      </c>
      <c r="D174" s="366"/>
      <c r="E174" s="375"/>
      <c r="F174" s="558"/>
      <c r="IH174" s="2"/>
      <c r="II174" s="2"/>
      <c r="IJ174" s="2"/>
      <c r="IK174" s="2"/>
      <c r="IL174" s="2"/>
      <c r="IM174" s="2"/>
      <c r="IN174" s="2"/>
    </row>
    <row r="175" spans="1:248" ht="15" customHeight="1" outlineLevel="1">
      <c r="A175" s="559"/>
      <c r="B175" s="140"/>
      <c r="C175" s="380" t="s">
        <v>2834</v>
      </c>
      <c r="D175" s="381" t="s">
        <v>3212</v>
      </c>
      <c r="E175" s="375" t="s">
        <v>5812</v>
      </c>
      <c r="F175" s="560">
        <f>10*(0+'01 Org'!C71)/1</f>
        <v>0</v>
      </c>
    </row>
    <row r="176" spans="1:248" ht="15" customHeight="1" outlineLevel="1">
      <c r="A176" s="559"/>
      <c r="B176" s="140"/>
      <c r="C176" s="380" t="s">
        <v>504</v>
      </c>
      <c r="D176" s="381" t="s">
        <v>1882</v>
      </c>
      <c r="E176" s="375" t="s">
        <v>1884</v>
      </c>
      <c r="F176" s="560">
        <f>10*(0+SUM('11 Mic'!C23:C25)+SUM('13 Man'!C114:C123)+SUM('13 Man'!C127:C130)+'13 Man'!C140)/18</f>
        <v>0</v>
      </c>
    </row>
    <row r="177" spans="1:248" ht="15" customHeight="1" outlineLevel="1">
      <c r="A177" s="559"/>
      <c r="B177" s="140"/>
      <c r="C177" s="380" t="s">
        <v>5811</v>
      </c>
      <c r="D177" s="381" t="s">
        <v>1885</v>
      </c>
      <c r="E177" s="375" t="s">
        <v>2629</v>
      </c>
      <c r="F177" s="560">
        <f>10*(0+'01 Org'!C70+SUM('08 Sop'!C316:C337))/23</f>
        <v>0</v>
      </c>
    </row>
    <row r="178" spans="1:248" ht="15" customHeight="1" outlineLevel="1">
      <c r="A178" s="559"/>
      <c r="B178" s="140"/>
      <c r="C178" s="380" t="s">
        <v>3471</v>
      </c>
      <c r="D178" s="381" t="s">
        <v>2630</v>
      </c>
      <c r="E178" s="375" t="s">
        <v>2631</v>
      </c>
      <c r="F178" s="560">
        <f>10*(0+SUM('13 Man'!C5:C10)+SUM('13 Man'!C19:C22)+'13 Man'!C34)/11</f>
        <v>0</v>
      </c>
    </row>
    <row r="179" spans="1:248" ht="15" customHeight="1" outlineLevel="1">
      <c r="A179" s="559"/>
      <c r="B179" s="140"/>
      <c r="C179" s="380" t="s">
        <v>5819</v>
      </c>
      <c r="D179" s="381" t="s">
        <v>2632</v>
      </c>
      <c r="E179" s="375" t="s">
        <v>2633</v>
      </c>
      <c r="F179" s="560">
        <f>10*(0+'01 Org'!C52+'01 Org'!C138+SUM('13 Man'!C145:C150)+SUM('13 Man'!C157:C159)+'13 Man'!C169)/12</f>
        <v>0</v>
      </c>
    </row>
    <row r="180" spans="1:248" ht="15" customHeight="1" outlineLevel="1">
      <c r="A180" s="559"/>
      <c r="B180" s="140"/>
      <c r="C180" s="380" t="s">
        <v>2634</v>
      </c>
      <c r="D180" s="381" t="s">
        <v>2635</v>
      </c>
      <c r="E180" s="375" t="s">
        <v>1886</v>
      </c>
      <c r="F180" s="560">
        <f>10*(0+SUM('13 Man'!C203:C208)+SUM('13 Man'!C210:C211)+'13 Man'!C213)/9</f>
        <v>0</v>
      </c>
    </row>
    <row r="181" spans="1:248" s="27" customFormat="1" ht="15" customHeight="1">
      <c r="A181" s="556"/>
      <c r="B181" s="557" t="s">
        <v>1887</v>
      </c>
      <c r="C181" s="365" t="s">
        <v>1888</v>
      </c>
      <c r="D181" s="366"/>
      <c r="E181" s="375"/>
      <c r="F181" s="558"/>
      <c r="IH181" s="2"/>
      <c r="II181" s="2"/>
      <c r="IJ181" s="2"/>
      <c r="IK181" s="2"/>
      <c r="IL181" s="2"/>
      <c r="IM181" s="2"/>
      <c r="IN181" s="2"/>
    </row>
    <row r="182" spans="1:248" ht="15" customHeight="1" outlineLevel="1">
      <c r="A182" s="559"/>
      <c r="B182" s="140"/>
      <c r="C182" s="380" t="s">
        <v>5306</v>
      </c>
      <c r="D182" s="381" t="s">
        <v>1889</v>
      </c>
      <c r="E182" s="375" t="s">
        <v>5304</v>
      </c>
      <c r="F182" s="560">
        <f>10*(0+'01 Org'!C59)/1</f>
        <v>0</v>
      </c>
    </row>
    <row r="183" spans="1:248" ht="15" customHeight="1" outlineLevel="1">
      <c r="A183" s="559"/>
      <c r="B183" s="140"/>
      <c r="C183" s="380" t="s">
        <v>4110</v>
      </c>
      <c r="D183" s="381" t="s">
        <v>2533</v>
      </c>
      <c r="E183" s="375" t="s">
        <v>1984</v>
      </c>
      <c r="F183" s="560">
        <f>10*(0+'05 Lan'!C140+SUM('06 Nop'!C78:C80)+SUM('08 Sop'!C98:C100)+SUM('08 Sop'!C108:C110)+SUM('11 Mic'!C17:C18)+SUM('12 Top'!C67:C69))/15</f>
        <v>0</v>
      </c>
    </row>
    <row r="184" spans="1:248" s="27" customFormat="1" ht="15" customHeight="1">
      <c r="A184" s="556"/>
      <c r="B184" s="557" t="s">
        <v>1985</v>
      </c>
      <c r="C184" s="365" t="s">
        <v>1986</v>
      </c>
      <c r="D184" s="366"/>
      <c r="E184" s="375"/>
      <c r="F184" s="558"/>
      <c r="IH184" s="2"/>
      <c r="II184" s="2"/>
      <c r="IJ184" s="2"/>
      <c r="IK184" s="2"/>
      <c r="IL184" s="2"/>
      <c r="IM184" s="2"/>
      <c r="IN184" s="2"/>
    </row>
    <row r="185" spans="1:248" ht="15" customHeight="1" outlineLevel="1">
      <c r="A185" s="559"/>
      <c r="B185" s="140"/>
      <c r="C185" s="380" t="s">
        <v>3660</v>
      </c>
      <c r="D185" s="381" t="s">
        <v>1892</v>
      </c>
      <c r="E185" s="375" t="s">
        <v>1893</v>
      </c>
      <c r="F185" s="560">
        <f>10*(0+SUM('06 Nop'!C131:C134)+SUM('08 Sop'!C337:C3407))/8</f>
        <v>0</v>
      </c>
    </row>
    <row r="186" spans="1:248" ht="15" customHeight="1" outlineLevel="1" thickBot="1">
      <c r="A186" s="562"/>
      <c r="B186" s="563"/>
      <c r="C186" s="564" t="s">
        <v>1563</v>
      </c>
      <c r="D186" s="565" t="s">
        <v>1894</v>
      </c>
      <c r="E186" s="566" t="s">
        <v>1895</v>
      </c>
      <c r="F186" s="567">
        <f>10*(0+'06 Nop'!C135+SUM('06 Nop'!C137:C139)+SUM('08 Sop'!C342:C344))/7</f>
        <v>0</v>
      </c>
    </row>
    <row r="187" spans="1:248">
      <c r="C187" s="382"/>
      <c r="D187" s="383"/>
      <c r="E187" s="384"/>
    </row>
    <row r="188" spans="1:248">
      <c r="C188" s="382"/>
      <c r="D188" s="385"/>
      <c r="E188" s="384"/>
    </row>
    <row r="189" spans="1:248">
      <c r="C189" s="382"/>
    </row>
    <row r="190" spans="1:248">
      <c r="C190" s="382"/>
    </row>
    <row r="191" spans="1:248">
      <c r="C191" s="382"/>
    </row>
    <row r="192" spans="1:248">
      <c r="C192" s="382"/>
    </row>
    <row r="193" spans="3:3">
      <c r="C193" s="382"/>
    </row>
    <row r="194" spans="3:3">
      <c r="C194" s="382"/>
    </row>
    <row r="195" spans="3:3">
      <c r="C195" s="382"/>
    </row>
    <row r="196" spans="3:3">
      <c r="C196" s="382"/>
    </row>
    <row r="197" spans="3:3">
      <c r="C197" s="382"/>
    </row>
    <row r="198" spans="3:3">
      <c r="C198" s="382"/>
    </row>
    <row r="199" spans="3:3">
      <c r="C199" s="382"/>
    </row>
    <row r="200" spans="3:3">
      <c r="C200" s="382"/>
    </row>
    <row r="201" spans="3:3">
      <c r="C201" s="382"/>
    </row>
    <row r="202" spans="3:3">
      <c r="C202" s="382"/>
    </row>
    <row r="203" spans="3:3">
      <c r="C203" s="382"/>
    </row>
    <row r="204" spans="3:3">
      <c r="C204" s="382"/>
    </row>
    <row r="205" spans="3:3">
      <c r="C205" s="382"/>
    </row>
    <row r="206" spans="3:3">
      <c r="C206" s="382"/>
    </row>
    <row r="207" spans="3:3">
      <c r="C207" s="382"/>
    </row>
    <row r="208" spans="3:3">
      <c r="C208" s="382"/>
    </row>
    <row r="209" spans="3:3">
      <c r="C209" s="382"/>
    </row>
    <row r="210" spans="3:3">
      <c r="C210" s="382"/>
    </row>
    <row r="211" spans="3:3">
      <c r="C211" s="382"/>
    </row>
    <row r="212" spans="3:3">
      <c r="C212" s="382"/>
    </row>
    <row r="213" spans="3:3">
      <c r="C213" s="382"/>
    </row>
    <row r="214" spans="3:3">
      <c r="C214" s="382"/>
    </row>
    <row r="215" spans="3:3">
      <c r="C215" s="382"/>
    </row>
    <row r="216" spans="3:3">
      <c r="C216" s="382"/>
    </row>
    <row r="217" spans="3:3">
      <c r="C217" s="382"/>
    </row>
    <row r="218" spans="3:3">
      <c r="C218" s="382"/>
    </row>
    <row r="219" spans="3:3">
      <c r="C219" s="382"/>
    </row>
    <row r="220" spans="3:3">
      <c r="C220" s="382"/>
    </row>
    <row r="221" spans="3:3">
      <c r="C221" s="382"/>
    </row>
    <row r="222" spans="3:3">
      <c r="C222" s="382"/>
    </row>
    <row r="223" spans="3:3">
      <c r="C223" s="382"/>
    </row>
    <row r="224" spans="3:3">
      <c r="C224" s="382"/>
    </row>
    <row r="225" spans="3:3">
      <c r="C225" s="382"/>
    </row>
    <row r="226" spans="3:3">
      <c r="C226" s="382"/>
    </row>
    <row r="227" spans="3:3">
      <c r="C227" s="382"/>
    </row>
    <row r="228" spans="3:3">
      <c r="C228" s="382"/>
    </row>
    <row r="229" spans="3:3">
      <c r="C229" s="382"/>
    </row>
    <row r="230" spans="3:3">
      <c r="C230" s="382"/>
    </row>
    <row r="231" spans="3:3">
      <c r="C231" s="382"/>
    </row>
    <row r="232" spans="3:3">
      <c r="C232" s="382"/>
    </row>
    <row r="233" spans="3:3">
      <c r="C233" s="382"/>
    </row>
    <row r="234" spans="3:3">
      <c r="C234" s="382"/>
    </row>
    <row r="235" spans="3:3">
      <c r="C235" s="382"/>
    </row>
    <row r="236" spans="3:3">
      <c r="C236" s="382"/>
    </row>
    <row r="237" spans="3:3">
      <c r="C237" s="382"/>
    </row>
    <row r="238" spans="3:3">
      <c r="C238" s="382"/>
    </row>
    <row r="239" spans="3:3">
      <c r="C239" s="382"/>
    </row>
    <row r="240" spans="3:3">
      <c r="C240" s="382"/>
    </row>
    <row r="241" spans="3:3">
      <c r="C241" s="382"/>
    </row>
    <row r="242" spans="3:3">
      <c r="C242" s="382"/>
    </row>
    <row r="243" spans="3:3">
      <c r="C243" s="382"/>
    </row>
    <row r="244" spans="3:3">
      <c r="C244" s="382"/>
    </row>
    <row r="245" spans="3:3">
      <c r="C245" s="382"/>
    </row>
    <row r="246" spans="3:3">
      <c r="C246" s="382"/>
    </row>
    <row r="247" spans="3:3">
      <c r="C247" s="382"/>
    </row>
    <row r="248" spans="3:3">
      <c r="C248" s="382"/>
    </row>
    <row r="249" spans="3:3">
      <c r="C249" s="382"/>
    </row>
    <row r="250" spans="3:3">
      <c r="C250" s="382"/>
    </row>
    <row r="251" spans="3:3">
      <c r="C251" s="382"/>
    </row>
    <row r="252" spans="3:3">
      <c r="C252" s="382"/>
    </row>
    <row r="253" spans="3:3">
      <c r="C253" s="382"/>
    </row>
    <row r="254" spans="3:3">
      <c r="C254" s="382"/>
    </row>
    <row r="255" spans="3:3">
      <c r="C255" s="382"/>
    </row>
    <row r="256" spans="3:3">
      <c r="C256" s="382"/>
    </row>
    <row r="257" spans="3:3">
      <c r="C257" s="382"/>
    </row>
    <row r="258" spans="3:3">
      <c r="C258" s="382"/>
    </row>
    <row r="259" spans="3:3">
      <c r="C259" s="382"/>
    </row>
  </sheetData>
  <mergeCells count="2">
    <mergeCell ref="A1:E1"/>
    <mergeCell ref="B8:D8"/>
  </mergeCells>
  <phoneticPr fontId="25" type="noConversion"/>
  <printOptions gridLines="1"/>
  <pageMargins left="0.37013888888888891" right="0.35972222222222222" top="0.58958333333333335" bottom="0.83958333333333335" header="0.3298611111111111" footer="0.47986111111111113"/>
  <pageSetup paperSize="9" firstPageNumber="0" orientation="landscape" horizontalDpi="300" verticalDpi="300"/>
  <headerFooter alignWithMargins="0">
    <oddHeader>&amp;C&amp;A</oddHeader>
    <oddFooter>&amp;L&amp;9&amp;F ! &amp;A&amp;C&amp;9 &amp;P&amp;R&amp;9Décembre 2006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tabColor indexed="61"/>
  </sheetPr>
  <dimension ref="A1:H36"/>
  <sheetViews>
    <sheetView workbookViewId="0">
      <selection activeCell="D35" sqref="D35"/>
    </sheetView>
  </sheetViews>
  <sheetFormatPr defaultColWidth="10.90625" defaultRowHeight="12.5"/>
  <cols>
    <col min="1" max="1" width="2.90625" style="398" customWidth="1"/>
    <col min="2" max="2" width="27.453125" style="398" customWidth="1"/>
    <col min="3" max="3" width="17.6328125" style="398" customWidth="1"/>
    <col min="4" max="4" width="77.36328125" style="398" customWidth="1"/>
    <col min="5" max="5" width="7.453125" style="398" customWidth="1"/>
    <col min="6" max="6" width="10.08984375" style="398" customWidth="1"/>
    <col min="7" max="7" width="9.36328125" customWidth="1"/>
    <col min="8" max="8" width="30" customWidth="1"/>
    <col min="9" max="16384" width="10.90625" style="398"/>
  </cols>
  <sheetData>
    <row r="1" spans="1:8" ht="18">
      <c r="A1" s="770" t="s">
        <v>2427</v>
      </c>
      <c r="B1" s="770"/>
      <c r="C1" s="770"/>
      <c r="D1" s="770"/>
      <c r="E1" s="386"/>
      <c r="F1" s="399"/>
      <c r="G1" s="399"/>
      <c r="H1" s="387"/>
    </row>
    <row r="2" spans="1:8" ht="39">
      <c r="A2" s="388"/>
      <c r="B2" s="389" t="s">
        <v>2428</v>
      </c>
      <c r="C2" s="400" t="s">
        <v>2429</v>
      </c>
      <c r="D2" s="389" t="s">
        <v>2430</v>
      </c>
      <c r="E2" s="401" t="s">
        <v>2431</v>
      </c>
      <c r="F2" s="402" t="s">
        <v>1967</v>
      </c>
      <c r="G2" s="469" t="s">
        <v>2496</v>
      </c>
      <c r="H2" s="568" t="s">
        <v>5486</v>
      </c>
    </row>
    <row r="3" spans="1:8" s="408" customFormat="1" ht="14.5" thickBot="1">
      <c r="A3" s="403" t="s">
        <v>2432</v>
      </c>
      <c r="B3" s="404"/>
      <c r="C3" s="405"/>
      <c r="D3" s="404"/>
      <c r="E3" s="406"/>
      <c r="F3" s="407"/>
      <c r="G3" s="407"/>
      <c r="H3" s="747"/>
    </row>
    <row r="4" spans="1:8" ht="13" thickBot="1">
      <c r="A4" s="409"/>
      <c r="B4" s="771" t="s">
        <v>3123</v>
      </c>
      <c r="C4" s="411" t="s">
        <v>3124</v>
      </c>
      <c r="D4" s="412" t="s">
        <v>1829</v>
      </c>
      <c r="E4" s="413" t="s">
        <v>1830</v>
      </c>
      <c r="F4" s="414" t="s">
        <v>3566</v>
      </c>
      <c r="G4" s="571">
        <v>1</v>
      </c>
      <c r="H4" s="748"/>
    </row>
    <row r="5" spans="1:8" ht="13" thickBot="1">
      <c r="A5" s="415"/>
      <c r="B5" s="771"/>
      <c r="C5" s="390" t="s">
        <v>3185</v>
      </c>
      <c r="D5" s="416" t="s">
        <v>1831</v>
      </c>
      <c r="E5" s="391" t="s">
        <v>5443</v>
      </c>
      <c r="F5" s="392" t="s">
        <v>1521</v>
      </c>
      <c r="G5" s="446">
        <v>1</v>
      </c>
      <c r="H5" s="749"/>
    </row>
    <row r="6" spans="1:8" ht="13" thickBot="1">
      <c r="A6" s="417"/>
      <c r="B6" s="771"/>
      <c r="C6" s="390" t="s">
        <v>1920</v>
      </c>
      <c r="D6" s="416" t="s">
        <v>1921</v>
      </c>
      <c r="E6" s="391" t="s">
        <v>5445</v>
      </c>
      <c r="F6" s="392" t="s">
        <v>2495</v>
      </c>
      <c r="G6" s="446">
        <v>1</v>
      </c>
      <c r="H6" s="749"/>
    </row>
    <row r="7" spans="1:8" ht="13" thickBot="1">
      <c r="A7" s="415"/>
      <c r="B7" s="771"/>
      <c r="C7" s="448" t="s">
        <v>1832</v>
      </c>
      <c r="D7" s="449" t="s">
        <v>1036</v>
      </c>
      <c r="E7" s="450" t="s">
        <v>5443</v>
      </c>
      <c r="F7" s="451" t="s">
        <v>3563</v>
      </c>
      <c r="G7" s="572">
        <v>1</v>
      </c>
      <c r="H7" s="749"/>
    </row>
    <row r="8" spans="1:8" ht="13" thickBot="1">
      <c r="A8" s="415"/>
      <c r="B8" s="771"/>
      <c r="C8" s="390" t="s">
        <v>1037</v>
      </c>
      <c r="D8" s="416" t="s">
        <v>1917</v>
      </c>
      <c r="E8" s="391" t="s">
        <v>5444</v>
      </c>
      <c r="F8" s="392" t="s">
        <v>1918</v>
      </c>
      <c r="G8" s="446">
        <v>1</v>
      </c>
      <c r="H8" s="749"/>
    </row>
    <row r="9" spans="1:8" ht="13" thickBot="1">
      <c r="A9" s="415"/>
      <c r="B9" s="771"/>
      <c r="C9" s="390" t="s">
        <v>2007</v>
      </c>
      <c r="D9" s="416" t="s">
        <v>1919</v>
      </c>
      <c r="E9" s="391" t="s">
        <v>5444</v>
      </c>
      <c r="F9" s="392" t="s">
        <v>3548</v>
      </c>
      <c r="G9" s="446">
        <v>1</v>
      </c>
      <c r="H9" s="751"/>
    </row>
    <row r="10" spans="1:8" ht="13" thickBot="1">
      <c r="A10" s="409"/>
      <c r="B10" s="771" t="s">
        <v>2180</v>
      </c>
      <c r="C10" s="411" t="s">
        <v>2181</v>
      </c>
      <c r="D10" s="412" t="s">
        <v>2221</v>
      </c>
      <c r="E10" s="413" t="s">
        <v>5443</v>
      </c>
      <c r="F10" s="414" t="s">
        <v>1515</v>
      </c>
      <c r="G10" s="571">
        <v>1</v>
      </c>
      <c r="H10" s="748"/>
    </row>
    <row r="11" spans="1:8" ht="13" thickBot="1">
      <c r="A11" s="417"/>
      <c r="B11" s="771"/>
      <c r="C11" s="423" t="s">
        <v>2219</v>
      </c>
      <c r="D11" s="418" t="s">
        <v>1922</v>
      </c>
      <c r="E11" s="394" t="s">
        <v>5443</v>
      </c>
      <c r="F11" s="395" t="s">
        <v>1923</v>
      </c>
      <c r="G11" s="573">
        <v>1</v>
      </c>
      <c r="H11" s="750"/>
    </row>
    <row r="12" spans="1:8" ht="13" thickBot="1">
      <c r="A12" s="409"/>
      <c r="B12" s="771" t="s">
        <v>2433</v>
      </c>
      <c r="C12" s="411" t="s">
        <v>2539</v>
      </c>
      <c r="D12" s="412" t="s">
        <v>3184</v>
      </c>
      <c r="E12" s="413" t="s">
        <v>5443</v>
      </c>
      <c r="F12" s="414" t="s">
        <v>2663</v>
      </c>
      <c r="G12" s="571">
        <v>1</v>
      </c>
      <c r="H12" s="752"/>
    </row>
    <row r="13" spans="1:8" ht="13" thickBot="1">
      <c r="A13" s="415"/>
      <c r="B13" s="771"/>
      <c r="C13" s="390" t="s">
        <v>3185</v>
      </c>
      <c r="D13" s="416" t="s">
        <v>183</v>
      </c>
      <c r="E13" s="391" t="s">
        <v>5443</v>
      </c>
      <c r="F13" s="392" t="s">
        <v>2563</v>
      </c>
      <c r="G13" s="446">
        <v>1</v>
      </c>
      <c r="H13" s="749"/>
    </row>
    <row r="14" spans="1:8" ht="13" thickBot="1">
      <c r="A14" s="417"/>
      <c r="B14" s="771"/>
      <c r="C14" s="393" t="s">
        <v>3186</v>
      </c>
      <c r="D14" s="418" t="s">
        <v>3122</v>
      </c>
      <c r="E14" s="394" t="s">
        <v>5443</v>
      </c>
      <c r="F14" s="395" t="s">
        <v>2684</v>
      </c>
      <c r="G14" s="573">
        <v>1</v>
      </c>
      <c r="H14" s="751"/>
    </row>
    <row r="15" spans="1:8" s="431" customFormat="1" ht="13" thickBot="1">
      <c r="A15" s="426"/>
      <c r="B15" s="410" t="s">
        <v>2227</v>
      </c>
      <c r="C15" s="427" t="s">
        <v>1925</v>
      </c>
      <c r="D15" s="418" t="s">
        <v>2228</v>
      </c>
      <c r="E15" s="394" t="s">
        <v>5443</v>
      </c>
      <c r="F15" s="395" t="s">
        <v>2637</v>
      </c>
      <c r="G15" s="573">
        <v>1</v>
      </c>
      <c r="H15" s="753"/>
    </row>
    <row r="16" spans="1:8" ht="13" thickBot="1">
      <c r="A16" s="409"/>
      <c r="B16" s="772" t="s">
        <v>1038</v>
      </c>
      <c r="C16" s="411" t="s">
        <v>2539</v>
      </c>
      <c r="D16" s="412" t="s">
        <v>2217</v>
      </c>
      <c r="E16" s="413" t="s">
        <v>5443</v>
      </c>
      <c r="F16" s="414" t="s">
        <v>2540</v>
      </c>
      <c r="G16" s="571">
        <v>1</v>
      </c>
      <c r="H16" s="752"/>
    </row>
    <row r="17" spans="1:8" ht="13" thickBot="1">
      <c r="A17" s="455"/>
      <c r="B17" s="772"/>
      <c r="C17" s="423" t="s">
        <v>2219</v>
      </c>
      <c r="D17" s="423" t="s">
        <v>2220</v>
      </c>
      <c r="E17" s="424" t="s">
        <v>5443</v>
      </c>
      <c r="F17" s="425" t="s">
        <v>2544</v>
      </c>
      <c r="G17" s="574">
        <v>1</v>
      </c>
      <c r="H17" s="749"/>
    </row>
    <row r="18" spans="1:8" ht="13" thickBot="1">
      <c r="A18" s="415"/>
      <c r="B18" s="772"/>
      <c r="C18" s="423" t="s">
        <v>2179</v>
      </c>
      <c r="D18" s="390" t="s">
        <v>2220</v>
      </c>
      <c r="E18" s="424" t="s">
        <v>5444</v>
      </c>
      <c r="F18" s="425" t="s">
        <v>2650</v>
      </c>
      <c r="G18" s="574">
        <v>1</v>
      </c>
      <c r="H18" s="749"/>
    </row>
    <row r="19" spans="1:8" ht="13" thickBot="1">
      <c r="A19" s="453"/>
      <c r="B19" s="772"/>
      <c r="C19" s="423" t="s">
        <v>3186</v>
      </c>
      <c r="D19" s="454" t="s">
        <v>2218</v>
      </c>
      <c r="E19" s="391" t="s">
        <v>5443</v>
      </c>
      <c r="F19" s="392" t="s">
        <v>2014</v>
      </c>
      <c r="G19" s="446">
        <v>1</v>
      </c>
      <c r="H19" s="751"/>
    </row>
    <row r="20" spans="1:8" ht="13" thickBot="1">
      <c r="A20" s="426"/>
      <c r="B20" s="427" t="s">
        <v>1924</v>
      </c>
      <c r="C20" s="427" t="s">
        <v>1925</v>
      </c>
      <c r="D20" s="428" t="s">
        <v>2226</v>
      </c>
      <c r="E20" s="429" t="s">
        <v>5444</v>
      </c>
      <c r="F20" s="430" t="s">
        <v>1517</v>
      </c>
      <c r="G20" s="575">
        <v>1</v>
      </c>
      <c r="H20" s="754"/>
    </row>
    <row r="21" spans="1:8" ht="14.5" thickBot="1">
      <c r="A21" s="403" t="s">
        <v>2229</v>
      </c>
      <c r="B21" s="432"/>
      <c r="C21" s="433"/>
      <c r="D21" s="404"/>
      <c r="E21" s="434"/>
      <c r="F21" s="435"/>
      <c r="G21" s="576"/>
      <c r="H21" s="755"/>
    </row>
    <row r="22" spans="1:8" ht="13" thickBot="1">
      <c r="A22" s="456"/>
      <c r="B22" s="459" t="s">
        <v>184</v>
      </c>
      <c r="C22" s="423" t="s">
        <v>2219</v>
      </c>
      <c r="D22" s="457" t="s">
        <v>3117</v>
      </c>
      <c r="E22" s="458" t="s">
        <v>5443</v>
      </c>
      <c r="F22" s="468" t="s">
        <v>2551</v>
      </c>
      <c r="G22" s="577">
        <v>1</v>
      </c>
      <c r="H22" s="754"/>
    </row>
    <row r="23" spans="1:8">
      <c r="A23" s="409"/>
      <c r="B23" s="767" t="s">
        <v>3071</v>
      </c>
      <c r="C23" s="411" t="s">
        <v>3124</v>
      </c>
      <c r="D23" s="412" t="s">
        <v>5487</v>
      </c>
      <c r="E23" s="460" t="s">
        <v>5444</v>
      </c>
      <c r="F23" s="465" t="s">
        <v>3116</v>
      </c>
      <c r="G23" s="571">
        <v>1</v>
      </c>
      <c r="H23" s="752"/>
    </row>
    <row r="24" spans="1:8">
      <c r="A24" s="415"/>
      <c r="B24" s="768"/>
      <c r="C24" s="390" t="s">
        <v>2233</v>
      </c>
      <c r="D24" s="416" t="s">
        <v>3072</v>
      </c>
      <c r="E24" s="391" t="s">
        <v>5445</v>
      </c>
      <c r="F24" s="466" t="s">
        <v>3564</v>
      </c>
      <c r="G24" s="446">
        <v>1</v>
      </c>
      <c r="H24" s="749"/>
    </row>
    <row r="25" spans="1:8" ht="13" thickBot="1">
      <c r="A25" s="417"/>
      <c r="B25" s="773"/>
      <c r="C25" s="393" t="s">
        <v>2219</v>
      </c>
      <c r="D25" s="418" t="s">
        <v>2150</v>
      </c>
      <c r="E25" s="462" t="s">
        <v>2106</v>
      </c>
      <c r="F25" s="467" t="s">
        <v>2593</v>
      </c>
      <c r="G25" s="573">
        <v>1</v>
      </c>
      <c r="H25" s="751"/>
    </row>
    <row r="26" spans="1:8">
      <c r="A26" s="463"/>
      <c r="B26" s="767" t="s">
        <v>2230</v>
      </c>
      <c r="C26" s="411" t="s">
        <v>3124</v>
      </c>
      <c r="D26" s="412" t="s">
        <v>5488</v>
      </c>
      <c r="E26" s="460" t="s">
        <v>5444</v>
      </c>
      <c r="F26" s="461" t="s">
        <v>2611</v>
      </c>
      <c r="G26" s="571">
        <v>1</v>
      </c>
      <c r="H26" s="748"/>
    </row>
    <row r="27" spans="1:8">
      <c r="A27" s="415"/>
      <c r="B27" s="774"/>
      <c r="C27" s="390" t="s">
        <v>2233</v>
      </c>
      <c r="D27" s="416" t="s">
        <v>2191</v>
      </c>
      <c r="E27" s="391" t="s">
        <v>5445</v>
      </c>
      <c r="F27" s="392" t="s">
        <v>2044</v>
      </c>
      <c r="G27" s="574">
        <v>1</v>
      </c>
      <c r="H27" s="749"/>
    </row>
    <row r="28" spans="1:8">
      <c r="A28" s="415"/>
      <c r="B28" s="774"/>
      <c r="C28" s="390" t="s">
        <v>1832</v>
      </c>
      <c r="D28" s="416" t="s">
        <v>2231</v>
      </c>
      <c r="E28" s="447" t="s">
        <v>5443</v>
      </c>
      <c r="F28" s="452" t="s">
        <v>2536</v>
      </c>
      <c r="G28" s="446">
        <v>1</v>
      </c>
      <c r="H28" s="749"/>
    </row>
    <row r="29" spans="1:8" ht="13" thickBot="1">
      <c r="A29" s="464"/>
      <c r="B29" s="769"/>
      <c r="C29" s="393" t="s">
        <v>2007</v>
      </c>
      <c r="D29" s="418" t="s">
        <v>2232</v>
      </c>
      <c r="E29" s="394" t="s">
        <v>5443</v>
      </c>
      <c r="F29" s="395" t="s">
        <v>2008</v>
      </c>
      <c r="G29" s="573">
        <v>1</v>
      </c>
      <c r="H29" s="750"/>
    </row>
    <row r="30" spans="1:8">
      <c r="A30" s="409"/>
      <c r="B30" s="767" t="s">
        <v>2192</v>
      </c>
      <c r="C30" s="411" t="s">
        <v>2539</v>
      </c>
      <c r="D30" s="412" t="s">
        <v>2193</v>
      </c>
      <c r="E30" s="413" t="s">
        <v>5443</v>
      </c>
      <c r="F30" s="414" t="s">
        <v>2540</v>
      </c>
      <c r="G30" s="571">
        <v>1</v>
      </c>
      <c r="H30" s="752"/>
    </row>
    <row r="31" spans="1:8">
      <c r="A31" s="415"/>
      <c r="B31" s="768"/>
      <c r="C31" s="390" t="s">
        <v>2219</v>
      </c>
      <c r="D31" s="416" t="s">
        <v>2105</v>
      </c>
      <c r="E31" s="391" t="s">
        <v>2106</v>
      </c>
      <c r="F31" s="392" t="s">
        <v>2544</v>
      </c>
      <c r="G31" s="446">
        <v>1</v>
      </c>
      <c r="H31" s="749"/>
    </row>
    <row r="32" spans="1:8">
      <c r="A32" s="415"/>
      <c r="B32" s="768"/>
      <c r="C32" s="390" t="s">
        <v>2107</v>
      </c>
      <c r="D32" s="416" t="s">
        <v>3068</v>
      </c>
      <c r="E32" s="391" t="s">
        <v>2106</v>
      </c>
      <c r="F32" s="392" t="s">
        <v>3069</v>
      </c>
      <c r="G32" s="446">
        <v>1</v>
      </c>
      <c r="H32" s="749"/>
    </row>
    <row r="33" spans="1:8">
      <c r="A33" s="415"/>
      <c r="B33" s="768"/>
      <c r="C33" s="390" t="s">
        <v>2179</v>
      </c>
      <c r="D33" s="416" t="s">
        <v>3070</v>
      </c>
      <c r="E33" s="391" t="s">
        <v>2106</v>
      </c>
      <c r="F33" s="392" t="s">
        <v>2650</v>
      </c>
      <c r="G33" s="574">
        <v>1</v>
      </c>
      <c r="H33" s="749"/>
    </row>
    <row r="34" spans="1:8" ht="13" thickBot="1">
      <c r="A34" s="417"/>
      <c r="B34" s="769"/>
      <c r="C34" s="393" t="s">
        <v>1925</v>
      </c>
      <c r="D34" s="418" t="s">
        <v>2194</v>
      </c>
      <c r="E34" s="394" t="s">
        <v>5443</v>
      </c>
      <c r="F34" s="395" t="s">
        <v>2014</v>
      </c>
      <c r="G34" s="573">
        <v>1</v>
      </c>
      <c r="H34" s="751"/>
    </row>
    <row r="35" spans="1:8" ht="14.5" thickBot="1">
      <c r="A35" s="436" t="s">
        <v>1855</v>
      </c>
      <c r="B35" s="437"/>
      <c r="C35" s="438"/>
      <c r="D35" s="439"/>
      <c r="E35" s="429"/>
      <c r="F35" s="430"/>
      <c r="G35" s="577"/>
      <c r="H35" s="754"/>
    </row>
    <row r="36" spans="1:8" ht="23.5" thickBot="1">
      <c r="A36" s="440"/>
      <c r="B36" s="441" t="s">
        <v>1856</v>
      </c>
      <c r="C36" s="419" t="s">
        <v>1857</v>
      </c>
      <c r="D36" s="420" t="s">
        <v>1844</v>
      </c>
      <c r="E36" s="421" t="s">
        <v>4811</v>
      </c>
      <c r="F36" s="422" t="s">
        <v>1845</v>
      </c>
      <c r="G36" s="578">
        <v>1</v>
      </c>
      <c r="H36" s="756"/>
    </row>
  </sheetData>
  <sheetProtection sheet="1" objects="1" scenarios="1"/>
  <mergeCells count="8">
    <mergeCell ref="B30:B34"/>
    <mergeCell ref="A1:D1"/>
    <mergeCell ref="B12:B14"/>
    <mergeCell ref="B4:B9"/>
    <mergeCell ref="B16:B19"/>
    <mergeCell ref="B10:B11"/>
    <mergeCell ref="B23:B25"/>
    <mergeCell ref="B26:B29"/>
  </mergeCells>
  <phoneticPr fontId="25" type="noConversion"/>
  <printOptions gridLines="1"/>
  <pageMargins left="0.27986111111111112" right="0.39027777777777778" top="0.30972222222222223" bottom="0.3298611111111111" header="0.51180555555555551" footer="0.51180555555555551"/>
  <pageSetup paperSize="9" firstPageNumber="0"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5">
    <tabColor indexed="61"/>
  </sheetPr>
  <dimension ref="A1:IV176"/>
  <sheetViews>
    <sheetView topLeftCell="A24" workbookViewId="0">
      <selection activeCell="A57" sqref="A57:B174"/>
    </sheetView>
  </sheetViews>
  <sheetFormatPr defaultColWidth="11.453125" defaultRowHeight="12.5"/>
  <cols>
    <col min="1" max="1" width="8.453125" style="569" customWidth="1"/>
    <col min="2" max="2" width="86.08984375" style="569" customWidth="1"/>
    <col min="3" max="4" width="11.453125" style="569"/>
    <col min="5" max="5" width="42.08984375" style="569" customWidth="1"/>
    <col min="6" max="16384" width="11.453125" style="569"/>
  </cols>
  <sheetData>
    <row r="1" spans="1:5" s="445" customFormat="1" ht="18">
      <c r="A1" s="442" t="s">
        <v>3820</v>
      </c>
    </row>
    <row r="3" spans="1:5" s="445" customFormat="1" ht="13">
      <c r="A3" s="443" t="s">
        <v>3821</v>
      </c>
      <c r="D3" s="443" t="s">
        <v>3822</v>
      </c>
    </row>
    <row r="5" spans="1:5" s="445" customFormat="1" ht="13">
      <c r="A5" s="444" t="s">
        <v>4812</v>
      </c>
      <c r="B5" s="579" t="s">
        <v>1559</v>
      </c>
      <c r="C5" s="580"/>
      <c r="D5" s="580" t="s">
        <v>2604</v>
      </c>
      <c r="E5" s="580" t="s">
        <v>3823</v>
      </c>
    </row>
    <row r="6" spans="1:5" s="445" customFormat="1" ht="13">
      <c r="A6" s="444" t="s">
        <v>4813</v>
      </c>
      <c r="B6" s="580" t="s">
        <v>1558</v>
      </c>
      <c r="C6" s="580"/>
      <c r="D6" s="580" t="s">
        <v>2576</v>
      </c>
      <c r="E6" s="581" t="s">
        <v>3824</v>
      </c>
    </row>
    <row r="7" spans="1:5" s="445" customFormat="1" ht="13">
      <c r="A7" s="444" t="s">
        <v>4814</v>
      </c>
      <c r="B7" s="582" t="s">
        <v>1560</v>
      </c>
      <c r="C7" s="580"/>
      <c r="D7" s="580" t="s">
        <v>2602</v>
      </c>
      <c r="E7" s="581" t="s">
        <v>3825</v>
      </c>
    </row>
    <row r="8" spans="1:5" s="445" customFormat="1" ht="13">
      <c r="A8" s="444" t="s">
        <v>4815</v>
      </c>
      <c r="B8" s="582" t="s">
        <v>1555</v>
      </c>
      <c r="C8" s="580"/>
      <c r="D8" s="580" t="s">
        <v>2537</v>
      </c>
      <c r="E8" s="581" t="s">
        <v>3826</v>
      </c>
    </row>
    <row r="9" spans="1:5" s="445" customFormat="1" ht="13">
      <c r="A9" s="397" t="s">
        <v>4816</v>
      </c>
      <c r="B9" s="582" t="s">
        <v>1556</v>
      </c>
      <c r="C9" s="580"/>
      <c r="D9" s="580" t="s">
        <v>2580</v>
      </c>
      <c r="E9" s="581" t="s">
        <v>3827</v>
      </c>
    </row>
    <row r="10" spans="1:5" s="445" customFormat="1" ht="13">
      <c r="A10" s="397" t="s">
        <v>4817</v>
      </c>
      <c r="B10" s="579" t="s">
        <v>1557</v>
      </c>
      <c r="C10" s="580"/>
      <c r="D10" s="580" t="s">
        <v>2603</v>
      </c>
      <c r="E10" s="581" t="s">
        <v>3828</v>
      </c>
    </row>
    <row r="11" spans="1:5" s="445" customFormat="1" ht="13">
      <c r="A11" s="444" t="s">
        <v>5446</v>
      </c>
      <c r="B11" s="579" t="s">
        <v>3829</v>
      </c>
      <c r="C11" s="580"/>
      <c r="D11" s="580" t="s">
        <v>2601</v>
      </c>
      <c r="E11" s="581" t="s">
        <v>3830</v>
      </c>
    </row>
    <row r="12" spans="1:5" s="445" customFormat="1" ht="13">
      <c r="A12" s="444" t="s">
        <v>5447</v>
      </c>
      <c r="B12" s="579" t="s">
        <v>3831</v>
      </c>
      <c r="C12" s="580"/>
      <c r="D12" s="580" t="s">
        <v>1926</v>
      </c>
      <c r="E12" s="581" t="s">
        <v>3832</v>
      </c>
    </row>
    <row r="13" spans="1:5" s="445" customFormat="1" ht="13">
      <c r="A13" s="444" t="s">
        <v>5448</v>
      </c>
      <c r="B13" s="579" t="s">
        <v>3833</v>
      </c>
      <c r="C13" s="580"/>
      <c r="D13" s="580"/>
      <c r="E13" s="581"/>
    </row>
    <row r="14" spans="1:5" s="445" customFormat="1" ht="13">
      <c r="A14" s="444" t="s">
        <v>5449</v>
      </c>
      <c r="B14" s="579" t="s">
        <v>1927</v>
      </c>
      <c r="C14" s="580"/>
      <c r="D14" s="580"/>
      <c r="E14" s="581"/>
    </row>
    <row r="15" spans="1:5" s="445" customFormat="1" ht="13">
      <c r="A15" s="444" t="s">
        <v>5450</v>
      </c>
      <c r="B15" s="579" t="s">
        <v>3834</v>
      </c>
      <c r="C15" s="580"/>
      <c r="D15" s="443"/>
      <c r="E15" s="581"/>
    </row>
    <row r="16" spans="1:5" s="445" customFormat="1" ht="13">
      <c r="A16" s="444" t="s">
        <v>2592</v>
      </c>
      <c r="B16" s="579" t="s">
        <v>3763</v>
      </c>
      <c r="C16" s="580"/>
      <c r="D16" s="443" t="s">
        <v>3764</v>
      </c>
      <c r="E16" s="581"/>
    </row>
    <row r="17" spans="1:5" s="445" customFormat="1" ht="13">
      <c r="A17" s="444" t="s">
        <v>2642</v>
      </c>
      <c r="B17" s="579" t="s">
        <v>3765</v>
      </c>
      <c r="C17" s="580"/>
      <c r="D17" s="580"/>
      <c r="E17" s="581"/>
    </row>
    <row r="18" spans="1:5" s="445" customFormat="1" ht="13">
      <c r="A18" s="444" t="s">
        <v>2645</v>
      </c>
      <c r="B18" s="579" t="s">
        <v>3766</v>
      </c>
      <c r="C18" s="580"/>
      <c r="D18" s="580" t="s">
        <v>2583</v>
      </c>
      <c r="E18" s="580" t="s">
        <v>3767</v>
      </c>
    </row>
    <row r="19" spans="1:5" s="445" customFormat="1" ht="13">
      <c r="A19" s="444" t="s">
        <v>5451</v>
      </c>
      <c r="B19" s="579" t="s">
        <v>3768</v>
      </c>
      <c r="C19" s="580"/>
      <c r="D19" s="580" t="s">
        <v>2556</v>
      </c>
      <c r="E19" s="581" t="s">
        <v>3769</v>
      </c>
    </row>
    <row r="20" spans="1:5" s="445" customFormat="1" ht="13">
      <c r="A20" s="444" t="s">
        <v>5452</v>
      </c>
      <c r="B20" s="579" t="s">
        <v>3770</v>
      </c>
      <c r="C20" s="580"/>
      <c r="D20" s="580" t="s">
        <v>1516</v>
      </c>
      <c r="E20" s="581" t="s">
        <v>3590</v>
      </c>
    </row>
    <row r="21" spans="1:5" s="445" customFormat="1" ht="13">
      <c r="A21" s="444" t="s">
        <v>5453</v>
      </c>
      <c r="B21" s="579" t="s">
        <v>3589</v>
      </c>
      <c r="C21" s="580"/>
      <c r="D21" s="580" t="s">
        <v>2683</v>
      </c>
      <c r="E21" s="581" t="s">
        <v>3771</v>
      </c>
    </row>
    <row r="22" spans="1:5" s="445" customFormat="1" ht="13">
      <c r="A22" s="444" t="s">
        <v>5454</v>
      </c>
      <c r="B22" s="579" t="s">
        <v>3772</v>
      </c>
      <c r="C22" s="580"/>
      <c r="D22" s="580" t="s">
        <v>1512</v>
      </c>
      <c r="E22" s="581" t="s">
        <v>5654</v>
      </c>
    </row>
    <row r="23" spans="1:5" s="445" customFormat="1" ht="13">
      <c r="A23" s="444" t="s">
        <v>5455</v>
      </c>
      <c r="B23" s="579" t="s">
        <v>3773</v>
      </c>
      <c r="C23" s="580"/>
      <c r="D23" s="580" t="s">
        <v>2016</v>
      </c>
      <c r="E23" s="581" t="s">
        <v>5603</v>
      </c>
    </row>
    <row r="24" spans="1:5" s="445" customFormat="1" ht="13">
      <c r="A24" s="444" t="s">
        <v>5586</v>
      </c>
      <c r="B24" s="579" t="s">
        <v>3774</v>
      </c>
      <c r="C24" s="580"/>
      <c r="D24" s="580" t="s">
        <v>2003</v>
      </c>
      <c r="E24" s="581" t="s">
        <v>5546</v>
      </c>
    </row>
    <row r="25" spans="1:5" s="445" customFormat="1" ht="13">
      <c r="A25" s="444" t="s">
        <v>5587</v>
      </c>
      <c r="B25" s="579" t="s">
        <v>2424</v>
      </c>
      <c r="C25" s="580"/>
      <c r="D25" s="580" t="s">
        <v>1928</v>
      </c>
      <c r="E25" s="581" t="s">
        <v>3775</v>
      </c>
    </row>
    <row r="26" spans="1:5" s="445" customFormat="1" ht="13">
      <c r="A26" s="444" t="s">
        <v>5579</v>
      </c>
      <c r="B26" s="579" t="s">
        <v>2422</v>
      </c>
      <c r="C26" s="580"/>
      <c r="D26" s="580" t="s">
        <v>2698</v>
      </c>
      <c r="E26" s="581" t="s">
        <v>3776</v>
      </c>
    </row>
    <row r="27" spans="1:5" s="445" customFormat="1" ht="13">
      <c r="A27" s="444" t="s">
        <v>5580</v>
      </c>
      <c r="B27" s="579" t="s">
        <v>2423</v>
      </c>
      <c r="C27" s="580"/>
      <c r="D27" s="580" t="s">
        <v>2015</v>
      </c>
      <c r="E27" s="580" t="s">
        <v>3837</v>
      </c>
    </row>
    <row r="28" spans="1:5" s="445" customFormat="1" ht="13">
      <c r="A28" s="397" t="s">
        <v>5581</v>
      </c>
      <c r="B28" s="579" t="s">
        <v>3838</v>
      </c>
      <c r="C28" s="580"/>
      <c r="D28" s="580" t="s">
        <v>2537</v>
      </c>
      <c r="E28" s="581" t="s">
        <v>3839</v>
      </c>
    </row>
    <row r="29" spans="1:5" s="445" customFormat="1" ht="13">
      <c r="A29" s="397" t="s">
        <v>5582</v>
      </c>
      <c r="B29" s="579" t="s">
        <v>2502</v>
      </c>
      <c r="C29" s="580"/>
      <c r="D29" s="580" t="s">
        <v>1968</v>
      </c>
      <c r="E29" s="581" t="s">
        <v>3897</v>
      </c>
    </row>
    <row r="30" spans="1:5" s="445" customFormat="1" ht="13">
      <c r="A30" s="397" t="s">
        <v>5583</v>
      </c>
      <c r="B30" s="579" t="s">
        <v>3843</v>
      </c>
      <c r="C30" s="580"/>
      <c r="D30" s="580" t="s">
        <v>2652</v>
      </c>
      <c r="E30" s="581" t="s">
        <v>3844</v>
      </c>
    </row>
    <row r="31" spans="1:5" s="445" customFormat="1" ht="13">
      <c r="A31" s="444" t="s">
        <v>5584</v>
      </c>
      <c r="B31" s="579" t="s">
        <v>2426</v>
      </c>
      <c r="C31" s="580"/>
      <c r="D31" s="580" t="s">
        <v>2564</v>
      </c>
      <c r="E31" s="581" t="s">
        <v>3845</v>
      </c>
    </row>
    <row r="32" spans="1:5" s="445" customFormat="1" ht="13">
      <c r="A32" s="444" t="s">
        <v>5585</v>
      </c>
      <c r="B32" s="579" t="s">
        <v>2425</v>
      </c>
      <c r="C32" s="580"/>
      <c r="D32" s="580" t="s">
        <v>2685</v>
      </c>
      <c r="E32" s="581" t="s">
        <v>3846</v>
      </c>
    </row>
    <row r="33" spans="1:5" s="445" customFormat="1" ht="13">
      <c r="A33" s="444" t="s">
        <v>1929</v>
      </c>
      <c r="B33" s="579" t="s">
        <v>3898</v>
      </c>
      <c r="C33" s="580"/>
      <c r="D33" s="580" t="s">
        <v>2541</v>
      </c>
      <c r="E33" s="581" t="s">
        <v>3899</v>
      </c>
    </row>
    <row r="34" spans="1:5" s="445" customFormat="1">
      <c r="A34" s="581"/>
      <c r="B34" s="581"/>
      <c r="C34" s="580"/>
      <c r="D34" s="580" t="s">
        <v>2542</v>
      </c>
      <c r="E34" s="581" t="s">
        <v>3900</v>
      </c>
    </row>
    <row r="35" spans="1:5" s="445" customFormat="1">
      <c r="A35" s="581"/>
      <c r="B35" s="581"/>
      <c r="C35" s="580"/>
      <c r="D35" s="580" t="s">
        <v>1930</v>
      </c>
      <c r="E35" s="581" t="s">
        <v>3901</v>
      </c>
    </row>
    <row r="36" spans="1:5" s="445" customFormat="1" ht="13">
      <c r="A36" s="443" t="s">
        <v>3902</v>
      </c>
      <c r="B36" s="581"/>
      <c r="C36" s="580"/>
      <c r="D36" s="580" t="s">
        <v>2612</v>
      </c>
      <c r="E36" s="581" t="s">
        <v>3903</v>
      </c>
    </row>
    <row r="37" spans="1:5" s="445" customFormat="1">
      <c r="A37" s="581"/>
      <c r="B37" s="581"/>
      <c r="C37" s="580"/>
      <c r="D37" s="580" t="s">
        <v>2603</v>
      </c>
      <c r="E37" s="581" t="s">
        <v>3904</v>
      </c>
    </row>
    <row r="38" spans="1:5" s="445" customFormat="1">
      <c r="A38" s="581" t="s">
        <v>2535</v>
      </c>
      <c r="B38" s="581" t="s">
        <v>3905</v>
      </c>
      <c r="C38" s="580"/>
      <c r="D38" s="580" t="s">
        <v>1522</v>
      </c>
      <c r="E38" s="581" t="s">
        <v>3906</v>
      </c>
    </row>
    <row r="39" spans="1:5" s="445" customFormat="1">
      <c r="A39" s="581" t="s">
        <v>4811</v>
      </c>
      <c r="B39" s="581" t="s">
        <v>3907</v>
      </c>
      <c r="C39" s="580"/>
      <c r="D39" s="580" t="s">
        <v>1513</v>
      </c>
      <c r="E39" s="581" t="s">
        <v>2419</v>
      </c>
    </row>
    <row r="40" spans="1:5" s="445" customFormat="1">
      <c r="A40" s="581" t="s">
        <v>2001</v>
      </c>
      <c r="B40" s="581" t="s">
        <v>3850</v>
      </c>
      <c r="C40" s="580"/>
      <c r="D40" s="580" t="s">
        <v>2667</v>
      </c>
      <c r="E40" s="581" t="s">
        <v>2493</v>
      </c>
    </row>
    <row r="41" spans="1:5" s="445" customFormat="1">
      <c r="A41" s="581" t="s">
        <v>2606</v>
      </c>
      <c r="B41" s="581" t="s">
        <v>3851</v>
      </c>
      <c r="C41" s="580"/>
      <c r="D41" s="580" t="s">
        <v>2557</v>
      </c>
      <c r="E41" s="581" t="s">
        <v>3852</v>
      </c>
    </row>
    <row r="42" spans="1:5" s="445" customFormat="1">
      <c r="A42" s="581" t="s">
        <v>2581</v>
      </c>
      <c r="B42" s="581" t="s">
        <v>3853</v>
      </c>
      <c r="C42" s="580"/>
      <c r="D42" s="580" t="s">
        <v>2558</v>
      </c>
      <c r="E42" s="581" t="s">
        <v>3789</v>
      </c>
    </row>
    <row r="43" spans="1:5" s="445" customFormat="1">
      <c r="A43" s="581" t="s">
        <v>2548</v>
      </c>
      <c r="B43" s="581" t="s">
        <v>3790</v>
      </c>
      <c r="C43" s="580"/>
      <c r="D43" s="580" t="s">
        <v>2559</v>
      </c>
      <c r="E43" s="581" t="s">
        <v>3791</v>
      </c>
    </row>
    <row r="44" spans="1:5" s="445" customFormat="1">
      <c r="A44" s="581" t="s">
        <v>2012</v>
      </c>
      <c r="B44" s="581" t="s">
        <v>3792</v>
      </c>
      <c r="C44" s="580"/>
      <c r="D44" s="580" t="s">
        <v>2151</v>
      </c>
      <c r="E44" s="581" t="s">
        <v>3793</v>
      </c>
    </row>
    <row r="45" spans="1:5" s="445" customFormat="1">
      <c r="A45" s="581" t="s">
        <v>2004</v>
      </c>
      <c r="B45" s="581" t="s">
        <v>3794</v>
      </c>
      <c r="C45" s="580"/>
      <c r="D45" s="580" t="s">
        <v>2545</v>
      </c>
      <c r="E45" s="581" t="s">
        <v>3795</v>
      </c>
    </row>
    <row r="46" spans="1:5" s="445" customFormat="1">
      <c r="A46" s="581" t="s">
        <v>2609</v>
      </c>
      <c r="B46" s="581" t="s">
        <v>3796</v>
      </c>
      <c r="C46" s="580"/>
      <c r="D46" s="580" t="s">
        <v>2686</v>
      </c>
      <c r="E46" s="581" t="s">
        <v>3797</v>
      </c>
    </row>
    <row r="47" spans="1:5" s="445" customFormat="1">
      <c r="A47" s="581" t="s">
        <v>2664</v>
      </c>
      <c r="B47" s="581" t="s">
        <v>3798</v>
      </c>
      <c r="C47" s="580"/>
      <c r="D47" s="580" t="s">
        <v>2581</v>
      </c>
      <c r="E47" s="581" t="s">
        <v>3591</v>
      </c>
    </row>
    <row r="48" spans="1:5" s="445" customFormat="1">
      <c r="A48" s="581" t="s">
        <v>2577</v>
      </c>
      <c r="B48" s="581" t="s">
        <v>3799</v>
      </c>
      <c r="C48" s="580"/>
      <c r="D48" s="580" t="s">
        <v>2549</v>
      </c>
      <c r="E48" s="581" t="s">
        <v>3800</v>
      </c>
    </row>
    <row r="49" spans="1:5" s="445" customFormat="1">
      <c r="A49" s="581" t="s">
        <v>1999</v>
      </c>
      <c r="B49" s="581" t="s">
        <v>5599</v>
      </c>
      <c r="C49" s="580"/>
      <c r="D49" s="580" t="s">
        <v>2152</v>
      </c>
      <c r="E49" s="581" t="s">
        <v>5655</v>
      </c>
    </row>
    <row r="50" spans="1:5" s="445" customFormat="1">
      <c r="A50" s="581" t="s">
        <v>1998</v>
      </c>
      <c r="B50" s="581" t="s">
        <v>5600</v>
      </c>
      <c r="C50" s="580"/>
      <c r="D50" s="580" t="s">
        <v>1997</v>
      </c>
      <c r="E50" s="581" t="s">
        <v>3801</v>
      </c>
    </row>
    <row r="51" spans="1:5" s="445" customFormat="1">
      <c r="A51" s="581" t="s">
        <v>2000</v>
      </c>
      <c r="B51" s="581" t="s">
        <v>3723</v>
      </c>
      <c r="C51" s="580"/>
      <c r="D51" s="580" t="s">
        <v>2643</v>
      </c>
      <c r="E51" s="581" t="s">
        <v>4981</v>
      </c>
    </row>
    <row r="52" spans="1:5" s="445" customFormat="1">
      <c r="A52" s="581" t="s">
        <v>2582</v>
      </c>
      <c r="B52" s="581" t="s">
        <v>3724</v>
      </c>
      <c r="C52" s="580"/>
      <c r="D52" s="580" t="s">
        <v>2613</v>
      </c>
      <c r="E52" s="581" t="s">
        <v>3725</v>
      </c>
    </row>
    <row r="53" spans="1:5" s="445" customFormat="1">
      <c r="A53" s="581"/>
      <c r="B53" s="581"/>
      <c r="C53" s="580"/>
      <c r="D53" s="580" t="s">
        <v>2017</v>
      </c>
      <c r="E53" s="581" t="s">
        <v>3726</v>
      </c>
    </row>
    <row r="54" spans="1:5" s="445" customFormat="1">
      <c r="A54" s="581"/>
      <c r="B54" s="581"/>
      <c r="C54" s="580"/>
      <c r="D54" s="580" t="s">
        <v>1508</v>
      </c>
      <c r="E54" s="581" t="s">
        <v>3727</v>
      </c>
    </row>
    <row r="55" spans="1:5" s="445" customFormat="1" ht="13">
      <c r="A55" s="443" t="s">
        <v>3728</v>
      </c>
      <c r="B55" s="443"/>
      <c r="C55" s="580"/>
      <c r="D55" s="580" t="s">
        <v>2608</v>
      </c>
      <c r="E55" s="581" t="s">
        <v>3729</v>
      </c>
    </row>
    <row r="56" spans="1:5" s="445" customFormat="1" ht="13">
      <c r="A56" s="443"/>
      <c r="B56" s="443"/>
      <c r="C56" s="580"/>
      <c r="D56" s="580" t="s">
        <v>2153</v>
      </c>
      <c r="E56" s="581" t="s">
        <v>3730</v>
      </c>
    </row>
    <row r="57" spans="1:5" s="445" customFormat="1">
      <c r="A57" s="581" t="s">
        <v>3114</v>
      </c>
      <c r="B57" s="581" t="s">
        <v>5616</v>
      </c>
      <c r="C57" s="580"/>
      <c r="D57" s="580" t="s">
        <v>2567</v>
      </c>
      <c r="E57" s="581" t="s">
        <v>3731</v>
      </c>
    </row>
    <row r="58" spans="1:5" s="445" customFormat="1">
      <c r="A58" s="581" t="s">
        <v>2534</v>
      </c>
      <c r="B58" s="581" t="s">
        <v>5588</v>
      </c>
      <c r="C58" s="580"/>
      <c r="D58" s="580" t="s">
        <v>2687</v>
      </c>
      <c r="E58" s="581" t="s">
        <v>3732</v>
      </c>
    </row>
    <row r="59" spans="1:5" s="445" customFormat="1">
      <c r="A59" s="581" t="s">
        <v>3562</v>
      </c>
      <c r="B59" s="581" t="s">
        <v>5617</v>
      </c>
      <c r="C59" s="580"/>
      <c r="D59" s="580" t="s">
        <v>2553</v>
      </c>
      <c r="E59" s="581" t="s">
        <v>5601</v>
      </c>
    </row>
    <row r="60" spans="1:5" s="445" customFormat="1">
      <c r="A60" s="581" t="s">
        <v>3115</v>
      </c>
      <c r="B60" s="581" t="s">
        <v>5618</v>
      </c>
      <c r="C60" s="580"/>
      <c r="D60" s="580" t="s">
        <v>2547</v>
      </c>
      <c r="E60" s="581" t="s">
        <v>3733</v>
      </c>
    </row>
    <row r="61" spans="1:5" s="445" customFormat="1">
      <c r="A61" s="581" t="s">
        <v>1835</v>
      </c>
      <c r="B61" s="581" t="s">
        <v>5560</v>
      </c>
      <c r="C61" s="580"/>
      <c r="D61" s="580"/>
      <c r="E61" s="580"/>
    </row>
    <row r="62" spans="1:5" s="445" customFormat="1">
      <c r="A62" s="581" t="s">
        <v>2514</v>
      </c>
      <c r="B62" s="581" t="s">
        <v>5561</v>
      </c>
      <c r="C62" s="580"/>
      <c r="D62" s="580"/>
      <c r="E62" s="580"/>
    </row>
    <row r="63" spans="1:5" s="445" customFormat="1" ht="13">
      <c r="A63" s="581" t="s">
        <v>2002</v>
      </c>
      <c r="B63" s="581" t="s">
        <v>5562</v>
      </c>
      <c r="C63" s="580"/>
      <c r="D63" s="443" t="s">
        <v>3734</v>
      </c>
      <c r="E63" s="580"/>
    </row>
    <row r="64" spans="1:5" s="445" customFormat="1">
      <c r="A64" s="581" t="s">
        <v>2561</v>
      </c>
      <c r="B64" s="581" t="s">
        <v>5563</v>
      </c>
      <c r="C64" s="580"/>
      <c r="D64" s="580"/>
      <c r="E64" s="580"/>
    </row>
    <row r="65" spans="1:5" s="445" customFormat="1">
      <c r="A65" s="581" t="s">
        <v>2005</v>
      </c>
      <c r="B65" s="581" t="s">
        <v>5562</v>
      </c>
      <c r="C65" s="580"/>
      <c r="D65" s="580" t="s">
        <v>2640</v>
      </c>
      <c r="E65" s="580" t="s">
        <v>3735</v>
      </c>
    </row>
    <row r="66" spans="1:5" s="445" customFormat="1">
      <c r="A66" s="581" t="s">
        <v>1836</v>
      </c>
      <c r="B66" s="581" t="s">
        <v>5564</v>
      </c>
      <c r="C66" s="580"/>
      <c r="D66" s="580" t="s">
        <v>2647</v>
      </c>
      <c r="E66" s="580" t="s">
        <v>3736</v>
      </c>
    </row>
    <row r="67" spans="1:5">
      <c r="A67" s="581" t="s">
        <v>1837</v>
      </c>
      <c r="B67" s="581" t="s">
        <v>5589</v>
      </c>
      <c r="C67" s="580"/>
      <c r="D67" s="580" t="s">
        <v>5773</v>
      </c>
      <c r="E67" s="580" t="s">
        <v>3737</v>
      </c>
    </row>
    <row r="68" spans="1:5">
      <c r="A68" s="581" t="s">
        <v>2516</v>
      </c>
      <c r="B68" s="581" t="s">
        <v>5619</v>
      </c>
      <c r="C68" s="580"/>
      <c r="D68" s="580" t="s">
        <v>568</v>
      </c>
      <c r="E68" s="580" t="s">
        <v>3738</v>
      </c>
    </row>
    <row r="69" spans="1:5">
      <c r="A69" s="581" t="s">
        <v>1996</v>
      </c>
      <c r="B69" s="581" t="s">
        <v>3740</v>
      </c>
      <c r="C69" s="580"/>
      <c r="D69" s="580" t="s">
        <v>5774</v>
      </c>
      <c r="E69" s="580" t="s">
        <v>3739</v>
      </c>
    </row>
    <row r="70" spans="1:5">
      <c r="A70" s="581" t="s">
        <v>3546</v>
      </c>
      <c r="B70" s="581" t="s">
        <v>3870</v>
      </c>
      <c r="C70" s="580"/>
      <c r="D70" s="580" t="s">
        <v>2586</v>
      </c>
      <c r="E70" s="580" t="s">
        <v>3869</v>
      </c>
    </row>
    <row r="71" spans="1:5">
      <c r="A71" s="581" t="s">
        <v>1906</v>
      </c>
      <c r="B71" s="581" t="s">
        <v>3872</v>
      </c>
      <c r="C71" s="580"/>
      <c r="D71" s="580" t="s">
        <v>2421</v>
      </c>
      <c r="E71" s="580" t="s">
        <v>3871</v>
      </c>
    </row>
    <row r="72" spans="1:5">
      <c r="A72" s="581" t="s">
        <v>2560</v>
      </c>
      <c r="B72" s="581" t="s">
        <v>3805</v>
      </c>
      <c r="C72" s="580"/>
      <c r="D72" s="580" t="s">
        <v>2646</v>
      </c>
      <c r="E72" s="580" t="s">
        <v>3804</v>
      </c>
    </row>
    <row r="73" spans="1:5">
      <c r="A73" s="581" t="s">
        <v>2515</v>
      </c>
      <c r="B73" s="581" t="s">
        <v>5662</v>
      </c>
      <c r="C73" s="580"/>
      <c r="D73" s="580" t="s">
        <v>2648</v>
      </c>
      <c r="E73" s="580" t="s">
        <v>3806</v>
      </c>
    </row>
    <row r="74" spans="1:5">
      <c r="A74" s="581" t="s">
        <v>2006</v>
      </c>
      <c r="B74" s="581" t="s">
        <v>5663</v>
      </c>
      <c r="C74" s="580"/>
      <c r="D74" s="580" t="s">
        <v>2537</v>
      </c>
      <c r="E74" s="580" t="s">
        <v>3807</v>
      </c>
    </row>
    <row r="75" spans="1:5">
      <c r="A75" s="581" t="s">
        <v>3547</v>
      </c>
      <c r="B75" s="581" t="s">
        <v>5664</v>
      </c>
      <c r="C75" s="580"/>
      <c r="D75" s="580" t="s">
        <v>2585</v>
      </c>
      <c r="E75" s="580" t="s">
        <v>3873</v>
      </c>
    </row>
    <row r="76" spans="1:5" ht="12.75" customHeight="1">
      <c r="A76" s="581" t="s">
        <v>2011</v>
      </c>
      <c r="B76" s="581" t="s">
        <v>5596</v>
      </c>
      <c r="C76" s="580"/>
      <c r="D76" s="580" t="s">
        <v>2010</v>
      </c>
      <c r="E76" s="580" t="s">
        <v>3874</v>
      </c>
    </row>
    <row r="77" spans="1:5">
      <c r="A77" s="581" t="s">
        <v>3549</v>
      </c>
      <c r="B77" s="581" t="s">
        <v>5597</v>
      </c>
      <c r="C77" s="580"/>
      <c r="D77" s="580" t="s">
        <v>2597</v>
      </c>
      <c r="E77" s="580" t="s">
        <v>3875</v>
      </c>
    </row>
    <row r="78" spans="1:5">
      <c r="A78" s="581" t="s">
        <v>1907</v>
      </c>
      <c r="B78" s="581" t="s">
        <v>5598</v>
      </c>
      <c r="C78" s="580"/>
      <c r="D78" s="580" t="s">
        <v>2009</v>
      </c>
      <c r="E78" s="580" t="s">
        <v>3876</v>
      </c>
    </row>
    <row r="79" spans="1:5">
      <c r="A79" s="581" t="s">
        <v>2538</v>
      </c>
      <c r="B79" s="581" t="s">
        <v>5678</v>
      </c>
      <c r="C79" s="580"/>
      <c r="D79" s="580" t="s">
        <v>2045</v>
      </c>
      <c r="E79" s="580" t="s">
        <v>3877</v>
      </c>
    </row>
    <row r="80" spans="1:5">
      <c r="A80" s="581" t="s">
        <v>3550</v>
      </c>
      <c r="B80" s="581" t="s">
        <v>5679</v>
      </c>
      <c r="C80" s="580"/>
      <c r="D80" s="580" t="s">
        <v>1530</v>
      </c>
      <c r="E80" s="580" t="s">
        <v>2420</v>
      </c>
    </row>
    <row r="81" spans="1:5">
      <c r="A81" s="581" t="s">
        <v>1908</v>
      </c>
      <c r="B81" s="581" t="s">
        <v>5680</v>
      </c>
      <c r="C81" s="580"/>
      <c r="D81" s="580" t="s">
        <v>2478</v>
      </c>
      <c r="E81" s="580" t="s">
        <v>3878</v>
      </c>
    </row>
    <row r="82" spans="1:5">
      <c r="A82" s="581" t="s">
        <v>2543</v>
      </c>
      <c r="B82" s="581" t="s">
        <v>5681</v>
      </c>
      <c r="C82" s="580"/>
      <c r="D82" s="580" t="s">
        <v>2477</v>
      </c>
      <c r="E82" s="580" t="s">
        <v>3812</v>
      </c>
    </row>
    <row r="83" spans="1:5">
      <c r="A83" s="581" t="s">
        <v>2689</v>
      </c>
      <c r="B83" s="581" t="s">
        <v>5682</v>
      </c>
      <c r="C83" s="580"/>
      <c r="D83" s="580" t="s">
        <v>2639</v>
      </c>
      <c r="E83" s="580" t="s">
        <v>3813</v>
      </c>
    </row>
    <row r="84" spans="1:5">
      <c r="A84" s="581" t="s">
        <v>2546</v>
      </c>
      <c r="B84" s="581" t="s">
        <v>5683</v>
      </c>
      <c r="C84" s="580"/>
      <c r="D84" s="580" t="s">
        <v>2638</v>
      </c>
      <c r="E84" s="580" t="s">
        <v>3814</v>
      </c>
    </row>
    <row r="85" spans="1:5">
      <c r="A85" s="581" t="s">
        <v>2690</v>
      </c>
      <c r="B85" s="581" t="s">
        <v>5684</v>
      </c>
      <c r="C85" s="580"/>
      <c r="D85" s="580" t="s">
        <v>2512</v>
      </c>
      <c r="E85" s="580" t="s">
        <v>3815</v>
      </c>
    </row>
    <row r="86" spans="1:5">
      <c r="A86" s="581" t="s">
        <v>1909</v>
      </c>
      <c r="B86" s="581" t="s">
        <v>5685</v>
      </c>
      <c r="C86" s="580"/>
      <c r="D86" s="580" t="s">
        <v>2607</v>
      </c>
      <c r="E86" s="580" t="s">
        <v>3816</v>
      </c>
    </row>
    <row r="87" spans="1:5">
      <c r="A87" s="581" t="s">
        <v>2013</v>
      </c>
      <c r="B87" s="581" t="s">
        <v>3754</v>
      </c>
      <c r="C87" s="580"/>
      <c r="D87" s="580" t="s">
        <v>2596</v>
      </c>
      <c r="E87" s="580" t="s">
        <v>3817</v>
      </c>
    </row>
    <row r="88" spans="1:5">
      <c r="A88" s="581" t="s">
        <v>2691</v>
      </c>
      <c r="B88" s="581" t="s">
        <v>3755</v>
      </c>
      <c r="C88" s="580"/>
      <c r="D88" s="580"/>
      <c r="E88" s="580"/>
    </row>
    <row r="89" spans="1:5" s="445" customFormat="1" ht="13">
      <c r="A89" s="581" t="s">
        <v>1910</v>
      </c>
      <c r="B89" s="581" t="s">
        <v>3757</v>
      </c>
      <c r="C89" s="580"/>
      <c r="D89" s="443" t="s">
        <v>3756</v>
      </c>
      <c r="E89" s="580"/>
    </row>
    <row r="90" spans="1:5" s="445" customFormat="1">
      <c r="A90" s="581" t="s">
        <v>1911</v>
      </c>
      <c r="B90" s="581" t="s">
        <v>3757</v>
      </c>
      <c r="C90" s="580"/>
      <c r="D90" s="580"/>
      <c r="E90" s="580"/>
    </row>
    <row r="91" spans="1:5" s="445" customFormat="1">
      <c r="A91" s="581" t="s">
        <v>2550</v>
      </c>
      <c r="B91" s="581" t="s">
        <v>3759</v>
      </c>
      <c r="C91" s="580"/>
      <c r="D91" s="580" t="s">
        <v>2578</v>
      </c>
      <c r="E91" s="580" t="s">
        <v>3758</v>
      </c>
    </row>
    <row r="92" spans="1:5" s="445" customFormat="1">
      <c r="A92" s="581" t="s">
        <v>2552</v>
      </c>
      <c r="B92" s="581" t="s">
        <v>3761</v>
      </c>
      <c r="C92" s="580"/>
      <c r="D92" s="580" t="s">
        <v>2579</v>
      </c>
      <c r="E92" s="580" t="s">
        <v>3760</v>
      </c>
    </row>
    <row r="93" spans="1:5" s="445" customFormat="1">
      <c r="A93" s="581" t="s">
        <v>1912</v>
      </c>
      <c r="B93" s="581" t="s">
        <v>5686</v>
      </c>
      <c r="C93" s="580"/>
      <c r="D93" s="580" t="s">
        <v>2605</v>
      </c>
      <c r="E93" s="580" t="s">
        <v>3762</v>
      </c>
    </row>
    <row r="94" spans="1:5" s="445" customFormat="1">
      <c r="A94" s="581" t="s">
        <v>2562</v>
      </c>
      <c r="B94" s="581" t="s">
        <v>3700</v>
      </c>
      <c r="C94" s="580"/>
      <c r="D94" s="580"/>
      <c r="E94" s="580"/>
    </row>
    <row r="95" spans="1:5" s="445" customFormat="1">
      <c r="A95" s="581" t="s">
        <v>2662</v>
      </c>
      <c r="B95" s="581" t="s">
        <v>3701</v>
      </c>
      <c r="C95" s="580"/>
      <c r="D95" s="580"/>
      <c r="E95" s="580"/>
    </row>
    <row r="96" spans="1:5" ht="13">
      <c r="A96" s="581" t="s">
        <v>2565</v>
      </c>
      <c r="B96" s="581" t="s">
        <v>3703</v>
      </c>
      <c r="C96" s="580"/>
      <c r="D96" s="443" t="s">
        <v>3702</v>
      </c>
      <c r="E96" s="580"/>
    </row>
    <row r="97" spans="1:5">
      <c r="A97" s="581" t="s">
        <v>2517</v>
      </c>
      <c r="B97" s="581" t="s">
        <v>5540</v>
      </c>
      <c r="C97" s="580"/>
      <c r="D97" s="580"/>
      <c r="E97" s="580"/>
    </row>
    <row r="98" spans="1:5">
      <c r="A98" s="581" t="s">
        <v>2519</v>
      </c>
      <c r="B98" s="581" t="s">
        <v>5541</v>
      </c>
      <c r="C98" s="580"/>
      <c r="D98" s="580" t="s">
        <v>5704</v>
      </c>
      <c r="E98" s="580" t="s">
        <v>3704</v>
      </c>
    </row>
    <row r="99" spans="1:5">
      <c r="A99" s="581" t="s">
        <v>2566</v>
      </c>
      <c r="B99" s="581" t="s">
        <v>5542</v>
      </c>
      <c r="C99" s="580"/>
      <c r="D99" s="580" t="s">
        <v>5705</v>
      </c>
      <c r="E99" s="580" t="s">
        <v>3705</v>
      </c>
    </row>
    <row r="100" spans="1:5">
      <c r="A100" s="581" t="s">
        <v>2665</v>
      </c>
      <c r="B100" s="581" t="s">
        <v>5543</v>
      </c>
      <c r="C100" s="580"/>
      <c r="D100" s="580" t="s">
        <v>5706</v>
      </c>
      <c r="E100" s="580" t="s">
        <v>3706</v>
      </c>
    </row>
    <row r="101" spans="1:5" ht="25">
      <c r="A101" s="581" t="s">
        <v>2518</v>
      </c>
      <c r="B101" s="581" t="s">
        <v>5544</v>
      </c>
      <c r="C101" s="580"/>
      <c r="D101" s="580" t="s">
        <v>5708</v>
      </c>
      <c r="E101" s="580" t="s">
        <v>3707</v>
      </c>
    </row>
    <row r="102" spans="1:5" ht="25">
      <c r="A102" s="581" t="s">
        <v>2682</v>
      </c>
      <c r="B102" s="581" t="s">
        <v>5545</v>
      </c>
      <c r="C102" s="580"/>
      <c r="D102" s="580" t="s">
        <v>5709</v>
      </c>
      <c r="E102" s="580" t="s">
        <v>3708</v>
      </c>
    </row>
    <row r="103" spans="1:5">
      <c r="A103" s="581" t="s">
        <v>1915</v>
      </c>
      <c r="B103" s="581" t="s">
        <v>5687</v>
      </c>
      <c r="C103" s="580"/>
      <c r="D103" s="580" t="s">
        <v>5710</v>
      </c>
      <c r="E103" s="580" t="s">
        <v>3709</v>
      </c>
    </row>
    <row r="104" spans="1:5">
      <c r="A104" s="581" t="s">
        <v>2591</v>
      </c>
      <c r="B104" s="581" t="s">
        <v>3711</v>
      </c>
      <c r="C104" s="580"/>
      <c r="D104" s="580" t="s">
        <v>5711</v>
      </c>
      <c r="E104" s="580" t="s">
        <v>3710</v>
      </c>
    </row>
    <row r="105" spans="1:5">
      <c r="A105" s="581" t="s">
        <v>2598</v>
      </c>
      <c r="B105" s="581" t="s">
        <v>3840</v>
      </c>
      <c r="C105" s="580"/>
      <c r="D105" s="580" t="s">
        <v>2647</v>
      </c>
      <c r="E105" s="580" t="s">
        <v>3777</v>
      </c>
    </row>
    <row r="106" spans="1:5" ht="25">
      <c r="A106" s="581" t="s">
        <v>2595</v>
      </c>
      <c r="B106" s="581" t="s">
        <v>3842</v>
      </c>
      <c r="C106" s="580"/>
      <c r="D106" s="580" t="s">
        <v>5712</v>
      </c>
      <c r="E106" s="580" t="s">
        <v>3841</v>
      </c>
    </row>
    <row r="107" spans="1:5">
      <c r="A107" s="581" t="s">
        <v>2599</v>
      </c>
      <c r="B107" s="581" t="s">
        <v>3779</v>
      </c>
      <c r="C107" s="580"/>
      <c r="D107" s="580" t="s">
        <v>5713</v>
      </c>
      <c r="E107" s="580" t="s">
        <v>3778</v>
      </c>
    </row>
    <row r="108" spans="1:5">
      <c r="A108" s="581" t="s">
        <v>2594</v>
      </c>
      <c r="B108" s="581" t="s">
        <v>3781</v>
      </c>
      <c r="C108" s="580"/>
      <c r="D108" s="580" t="s">
        <v>5714</v>
      </c>
      <c r="E108" s="580" t="s">
        <v>3780</v>
      </c>
    </row>
    <row r="109" spans="1:5" s="445" customFormat="1" ht="23">
      <c r="A109" s="581" t="s">
        <v>2600</v>
      </c>
      <c r="B109" s="581" t="s">
        <v>5688</v>
      </c>
      <c r="C109" s="580"/>
      <c r="D109" s="580" t="s">
        <v>5747</v>
      </c>
      <c r="E109" s="396" t="s">
        <v>3847</v>
      </c>
    </row>
    <row r="110" spans="1:5" s="445" customFormat="1">
      <c r="A110" s="581" t="s">
        <v>5775</v>
      </c>
      <c r="B110" s="581" t="s">
        <v>3849</v>
      </c>
      <c r="C110" s="580"/>
      <c r="D110" s="580" t="s">
        <v>5748</v>
      </c>
      <c r="E110" s="396" t="s">
        <v>3848</v>
      </c>
    </row>
    <row r="111" spans="1:5">
      <c r="A111" s="581" t="s">
        <v>1900</v>
      </c>
      <c r="B111" s="581" t="s">
        <v>5604</v>
      </c>
      <c r="C111" s="580"/>
      <c r="D111" s="580"/>
      <c r="E111" s="580"/>
    </row>
    <row r="112" spans="1:5">
      <c r="A112" s="581" t="s">
        <v>2584</v>
      </c>
      <c r="B112" s="581" t="s">
        <v>5647</v>
      </c>
      <c r="C112" s="580"/>
      <c r="D112" s="580"/>
      <c r="E112" s="580"/>
    </row>
    <row r="113" spans="1:5">
      <c r="A113" s="581" t="s">
        <v>2575</v>
      </c>
      <c r="B113" s="581" t="s">
        <v>5689</v>
      </c>
      <c r="C113"/>
      <c r="D113"/>
      <c r="E113"/>
    </row>
    <row r="114" spans="1:5">
      <c r="A114" s="581" t="s">
        <v>2590</v>
      </c>
      <c r="B114" s="581" t="s">
        <v>5735</v>
      </c>
      <c r="C114"/>
      <c r="D114"/>
      <c r="E114"/>
    </row>
    <row r="115" spans="1:5">
      <c r="A115" s="581" t="s">
        <v>1901</v>
      </c>
      <c r="B115" s="581" t="s">
        <v>5690</v>
      </c>
      <c r="C115"/>
      <c r="D115"/>
      <c r="E115"/>
    </row>
    <row r="116" spans="1:5">
      <c r="A116" s="581" t="s">
        <v>2610</v>
      </c>
      <c r="B116" s="581" t="s">
        <v>3784</v>
      </c>
      <c r="C116"/>
      <c r="D116"/>
      <c r="E116"/>
    </row>
    <row r="117" spans="1:5">
      <c r="A117" s="581" t="s">
        <v>2616</v>
      </c>
      <c r="B117" s="581" t="s">
        <v>5691</v>
      </c>
      <c r="C117"/>
      <c r="D117"/>
      <c r="E117"/>
    </row>
    <row r="118" spans="1:5">
      <c r="A118" s="581" t="s">
        <v>1529</v>
      </c>
      <c r="B118" s="581" t="s">
        <v>3785</v>
      </c>
      <c r="C118"/>
      <c r="D118"/>
      <c r="E118"/>
    </row>
    <row r="119" spans="1:5">
      <c r="A119" s="581" t="s">
        <v>1902</v>
      </c>
      <c r="B119" s="581" t="s">
        <v>3786</v>
      </c>
      <c r="C119"/>
      <c r="D119"/>
      <c r="E119"/>
    </row>
    <row r="120" spans="1:5">
      <c r="A120" s="581" t="s">
        <v>3565</v>
      </c>
      <c r="B120" s="581" t="s">
        <v>3787</v>
      </c>
      <c r="C120"/>
      <c r="D120"/>
      <c r="E120"/>
    </row>
    <row r="121" spans="1:5">
      <c r="A121" s="581" t="s">
        <v>567</v>
      </c>
      <c r="B121" s="581" t="s">
        <v>2492</v>
      </c>
      <c r="C121"/>
      <c r="D121"/>
      <c r="E121"/>
    </row>
    <row r="122" spans="1:5">
      <c r="A122" s="581" t="s">
        <v>3567</v>
      </c>
      <c r="B122" s="581" t="s">
        <v>5635</v>
      </c>
      <c r="C122"/>
      <c r="D122"/>
      <c r="E122"/>
    </row>
    <row r="123" spans="1:5">
      <c r="A123" s="581" t="s">
        <v>564</v>
      </c>
      <c r="B123" s="581" t="s">
        <v>5636</v>
      </c>
      <c r="C123"/>
      <c r="D123"/>
      <c r="E123"/>
    </row>
    <row r="124" spans="1:5">
      <c r="A124" s="581" t="s">
        <v>1531</v>
      </c>
      <c r="B124" s="581" t="s">
        <v>5637</v>
      </c>
      <c r="C124"/>
      <c r="D124"/>
      <c r="E124"/>
    </row>
    <row r="125" spans="1:5">
      <c r="A125" s="581" t="s">
        <v>2615</v>
      </c>
      <c r="B125" s="581" t="s">
        <v>5612</v>
      </c>
      <c r="C125"/>
      <c r="D125"/>
      <c r="E125"/>
    </row>
    <row r="126" spans="1:5">
      <c r="A126" s="581" t="s">
        <v>2649</v>
      </c>
      <c r="B126" s="581" t="s">
        <v>5613</v>
      </c>
      <c r="C126"/>
      <c r="D126"/>
      <c r="E126"/>
    </row>
    <row r="127" spans="1:5">
      <c r="A127" s="581" t="s">
        <v>566</v>
      </c>
      <c r="B127" s="581" t="s">
        <v>5614</v>
      </c>
      <c r="C127"/>
      <c r="D127"/>
      <c r="E127"/>
    </row>
    <row r="128" spans="1:5">
      <c r="A128" s="581" t="s">
        <v>1903</v>
      </c>
      <c r="B128" s="581" t="s">
        <v>5615</v>
      </c>
      <c r="C128"/>
      <c r="D128"/>
      <c r="E128"/>
    </row>
    <row r="129" spans="1:5">
      <c r="A129" s="581" t="s">
        <v>2641</v>
      </c>
      <c r="B129" s="581" t="s">
        <v>5553</v>
      </c>
      <c r="C129"/>
      <c r="D129"/>
      <c r="E129"/>
    </row>
    <row r="130" spans="1:5">
      <c r="A130" s="581" t="s">
        <v>1549</v>
      </c>
      <c r="B130" s="581" t="s">
        <v>593</v>
      </c>
      <c r="C130"/>
      <c r="D130"/>
      <c r="E130"/>
    </row>
    <row r="131" spans="1:5">
      <c r="A131" s="581" t="s">
        <v>1548</v>
      </c>
      <c r="B131" s="581" t="s">
        <v>592</v>
      </c>
      <c r="C131"/>
      <c r="D131"/>
      <c r="E131"/>
    </row>
    <row r="132" spans="1:5">
      <c r="A132" s="581" t="s">
        <v>2644</v>
      </c>
      <c r="B132" s="581" t="s">
        <v>5554</v>
      </c>
      <c r="C132"/>
      <c r="D132"/>
      <c r="E132"/>
    </row>
    <row r="133" spans="1:5">
      <c r="A133" s="581" t="s">
        <v>1904</v>
      </c>
      <c r="B133" s="581" t="s">
        <v>5555</v>
      </c>
      <c r="C133"/>
      <c r="D133"/>
      <c r="E133"/>
    </row>
    <row r="134" spans="1:5">
      <c r="A134" s="581" t="s">
        <v>2653</v>
      </c>
      <c r="B134" s="581" t="s">
        <v>3788</v>
      </c>
      <c r="C134"/>
      <c r="D134"/>
      <c r="E134"/>
    </row>
    <row r="135" spans="1:5">
      <c r="A135" s="581" t="s">
        <v>2722</v>
      </c>
      <c r="B135" s="581" t="s">
        <v>5556</v>
      </c>
      <c r="C135"/>
      <c r="D135"/>
      <c r="E135"/>
    </row>
    <row r="136" spans="1:5">
      <c r="A136" s="581" t="s">
        <v>2513</v>
      </c>
      <c r="B136" s="581" t="s">
        <v>5557</v>
      </c>
      <c r="C136"/>
      <c r="D136"/>
      <c r="E136"/>
    </row>
    <row r="137" spans="1:5">
      <c r="A137" s="581" t="s">
        <v>2723</v>
      </c>
      <c r="B137" s="581" t="s">
        <v>5558</v>
      </c>
      <c r="C137"/>
      <c r="D137"/>
      <c r="E137"/>
    </row>
    <row r="138" spans="1:5">
      <c r="A138" s="581" t="s">
        <v>1905</v>
      </c>
      <c r="B138" s="581" t="s">
        <v>5559</v>
      </c>
      <c r="C138"/>
      <c r="D138"/>
      <c r="E138"/>
    </row>
    <row r="139" spans="1:5">
      <c r="A139" s="581" t="s">
        <v>1507</v>
      </c>
      <c r="B139" s="581" t="s">
        <v>5107</v>
      </c>
      <c r="C139"/>
      <c r="D139"/>
      <c r="E139"/>
    </row>
    <row r="140" spans="1:5">
      <c r="A140" s="581" t="s">
        <v>2476</v>
      </c>
      <c r="B140" s="581" t="s">
        <v>5108</v>
      </c>
      <c r="C140"/>
      <c r="D140"/>
      <c r="E140"/>
    </row>
    <row r="141" spans="1:5">
      <c r="A141" s="581" t="s">
        <v>1509</v>
      </c>
      <c r="B141" s="581" t="s">
        <v>5109</v>
      </c>
      <c r="C141"/>
      <c r="D141"/>
      <c r="E141"/>
    </row>
    <row r="142" spans="1:5">
      <c r="A142" s="581" t="s">
        <v>2554</v>
      </c>
      <c r="B142" s="581" t="s">
        <v>5110</v>
      </c>
      <c r="C142"/>
      <c r="D142"/>
      <c r="E142"/>
    </row>
    <row r="143" spans="1:5">
      <c r="A143" s="581" t="s">
        <v>1870</v>
      </c>
      <c r="B143" s="581" t="s">
        <v>5569</v>
      </c>
      <c r="C143"/>
      <c r="D143"/>
      <c r="E143"/>
    </row>
    <row r="144" spans="1:5">
      <c r="A144" s="581" t="s">
        <v>2589</v>
      </c>
      <c r="B144" s="581" t="s">
        <v>5565</v>
      </c>
      <c r="C144"/>
      <c r="D144"/>
      <c r="E144"/>
    </row>
    <row r="145" spans="1:5">
      <c r="A145" s="581" t="s">
        <v>2651</v>
      </c>
      <c r="B145" s="581" t="s">
        <v>5566</v>
      </c>
      <c r="C145"/>
      <c r="D145"/>
      <c r="E145"/>
    </row>
    <row r="146" spans="1:5">
      <c r="A146" s="581" t="s">
        <v>1871</v>
      </c>
      <c r="B146" s="581" t="s">
        <v>5799</v>
      </c>
      <c r="C146"/>
      <c r="D146"/>
      <c r="E146"/>
    </row>
    <row r="147" spans="1:5">
      <c r="A147" s="581" t="s">
        <v>1510</v>
      </c>
      <c r="B147" s="581" t="s">
        <v>4303</v>
      </c>
      <c r="C147"/>
      <c r="D147"/>
      <c r="E147"/>
    </row>
    <row r="148" spans="1:5">
      <c r="A148" s="581" t="s">
        <v>2587</v>
      </c>
      <c r="B148" s="581" t="s">
        <v>4304</v>
      </c>
      <c r="C148"/>
      <c r="D148"/>
      <c r="E148"/>
    </row>
    <row r="149" spans="1:5">
      <c r="A149" s="581" t="s">
        <v>1511</v>
      </c>
      <c r="B149" s="581" t="s">
        <v>5620</v>
      </c>
      <c r="C149"/>
      <c r="D149"/>
      <c r="E149"/>
    </row>
    <row r="150" spans="1:5">
      <c r="A150" s="581" t="s">
        <v>2588</v>
      </c>
      <c r="B150" s="581" t="s">
        <v>5621</v>
      </c>
      <c r="C150"/>
      <c r="D150"/>
      <c r="E150"/>
    </row>
    <row r="151" spans="1:5">
      <c r="A151" s="581" t="s">
        <v>594</v>
      </c>
      <c r="B151" s="581" t="s">
        <v>1550</v>
      </c>
      <c r="C151"/>
      <c r="D151"/>
      <c r="E151"/>
    </row>
    <row r="152" spans="1:5">
      <c r="A152" s="581" t="s">
        <v>1872</v>
      </c>
      <c r="B152" s="581" t="s">
        <v>5717</v>
      </c>
      <c r="C152"/>
      <c r="D152"/>
      <c r="E152"/>
    </row>
    <row r="153" spans="1:5">
      <c r="A153" s="581" t="s">
        <v>1873</v>
      </c>
      <c r="B153" s="581" t="s">
        <v>5656</v>
      </c>
      <c r="C153"/>
      <c r="D153"/>
      <c r="E153"/>
    </row>
    <row r="154" spans="1:5">
      <c r="A154" s="581" t="s">
        <v>1874</v>
      </c>
      <c r="B154" s="581" t="s">
        <v>5657</v>
      </c>
      <c r="C154"/>
      <c r="D154"/>
      <c r="E154"/>
    </row>
    <row r="155" spans="1:5">
      <c r="A155" s="581" t="s">
        <v>1875</v>
      </c>
      <c r="B155" s="581" t="s">
        <v>5658</v>
      </c>
      <c r="C155"/>
      <c r="D155"/>
      <c r="E155"/>
    </row>
    <row r="156" spans="1:5">
      <c r="A156" s="581" t="s">
        <v>1896</v>
      </c>
      <c r="B156" s="581" t="s">
        <v>5661</v>
      </c>
      <c r="C156"/>
      <c r="D156"/>
      <c r="E156"/>
    </row>
    <row r="157" spans="1:5">
      <c r="A157" s="581" t="s">
        <v>2628</v>
      </c>
      <c r="B157" s="581" t="s">
        <v>5665</v>
      </c>
      <c r="C157"/>
      <c r="D157"/>
      <c r="E157"/>
    </row>
    <row r="158" spans="1:5">
      <c r="A158" s="581" t="s">
        <v>1551</v>
      </c>
      <c r="B158" s="581" t="s">
        <v>595</v>
      </c>
      <c r="C158"/>
      <c r="D158"/>
      <c r="E158"/>
    </row>
    <row r="159" spans="1:5">
      <c r="A159" s="581" t="s">
        <v>1897</v>
      </c>
      <c r="B159" s="581" t="s">
        <v>5666</v>
      </c>
      <c r="C159"/>
      <c r="D159"/>
      <c r="E159"/>
    </row>
    <row r="160" spans="1:5">
      <c r="A160" s="581" t="s">
        <v>2636</v>
      </c>
      <c r="B160" s="581" t="s">
        <v>5590</v>
      </c>
      <c r="C160"/>
      <c r="D160"/>
      <c r="E160"/>
    </row>
    <row r="161" spans="1:256">
      <c r="A161" s="581" t="s">
        <v>1898</v>
      </c>
      <c r="B161" s="581" t="s">
        <v>5591</v>
      </c>
      <c r="C161" s="580"/>
      <c r="D161" s="580"/>
      <c r="E161" s="580"/>
    </row>
    <row r="162" spans="1:256">
      <c r="A162" s="581" t="s">
        <v>2666</v>
      </c>
      <c r="B162" s="581" t="s">
        <v>5592</v>
      </c>
      <c r="C162" s="580"/>
      <c r="D162" s="580"/>
      <c r="E162" s="580"/>
    </row>
    <row r="163" spans="1:256">
      <c r="A163" s="581" t="s">
        <v>2614</v>
      </c>
      <c r="B163" s="581" t="s">
        <v>4305</v>
      </c>
      <c r="C163" s="580"/>
      <c r="D163" s="580"/>
      <c r="E163" s="580"/>
    </row>
    <row r="164" spans="1:256">
      <c r="A164" s="581" t="s">
        <v>1514</v>
      </c>
      <c r="B164" s="581" t="s">
        <v>5593</v>
      </c>
      <c r="C164" s="580"/>
      <c r="D164" s="580"/>
      <c r="E164" s="580"/>
    </row>
    <row r="165" spans="1:256">
      <c r="A165" s="581" t="s">
        <v>1899</v>
      </c>
      <c r="B165" s="581" t="s">
        <v>5594</v>
      </c>
      <c r="C165" s="580"/>
      <c r="D165" s="580"/>
      <c r="E165" s="580"/>
    </row>
    <row r="166" spans="1:256">
      <c r="A166" s="581" t="s">
        <v>2520</v>
      </c>
      <c r="B166" s="581" t="s">
        <v>5595</v>
      </c>
      <c r="C166" s="580"/>
      <c r="D166" s="580"/>
      <c r="E166" s="580"/>
      <c r="F166" s="570"/>
      <c r="G166" s="570"/>
      <c r="H166" s="570"/>
      <c r="I166" s="570"/>
      <c r="J166" s="570"/>
      <c r="K166" s="570"/>
      <c r="L166" s="570"/>
      <c r="M166" s="570"/>
      <c r="N166" s="570"/>
      <c r="O166" s="570"/>
      <c r="P166" s="570"/>
      <c r="Q166" s="570"/>
      <c r="R166" s="570"/>
      <c r="S166" s="570"/>
      <c r="T166" s="570"/>
      <c r="U166" s="570"/>
      <c r="V166" s="570"/>
      <c r="W166" s="570"/>
      <c r="X166" s="570"/>
      <c r="Y166" s="570"/>
      <c r="Z166" s="570"/>
      <c r="AA166" s="570"/>
      <c r="AB166" s="570"/>
      <c r="AC166" s="570"/>
      <c r="AD166" s="570"/>
      <c r="AE166" s="570"/>
      <c r="AF166" s="570"/>
      <c r="AG166" s="570"/>
      <c r="AH166" s="570"/>
      <c r="AI166" s="570"/>
      <c r="AJ166" s="570"/>
      <c r="AK166" s="570"/>
      <c r="AL166" s="570"/>
      <c r="AM166" s="570"/>
      <c r="AN166" s="570"/>
      <c r="AO166" s="570"/>
      <c r="AP166" s="570"/>
      <c r="AQ166" s="570"/>
      <c r="AR166" s="570"/>
      <c r="AS166" s="570"/>
      <c r="AT166" s="570"/>
      <c r="AU166" s="570"/>
      <c r="AV166" s="570"/>
      <c r="AW166" s="570"/>
      <c r="AX166" s="570"/>
      <c r="AY166" s="570"/>
      <c r="AZ166" s="570"/>
      <c r="BA166" s="570"/>
      <c r="BB166" s="570"/>
      <c r="BC166" s="570"/>
      <c r="BD166" s="570"/>
      <c r="BE166" s="570"/>
      <c r="BF166" s="570"/>
      <c r="BG166" s="570"/>
      <c r="BH166" s="570"/>
      <c r="BI166" s="570"/>
      <c r="BJ166" s="570"/>
      <c r="BK166" s="570"/>
      <c r="BL166" s="570"/>
      <c r="BM166" s="570"/>
      <c r="BN166" s="570"/>
      <c r="BO166" s="570"/>
      <c r="BP166" s="570"/>
      <c r="BQ166" s="570"/>
      <c r="BR166" s="570"/>
      <c r="BS166" s="570"/>
      <c r="BT166" s="570"/>
      <c r="BU166" s="570"/>
      <c r="BV166" s="570"/>
      <c r="BW166" s="570"/>
      <c r="BX166" s="570"/>
      <c r="BY166" s="570"/>
      <c r="BZ166" s="570"/>
      <c r="CA166" s="570"/>
      <c r="CB166" s="570"/>
      <c r="CC166" s="570"/>
      <c r="CD166" s="570"/>
      <c r="CE166" s="570"/>
      <c r="CF166" s="570"/>
      <c r="CG166" s="570"/>
      <c r="CH166" s="570"/>
      <c r="CI166" s="570"/>
      <c r="CJ166" s="570"/>
      <c r="CK166" s="570"/>
      <c r="CL166" s="570"/>
      <c r="CM166" s="570"/>
      <c r="CN166" s="570"/>
      <c r="CO166" s="570"/>
      <c r="CP166" s="570"/>
      <c r="CQ166" s="570"/>
      <c r="CR166" s="570"/>
      <c r="CS166" s="570"/>
      <c r="CT166" s="570"/>
      <c r="CU166" s="570"/>
      <c r="CV166" s="570"/>
      <c r="CW166" s="570"/>
      <c r="CX166" s="570"/>
      <c r="CY166" s="570"/>
      <c r="CZ166" s="570"/>
      <c r="DA166" s="570"/>
      <c r="DB166" s="570"/>
      <c r="DC166" s="570"/>
      <c r="DD166" s="570"/>
      <c r="DE166" s="570"/>
      <c r="DF166" s="570"/>
      <c r="DG166" s="570"/>
      <c r="DH166" s="570"/>
      <c r="DI166" s="570"/>
      <c r="DJ166" s="570"/>
      <c r="DK166" s="570"/>
      <c r="DL166" s="570"/>
      <c r="DM166" s="570"/>
      <c r="DN166" s="570"/>
      <c r="DO166" s="570"/>
      <c r="DP166" s="570"/>
      <c r="DQ166" s="570"/>
      <c r="DR166" s="570"/>
      <c r="DS166" s="570"/>
      <c r="DT166" s="570"/>
      <c r="DU166" s="570"/>
      <c r="DV166" s="570"/>
      <c r="DW166" s="570"/>
      <c r="DX166" s="570"/>
      <c r="DY166" s="570"/>
      <c r="DZ166" s="570"/>
      <c r="EA166" s="570"/>
      <c r="EB166" s="570"/>
      <c r="EC166" s="570"/>
      <c r="ED166" s="570"/>
      <c r="EE166" s="570"/>
      <c r="EF166" s="570"/>
      <c r="EG166" s="570"/>
      <c r="EH166" s="570"/>
      <c r="EI166" s="570"/>
      <c r="EJ166" s="570"/>
      <c r="EK166" s="570"/>
      <c r="EL166" s="570"/>
      <c r="EM166" s="570"/>
      <c r="EN166" s="570"/>
      <c r="EO166" s="570"/>
      <c r="EP166" s="570"/>
      <c r="EQ166" s="570"/>
      <c r="ER166" s="570"/>
      <c r="ES166" s="570"/>
      <c r="ET166" s="570"/>
      <c r="EU166" s="570"/>
      <c r="EV166" s="570"/>
      <c r="EW166" s="570"/>
      <c r="EX166" s="570"/>
      <c r="EY166" s="570"/>
      <c r="EZ166" s="570"/>
      <c r="FA166" s="570"/>
      <c r="FB166" s="570"/>
      <c r="FC166" s="570"/>
      <c r="FD166" s="570"/>
      <c r="FE166" s="570"/>
      <c r="FF166" s="570"/>
      <c r="FG166" s="570"/>
      <c r="FH166" s="570"/>
      <c r="FI166" s="570"/>
      <c r="FJ166" s="570"/>
      <c r="FK166" s="570"/>
      <c r="FL166" s="570"/>
      <c r="FM166" s="570"/>
      <c r="FN166" s="570"/>
      <c r="FO166" s="570"/>
      <c r="FP166" s="570"/>
      <c r="FQ166" s="570"/>
      <c r="FR166" s="570"/>
      <c r="FS166" s="570"/>
      <c r="FT166" s="570"/>
      <c r="FU166" s="570"/>
      <c r="FV166" s="570"/>
      <c r="FW166" s="570"/>
      <c r="FX166" s="570"/>
      <c r="FY166" s="570"/>
      <c r="FZ166" s="570"/>
      <c r="GA166" s="570"/>
      <c r="GB166" s="570"/>
      <c r="GC166" s="570"/>
      <c r="GD166" s="570"/>
      <c r="GE166" s="570"/>
      <c r="GF166" s="570"/>
      <c r="GG166" s="570"/>
      <c r="GH166" s="570"/>
      <c r="GI166" s="570"/>
      <c r="GJ166" s="570"/>
      <c r="GK166" s="570"/>
      <c r="GL166" s="570"/>
      <c r="GM166" s="570"/>
      <c r="GN166" s="570"/>
      <c r="GO166" s="570"/>
      <c r="GP166" s="570"/>
      <c r="GQ166" s="570"/>
      <c r="GR166" s="570"/>
      <c r="GS166" s="570"/>
      <c r="GT166" s="570"/>
      <c r="GU166" s="570"/>
      <c r="GV166" s="570"/>
      <c r="GW166" s="570"/>
      <c r="GX166" s="570"/>
      <c r="GY166" s="570"/>
      <c r="GZ166" s="570"/>
      <c r="HA166" s="570"/>
      <c r="HB166" s="570"/>
      <c r="HC166" s="570"/>
      <c r="HD166" s="570"/>
      <c r="HE166" s="570"/>
      <c r="HF166" s="570"/>
      <c r="HG166" s="570"/>
      <c r="HH166" s="570"/>
      <c r="HI166" s="570"/>
      <c r="HJ166" s="570"/>
      <c r="HK166" s="570"/>
      <c r="HL166" s="570"/>
      <c r="HM166" s="570"/>
      <c r="HN166" s="570"/>
      <c r="HO166" s="570"/>
      <c r="HP166" s="570"/>
      <c r="HQ166" s="570"/>
      <c r="HR166" s="570"/>
      <c r="HS166" s="570"/>
      <c r="HT166" s="570"/>
      <c r="HU166" s="570"/>
      <c r="HV166" s="570"/>
      <c r="HW166" s="570"/>
      <c r="HX166" s="570"/>
      <c r="HY166" s="570"/>
      <c r="HZ166" s="570"/>
      <c r="IA166" s="570"/>
      <c r="IB166" s="570"/>
      <c r="IC166" s="570"/>
      <c r="ID166" s="570"/>
      <c r="IE166" s="570"/>
      <c r="IF166" s="570"/>
      <c r="IG166" s="570"/>
      <c r="IH166" s="570"/>
      <c r="II166" s="570"/>
      <c r="IJ166" s="570"/>
      <c r="IK166" s="570"/>
      <c r="IL166" s="570"/>
      <c r="IM166" s="570"/>
      <c r="IN166" s="570"/>
      <c r="IO166" s="570"/>
      <c r="IP166" s="570"/>
      <c r="IQ166" s="570"/>
      <c r="IR166" s="570"/>
      <c r="IS166" s="570"/>
      <c r="IT166" s="570"/>
      <c r="IU166" s="570"/>
      <c r="IV166" s="570"/>
    </row>
    <row r="167" spans="1:256">
      <c r="A167" s="581" t="s">
        <v>2522</v>
      </c>
      <c r="B167" s="581" t="s">
        <v>5630</v>
      </c>
      <c r="C167" s="581"/>
      <c r="D167" s="581"/>
      <c r="E167" s="581"/>
    </row>
    <row r="168" spans="1:256">
      <c r="A168" s="581" t="s">
        <v>2523</v>
      </c>
      <c r="B168" s="581" t="s">
        <v>5634</v>
      </c>
      <c r="C168" s="580"/>
      <c r="D168" s="580"/>
      <c r="E168" s="580"/>
    </row>
    <row r="169" spans="1:256">
      <c r="A169" s="581" t="s">
        <v>2521</v>
      </c>
      <c r="B169" s="581" t="s">
        <v>5631</v>
      </c>
      <c r="C169" s="580"/>
      <c r="D169" s="580"/>
      <c r="E169" s="580"/>
    </row>
    <row r="170" spans="1:256">
      <c r="A170" s="581" t="s">
        <v>5749</v>
      </c>
      <c r="B170" s="581" t="s">
        <v>4306</v>
      </c>
      <c r="C170" s="580"/>
      <c r="D170" s="580"/>
      <c r="E170" s="580"/>
    </row>
    <row r="171" spans="1:256">
      <c r="A171" s="581" t="s">
        <v>1913</v>
      </c>
      <c r="B171" s="581" t="s">
        <v>4307</v>
      </c>
      <c r="C171" s="580"/>
      <c r="D171" s="580"/>
      <c r="E171" s="580"/>
    </row>
    <row r="172" spans="1:256">
      <c r="A172" s="581" t="s">
        <v>5772</v>
      </c>
      <c r="B172" s="581" t="s">
        <v>1554</v>
      </c>
      <c r="C172" s="580"/>
      <c r="D172" s="580"/>
      <c r="E172" s="580"/>
    </row>
    <row r="173" spans="1:256">
      <c r="A173" s="581" t="s">
        <v>1914</v>
      </c>
      <c r="B173" s="581" t="s">
        <v>5632</v>
      </c>
      <c r="C173" s="580"/>
      <c r="D173" s="580"/>
      <c r="E173" s="580"/>
    </row>
    <row r="174" spans="1:256">
      <c r="A174" s="581" t="s">
        <v>2555</v>
      </c>
      <c r="B174" s="581" t="s">
        <v>5633</v>
      </c>
      <c r="C174" s="580"/>
      <c r="D174" s="580"/>
      <c r="E174" s="580"/>
    </row>
    <row r="175" spans="1:256">
      <c r="A175" s="581"/>
      <c r="B175" s="581"/>
      <c r="C175" s="580"/>
      <c r="D175" s="580"/>
      <c r="E175" s="580"/>
    </row>
    <row r="176" spans="1:256">
      <c r="A176" s="581"/>
      <c r="B176" s="581"/>
      <c r="C176" s="580"/>
      <c r="D176" s="580"/>
      <c r="E176" s="580"/>
    </row>
  </sheetData>
  <sheetProtection sheet="1" objects="1" scenarios="1"/>
  <phoneticPr fontId="25" type="noConversion"/>
  <pageMargins left="0.37986111111111109" right="0.39027777777777778" top="0.98402777777777772" bottom="0.98402777777777772" header="0.51180555555555551" footer="0.51180555555555551"/>
  <pageSetup paperSize="9" firstPageNumber="0" orientation="portrait" horizontalDpi="300" verticalDpi="300"/>
  <headerFooter alignWithMargins="0"/>
  <rowBreaks count="1" manualBreakCount="1">
    <brk id="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indexed="47"/>
  </sheetPr>
  <dimension ref="A1:AH175"/>
  <sheetViews>
    <sheetView zoomScale="125" workbookViewId="0">
      <selection activeCell="B116" sqref="B116"/>
    </sheetView>
  </sheetViews>
  <sheetFormatPr defaultColWidth="11.36328125" defaultRowHeight="12.5" outlineLevelRow="2" outlineLevelCol="1"/>
  <cols>
    <col min="1" max="1" width="10" style="584" customWidth="1"/>
    <col min="2" max="2" width="83.6328125" style="584" customWidth="1"/>
    <col min="3" max="6" width="4.36328125" style="475" customWidth="1"/>
    <col min="7" max="8" width="4.6328125" style="636" customWidth="1" outlineLevel="1"/>
    <col min="9" max="9" width="4.6328125" style="637" customWidth="1" outlineLevel="1"/>
    <col min="10" max="10" width="4.08984375" style="638" customWidth="1" outlineLevel="1"/>
    <col min="11" max="11" width="10.6328125" style="639" customWidth="1" outlineLevel="1"/>
    <col min="12" max="12" width="21.90625" style="475" customWidth="1"/>
    <col min="13" max="25" width="11.36328125" style="475"/>
    <col min="26" max="26" width="13" style="475" customWidth="1"/>
    <col min="27" max="34" width="13" style="475" hidden="1" customWidth="1"/>
    <col min="35" max="35" width="13" style="475" customWidth="1"/>
    <col min="36" max="16384" width="11.36328125" style="475"/>
  </cols>
  <sheetData>
    <row r="1" spans="1:34" ht="15.5">
      <c r="A1" s="588" t="s">
        <v>5770</v>
      </c>
      <c r="B1" s="589"/>
      <c r="C1" s="49">
        <v>1</v>
      </c>
      <c r="D1" s="50" t="str">
        <f>"variant"&amp;IF(C1&gt;1,"s","")</f>
        <v>variant</v>
      </c>
      <c r="E1" s="51"/>
      <c r="F1" s="52"/>
      <c r="G1" s="619"/>
      <c r="H1" s="619"/>
      <c r="I1" s="620"/>
      <c r="J1" s="621"/>
      <c r="K1" s="622"/>
      <c r="L1" s="53"/>
    </row>
    <row r="2" spans="1:34" s="477" customFormat="1">
      <c r="A2" s="590" t="s">
        <v>2327</v>
      </c>
      <c r="B2" s="591" t="s">
        <v>2328</v>
      </c>
      <c r="C2" s="54" t="s">
        <v>2329</v>
      </c>
      <c r="D2" s="54" t="s">
        <v>2330</v>
      </c>
      <c r="E2" s="54" t="s">
        <v>2331</v>
      </c>
      <c r="F2" s="54" t="s">
        <v>2332</v>
      </c>
      <c r="G2" s="623" t="s">
        <v>2333</v>
      </c>
      <c r="H2" s="623" t="s">
        <v>2334</v>
      </c>
      <c r="I2" s="623" t="s">
        <v>2335</v>
      </c>
      <c r="J2" s="623" t="s">
        <v>2336</v>
      </c>
      <c r="K2" s="623" t="s">
        <v>2337</v>
      </c>
      <c r="L2" s="56" t="s">
        <v>2338</v>
      </c>
      <c r="M2" s="476"/>
      <c r="N2" s="476"/>
      <c r="O2" s="476"/>
      <c r="P2" s="476"/>
      <c r="Q2" s="476"/>
      <c r="R2" s="476"/>
      <c r="S2" s="476"/>
      <c r="T2" s="476"/>
      <c r="U2" s="476"/>
      <c r="V2" s="476"/>
      <c r="W2" s="476"/>
      <c r="X2" s="476"/>
      <c r="Y2" s="476"/>
      <c r="Z2" s="476"/>
    </row>
    <row r="3" spans="1:34" s="489" customFormat="1" ht="38">
      <c r="A3" s="592" t="s">
        <v>5771</v>
      </c>
      <c r="B3" s="593" t="s">
        <v>5415</v>
      </c>
      <c r="C3" s="14"/>
      <c r="D3" s="14"/>
      <c r="E3" s="14"/>
      <c r="F3" s="14"/>
      <c r="G3" s="596"/>
      <c r="H3" s="596"/>
      <c r="I3" s="596"/>
      <c r="J3" s="596"/>
      <c r="K3" s="602"/>
      <c r="L3" s="17"/>
      <c r="M3" s="488"/>
      <c r="N3" s="488"/>
      <c r="O3" s="488"/>
      <c r="P3" s="488"/>
      <c r="Q3" s="488"/>
      <c r="R3" s="488"/>
      <c r="S3" s="488"/>
      <c r="T3" s="488"/>
      <c r="U3" s="488"/>
      <c r="V3" s="488"/>
      <c r="W3" s="488"/>
      <c r="X3" s="488"/>
      <c r="Y3" s="488"/>
      <c r="Z3" s="488"/>
    </row>
    <row r="4" spans="1:34" s="491" customFormat="1" outlineLevel="1">
      <c r="A4" s="594" t="s">
        <v>5659</v>
      </c>
      <c r="B4" s="595" t="s">
        <v>5660</v>
      </c>
      <c r="C4" s="14"/>
      <c r="D4" s="14"/>
      <c r="E4" s="14"/>
      <c r="F4" s="14"/>
      <c r="G4" s="624"/>
      <c r="H4" s="624"/>
      <c r="I4" s="624"/>
      <c r="J4" s="596"/>
      <c r="K4" s="602"/>
      <c r="L4" s="60"/>
      <c r="M4" s="490"/>
      <c r="N4" s="490"/>
      <c r="O4" s="490"/>
      <c r="P4" s="490"/>
      <c r="Q4" s="490"/>
      <c r="R4" s="490"/>
      <c r="S4" s="490"/>
      <c r="T4" s="490"/>
      <c r="U4" s="490"/>
      <c r="V4" s="490"/>
      <c r="W4" s="490"/>
      <c r="X4" s="490"/>
      <c r="Y4" s="490"/>
      <c r="Z4" s="490"/>
    </row>
    <row r="5" spans="1:34" s="491" customFormat="1" ht="40" outlineLevel="2">
      <c r="A5" s="596" t="s">
        <v>5762</v>
      </c>
      <c r="B5" s="597" t="s">
        <v>4736</v>
      </c>
      <c r="C5" s="21"/>
      <c r="D5" s="21"/>
      <c r="E5" s="14"/>
      <c r="F5" s="14"/>
      <c r="G5" s="596">
        <v>4</v>
      </c>
      <c r="H5" s="596">
        <v>3</v>
      </c>
      <c r="I5" s="596">
        <v>2</v>
      </c>
      <c r="J5" s="596" t="s">
        <v>2351</v>
      </c>
      <c r="K5" s="602"/>
      <c r="L5" s="17"/>
      <c r="M5" s="490"/>
      <c r="N5" s="490"/>
      <c r="O5" s="490"/>
      <c r="P5" s="490"/>
      <c r="Q5" s="490"/>
      <c r="R5" s="490"/>
      <c r="S5" s="490"/>
      <c r="T5" s="490"/>
      <c r="U5" s="490"/>
      <c r="V5" s="490"/>
      <c r="W5" s="490"/>
      <c r="X5" s="490"/>
      <c r="Y5" s="490"/>
      <c r="Z5" s="490"/>
      <c r="AA5" s="491">
        <f>IF(AND('02 Sit'!C5=1,NOT('02 Sit'!I5="")),'02 Sit'!I5,0)</f>
        <v>0</v>
      </c>
      <c r="AB5" s="491">
        <f>IF(AND('02 Sit'!D5=1,NOT('02 Sit'!I5="")),'02 Sit'!I5,0)</f>
        <v>0</v>
      </c>
      <c r="AC5" s="491">
        <f>IF(AND('02 Sit'!E5=1,NOT('02 Sit'!I5="")),'02 Sit'!I5,0)</f>
        <v>0</v>
      </c>
      <c r="AD5" s="491">
        <f>IF(AND('02 Sit'!F5=1,NOT('02 Sit'!I5="")),'02 Sit'!I5,0)</f>
        <v>0</v>
      </c>
      <c r="AE5" s="491">
        <f>IF(AND('02 Sit'!C5=0,NOT('02 Sit'!H5="")),'02 Sit'!H5,4)</f>
        <v>3</v>
      </c>
      <c r="AF5" s="491">
        <f>IF(AND('02 Sit'!D5=0,NOT('02 Sit'!H5="")),'02 Sit'!H5,4)</f>
        <v>3</v>
      </c>
      <c r="AG5" s="491">
        <f>IF(AND('02 Sit'!E5=0,NOT('02 Sit'!H5="")),'02 Sit'!H5,4)</f>
        <v>3</v>
      </c>
      <c r="AH5" s="491">
        <f>IF(AND('02 Sit'!F5=0,NOT('02 Sit'!H5="")),'02 Sit'!H5,4)</f>
        <v>3</v>
      </c>
    </row>
    <row r="6" spans="1:34" s="491" customFormat="1" outlineLevel="2">
      <c r="A6" s="596" t="s">
        <v>4737</v>
      </c>
      <c r="B6" s="597" t="s">
        <v>5605</v>
      </c>
      <c r="C6" s="21"/>
      <c r="D6" s="21"/>
      <c r="E6" s="14"/>
      <c r="F6" s="14"/>
      <c r="G6" s="596">
        <v>4</v>
      </c>
      <c r="H6" s="596">
        <v>2</v>
      </c>
      <c r="I6" s="596">
        <v>2</v>
      </c>
      <c r="J6" s="596" t="s">
        <v>5466</v>
      </c>
      <c r="K6" s="602"/>
      <c r="L6" s="17"/>
      <c r="M6" s="490"/>
      <c r="N6" s="490"/>
      <c r="O6" s="490"/>
      <c r="P6" s="490"/>
      <c r="Q6" s="490"/>
      <c r="R6" s="490"/>
      <c r="S6" s="490"/>
      <c r="T6" s="490"/>
      <c r="U6" s="490"/>
      <c r="V6" s="490"/>
      <c r="W6" s="490"/>
      <c r="X6" s="490"/>
      <c r="Y6" s="490"/>
      <c r="Z6" s="490"/>
      <c r="AA6" s="491">
        <f>IF(AND('02 Sit'!C6=1,NOT('02 Sit'!I6="")),'02 Sit'!I6,0)</f>
        <v>0</v>
      </c>
      <c r="AB6" s="491">
        <f>IF(AND('02 Sit'!D6=1,NOT('02 Sit'!I6="")),'02 Sit'!I6,0)</f>
        <v>0</v>
      </c>
      <c r="AC6" s="491">
        <f>IF(AND('02 Sit'!E6=1,NOT('02 Sit'!I6="")),'02 Sit'!I6,0)</f>
        <v>0</v>
      </c>
      <c r="AD6" s="491">
        <f>IF(AND('02 Sit'!F6=1,NOT('02 Sit'!I6="")),'02 Sit'!I6,0)</f>
        <v>0</v>
      </c>
      <c r="AE6" s="491">
        <f>IF(AND('02 Sit'!C6=0,NOT('02 Sit'!H6="")),'02 Sit'!H6,4)</f>
        <v>2</v>
      </c>
      <c r="AF6" s="491">
        <f>IF(AND('02 Sit'!D6=0,NOT('02 Sit'!H6="")),'02 Sit'!H6,4)</f>
        <v>2</v>
      </c>
      <c r="AG6" s="491">
        <f>IF(AND('02 Sit'!E6=0,NOT('02 Sit'!H6="")),'02 Sit'!H6,4)</f>
        <v>2</v>
      </c>
      <c r="AH6" s="491">
        <f>IF(AND('02 Sit'!F6=0,NOT('02 Sit'!H6="")),'02 Sit'!H6,4)</f>
        <v>2</v>
      </c>
    </row>
    <row r="7" spans="1:34" s="491" customFormat="1" outlineLevel="2">
      <c r="A7" s="596" t="s">
        <v>5606</v>
      </c>
      <c r="B7" s="597" t="s">
        <v>5607</v>
      </c>
      <c r="C7" s="21"/>
      <c r="D7" s="21"/>
      <c r="E7" s="14"/>
      <c r="F7" s="14"/>
      <c r="G7" s="596">
        <v>4</v>
      </c>
      <c r="H7" s="596"/>
      <c r="I7" s="596"/>
      <c r="J7" s="596" t="s">
        <v>5466</v>
      </c>
      <c r="K7" s="602"/>
      <c r="L7" s="17"/>
      <c r="M7" s="490"/>
      <c r="N7" s="490"/>
      <c r="O7" s="490"/>
      <c r="P7" s="490"/>
      <c r="Q7" s="490"/>
      <c r="R7" s="490"/>
      <c r="S7" s="490"/>
      <c r="T7" s="490"/>
      <c r="U7" s="490"/>
      <c r="V7" s="490"/>
      <c r="W7" s="490"/>
      <c r="X7" s="490"/>
      <c r="Y7" s="490"/>
      <c r="Z7" s="490"/>
      <c r="AA7" s="491">
        <f>IF(AND('02 Sit'!C7=1,NOT('02 Sit'!I7="")),'02 Sit'!I7,0)</f>
        <v>0</v>
      </c>
      <c r="AB7" s="491">
        <f>IF(AND('02 Sit'!D7=1,NOT('02 Sit'!I7="")),'02 Sit'!I7,0)</f>
        <v>0</v>
      </c>
      <c r="AC7" s="491">
        <f>IF(AND('02 Sit'!E7=1,NOT('02 Sit'!I7="")),'02 Sit'!I7,0)</f>
        <v>0</v>
      </c>
      <c r="AD7" s="491">
        <f>IF(AND('02 Sit'!F7=1,NOT('02 Sit'!I7="")),'02 Sit'!I7,0)</f>
        <v>0</v>
      </c>
      <c r="AE7" s="491">
        <f>IF(AND('02 Sit'!C7=0,NOT('02 Sit'!H7="")),'02 Sit'!H7,4)</f>
        <v>4</v>
      </c>
      <c r="AF7" s="491">
        <f>IF(AND('02 Sit'!D7=0,NOT('02 Sit'!H7="")),'02 Sit'!H7,4)</f>
        <v>4</v>
      </c>
      <c r="AG7" s="491">
        <f>IF(AND('02 Sit'!E7=0,NOT('02 Sit'!H7="")),'02 Sit'!H7,4)</f>
        <v>4</v>
      </c>
      <c r="AH7" s="491">
        <f>IF(AND('02 Sit'!F7=0,NOT('02 Sit'!H7="")),'02 Sit'!H7,4)</f>
        <v>4</v>
      </c>
    </row>
    <row r="8" spans="1:34" s="491" customFormat="1" ht="20" outlineLevel="2">
      <c r="A8" s="596" t="s">
        <v>5608</v>
      </c>
      <c r="B8" s="597" t="s">
        <v>4958</v>
      </c>
      <c r="C8" s="21"/>
      <c r="D8" s="21"/>
      <c r="E8" s="14"/>
      <c r="F8" s="14"/>
      <c r="G8" s="596">
        <v>2</v>
      </c>
      <c r="H8" s="596"/>
      <c r="I8" s="596"/>
      <c r="J8" s="596" t="s">
        <v>5466</v>
      </c>
      <c r="K8" s="602"/>
      <c r="L8" s="17"/>
      <c r="M8" s="490"/>
      <c r="N8" s="490"/>
      <c r="O8" s="490"/>
      <c r="P8" s="490"/>
      <c r="Q8" s="490"/>
      <c r="R8" s="490"/>
      <c r="S8" s="490"/>
      <c r="T8" s="490"/>
      <c r="U8" s="490"/>
      <c r="V8" s="490"/>
      <c r="W8" s="490"/>
      <c r="X8" s="490"/>
      <c r="Y8" s="490"/>
      <c r="Z8" s="490"/>
      <c r="AA8" s="491">
        <f>IF(AND('02 Sit'!C8=1,NOT('02 Sit'!I8="")),'02 Sit'!I8,0)</f>
        <v>0</v>
      </c>
      <c r="AB8" s="491">
        <f>IF(AND('02 Sit'!D8=1,NOT('02 Sit'!I8="")),'02 Sit'!I8,0)</f>
        <v>0</v>
      </c>
      <c r="AC8" s="491">
        <f>IF(AND('02 Sit'!E8=1,NOT('02 Sit'!I8="")),'02 Sit'!I8,0)</f>
        <v>0</v>
      </c>
      <c r="AD8" s="491">
        <f>IF(AND('02 Sit'!F8=1,NOT('02 Sit'!I8="")),'02 Sit'!I8,0)</f>
        <v>0</v>
      </c>
      <c r="AE8" s="491">
        <f>IF(AND('02 Sit'!C8=0,NOT('02 Sit'!H8="")),'02 Sit'!H8,4)</f>
        <v>4</v>
      </c>
      <c r="AF8" s="491">
        <f>IF(AND('02 Sit'!D8=0,NOT('02 Sit'!H8="")),'02 Sit'!H8,4)</f>
        <v>4</v>
      </c>
      <c r="AG8" s="491">
        <f>IF(AND('02 Sit'!E8=0,NOT('02 Sit'!H8="")),'02 Sit'!H8,4)</f>
        <v>4</v>
      </c>
      <c r="AH8" s="491">
        <f>IF(AND('02 Sit'!F8=0,NOT('02 Sit'!H8="")),'02 Sit'!H8,4)</f>
        <v>4</v>
      </c>
    </row>
    <row r="9" spans="1:34" s="491" customFormat="1" ht="20" outlineLevel="2">
      <c r="A9" s="596" t="s">
        <v>4959</v>
      </c>
      <c r="B9" s="597" t="s">
        <v>5550</v>
      </c>
      <c r="C9" s="21"/>
      <c r="D9" s="21"/>
      <c r="E9" s="14"/>
      <c r="F9" s="14"/>
      <c r="G9" s="596">
        <v>1</v>
      </c>
      <c r="H9" s="596">
        <v>3</v>
      </c>
      <c r="I9" s="596"/>
      <c r="J9" s="596" t="s">
        <v>3371</v>
      </c>
      <c r="K9" s="602"/>
      <c r="L9" s="17"/>
      <c r="M9" s="490"/>
      <c r="N9" s="490"/>
      <c r="O9" s="490"/>
      <c r="P9" s="490"/>
      <c r="Q9" s="490"/>
      <c r="R9" s="490"/>
      <c r="S9" s="490"/>
      <c r="T9" s="490"/>
      <c r="U9" s="490"/>
      <c r="V9" s="490"/>
      <c r="W9" s="490"/>
      <c r="X9" s="490"/>
      <c r="Y9" s="490"/>
      <c r="Z9" s="490"/>
      <c r="AA9" s="491">
        <f>IF(AND('02 Sit'!C9=1,NOT('02 Sit'!I9="")),'02 Sit'!I9,0)</f>
        <v>0</v>
      </c>
      <c r="AB9" s="491">
        <f>IF(AND('02 Sit'!D9=1,NOT('02 Sit'!I9="")),'02 Sit'!I9,0)</f>
        <v>0</v>
      </c>
      <c r="AC9" s="491">
        <f>IF(AND('02 Sit'!E9=1,NOT('02 Sit'!I9="")),'02 Sit'!I9,0)</f>
        <v>0</v>
      </c>
      <c r="AD9" s="491">
        <f>IF(AND('02 Sit'!F9=1,NOT('02 Sit'!I9="")),'02 Sit'!I9,0)</f>
        <v>0</v>
      </c>
      <c r="AE9" s="491">
        <f>IF(AND('02 Sit'!C9=0,NOT('02 Sit'!H9="")),'02 Sit'!H9,4)</f>
        <v>3</v>
      </c>
      <c r="AF9" s="491">
        <f>IF(AND('02 Sit'!D9=0,NOT('02 Sit'!H9="")),'02 Sit'!H9,4)</f>
        <v>3</v>
      </c>
      <c r="AG9" s="491">
        <f>IF(AND('02 Sit'!E9=0,NOT('02 Sit'!H9="")),'02 Sit'!H9,4)</f>
        <v>3</v>
      </c>
      <c r="AH9" s="491">
        <f>IF(AND('02 Sit'!F9=0,NOT('02 Sit'!H9="")),'02 Sit'!H9,4)</f>
        <v>3</v>
      </c>
    </row>
    <row r="10" spans="1:34" s="491" customFormat="1" ht="20" outlineLevel="2">
      <c r="A10" s="596" t="s">
        <v>4960</v>
      </c>
      <c r="B10" s="597" t="s">
        <v>3746</v>
      </c>
      <c r="C10" s="21"/>
      <c r="D10" s="21"/>
      <c r="E10" s="14"/>
      <c r="F10" s="14"/>
      <c r="G10" s="596">
        <v>1</v>
      </c>
      <c r="H10" s="596">
        <v>3</v>
      </c>
      <c r="I10" s="596"/>
      <c r="J10" s="604" t="s">
        <v>2858</v>
      </c>
      <c r="K10" s="602"/>
      <c r="L10" s="17"/>
      <c r="M10" s="490"/>
      <c r="N10" s="490"/>
      <c r="O10" s="490"/>
      <c r="P10" s="490"/>
      <c r="Q10" s="490"/>
      <c r="R10" s="490"/>
      <c r="S10" s="490"/>
      <c r="T10" s="490"/>
      <c r="U10" s="490"/>
      <c r="V10" s="490"/>
      <c r="W10" s="490"/>
      <c r="X10" s="490"/>
      <c r="Y10" s="490"/>
      <c r="Z10" s="490"/>
      <c r="AA10" s="491">
        <f>IF(AND('02 Sit'!C10=1,NOT('02 Sit'!I10="")),'02 Sit'!I10,0)</f>
        <v>0</v>
      </c>
      <c r="AB10" s="491">
        <f>IF(AND('02 Sit'!D10=1,NOT('02 Sit'!I10="")),'02 Sit'!I10,0)</f>
        <v>0</v>
      </c>
      <c r="AC10" s="491">
        <f>IF(AND('02 Sit'!E10=1,NOT('02 Sit'!I10="")),'02 Sit'!I10,0)</f>
        <v>0</v>
      </c>
      <c r="AD10" s="491">
        <f>IF(AND('02 Sit'!F10=1,NOT('02 Sit'!I10="")),'02 Sit'!I10,0)</f>
        <v>0</v>
      </c>
      <c r="AE10" s="491">
        <f>IF(AND('02 Sit'!C10=0,NOT('02 Sit'!H10="")),'02 Sit'!H10,4)</f>
        <v>3</v>
      </c>
      <c r="AF10" s="491">
        <f>IF(AND('02 Sit'!D10=0,NOT('02 Sit'!H10="")),'02 Sit'!H10,4)</f>
        <v>3</v>
      </c>
      <c r="AG10" s="491">
        <f>IF(AND('02 Sit'!E10=0,NOT('02 Sit'!H10="")),'02 Sit'!H10,4)</f>
        <v>3</v>
      </c>
      <c r="AH10" s="491">
        <f>IF(AND('02 Sit'!F10=0,NOT('02 Sit'!H10="")),'02 Sit'!H10,4)</f>
        <v>3</v>
      </c>
    </row>
    <row r="11" spans="1:34" s="491" customFormat="1" outlineLevel="1">
      <c r="A11" s="594" t="s">
        <v>3747</v>
      </c>
      <c r="B11" s="598" t="s">
        <v>4829</v>
      </c>
      <c r="C11" s="21"/>
      <c r="D11" s="21"/>
      <c r="E11" s="14"/>
      <c r="F11" s="14"/>
      <c r="G11" s="596"/>
      <c r="H11" s="596"/>
      <c r="I11" s="596"/>
      <c r="J11" s="596"/>
      <c r="K11" s="602"/>
      <c r="L11" s="17"/>
      <c r="M11" s="490"/>
      <c r="N11" s="490"/>
      <c r="O11" s="490"/>
      <c r="P11" s="490"/>
      <c r="Q11" s="490"/>
      <c r="R11" s="490"/>
      <c r="S11" s="490"/>
      <c r="T11" s="490"/>
      <c r="U11" s="490"/>
      <c r="V11" s="490"/>
      <c r="W11" s="490"/>
      <c r="X11" s="490"/>
      <c r="Y11" s="490"/>
      <c r="Z11" s="490"/>
      <c r="AB11" s="491">
        <f>IF(AND('02 Sit'!D11=1,NOT('02 Sit'!I11="")),'02 Sit'!I11,0)</f>
        <v>0</v>
      </c>
    </row>
    <row r="12" spans="1:34" s="491" customFormat="1" ht="40" outlineLevel="2">
      <c r="A12" s="596" t="s">
        <v>3811</v>
      </c>
      <c r="B12" s="597" t="s">
        <v>5505</v>
      </c>
      <c r="C12" s="21"/>
      <c r="D12" s="21"/>
      <c r="E12" s="14"/>
      <c r="F12" s="14"/>
      <c r="G12" s="596">
        <v>4</v>
      </c>
      <c r="H12" s="596">
        <v>2</v>
      </c>
      <c r="I12" s="596"/>
      <c r="J12" s="596" t="s">
        <v>2351</v>
      </c>
      <c r="K12" s="602"/>
      <c r="L12" s="17"/>
      <c r="M12" s="490"/>
      <c r="N12" s="490"/>
      <c r="O12" s="490"/>
      <c r="P12" s="490"/>
      <c r="Q12" s="490"/>
      <c r="R12" s="490"/>
      <c r="S12" s="490"/>
      <c r="T12" s="490"/>
      <c r="U12" s="490"/>
      <c r="V12" s="490"/>
      <c r="W12" s="490"/>
      <c r="X12" s="490"/>
      <c r="Y12" s="490"/>
      <c r="Z12" s="490"/>
      <c r="AA12" s="491">
        <f>IF(AND('02 Sit'!C12=1,NOT('02 Sit'!I12="")),'02 Sit'!I12,0)</f>
        <v>0</v>
      </c>
      <c r="AB12" s="491">
        <f>IF(AND('02 Sit'!D12=1,NOT('02 Sit'!I12="")),'02 Sit'!I12,0)</f>
        <v>0</v>
      </c>
      <c r="AC12" s="491">
        <f>IF(AND('02 Sit'!E12=1,NOT('02 Sit'!I12="")),'02 Sit'!I12,0)</f>
        <v>0</v>
      </c>
      <c r="AD12" s="491">
        <f>IF(AND('02 Sit'!F12=1,NOT('02 Sit'!I12="")),'02 Sit'!I12,0)</f>
        <v>0</v>
      </c>
      <c r="AE12" s="491">
        <f>IF(AND('02 Sit'!C12=0,NOT('02 Sit'!H12="")),'02 Sit'!H12,4)</f>
        <v>2</v>
      </c>
      <c r="AF12" s="491">
        <f>IF(AND('02 Sit'!D12=0,NOT('02 Sit'!H12="")),'02 Sit'!H12,4)</f>
        <v>2</v>
      </c>
      <c r="AG12" s="491">
        <f>IF(AND('02 Sit'!E12=0,NOT('02 Sit'!H12="")),'02 Sit'!H12,4)</f>
        <v>2</v>
      </c>
      <c r="AH12" s="491">
        <f>IF(AND('02 Sit'!F12=0,NOT('02 Sit'!H12="")),'02 Sit'!H12,4)</f>
        <v>2</v>
      </c>
    </row>
    <row r="13" spans="1:34" s="491" customFormat="1" ht="50" outlineLevel="2">
      <c r="A13" s="596" t="s">
        <v>5506</v>
      </c>
      <c r="B13" s="597" t="s">
        <v>5640</v>
      </c>
      <c r="C13" s="21"/>
      <c r="D13" s="21"/>
      <c r="E13" s="14"/>
      <c r="F13" s="14"/>
      <c r="G13" s="596">
        <v>4</v>
      </c>
      <c r="H13" s="596">
        <v>2</v>
      </c>
      <c r="I13" s="596"/>
      <c r="J13" s="596" t="s">
        <v>5466</v>
      </c>
      <c r="K13" s="602"/>
      <c r="L13" s="17"/>
      <c r="M13" s="490"/>
      <c r="N13" s="490"/>
      <c r="O13" s="490"/>
      <c r="P13" s="490"/>
      <c r="Q13" s="490"/>
      <c r="R13" s="490"/>
      <c r="S13" s="490"/>
      <c r="T13" s="490"/>
      <c r="U13" s="490"/>
      <c r="V13" s="490"/>
      <c r="W13" s="490"/>
      <c r="X13" s="490"/>
      <c r="Y13" s="490"/>
      <c r="Z13" s="490"/>
      <c r="AA13" s="491">
        <f>IF(AND('02 Sit'!C13=1,NOT('02 Sit'!I13="")),'02 Sit'!I13,0)</f>
        <v>0</v>
      </c>
      <c r="AB13" s="491">
        <f>IF(AND('02 Sit'!D13=1,NOT('02 Sit'!I13="")),'02 Sit'!I13,0)</f>
        <v>0</v>
      </c>
      <c r="AC13" s="491">
        <f>IF(AND('02 Sit'!E13=1,NOT('02 Sit'!I13="")),'02 Sit'!I13,0)</f>
        <v>0</v>
      </c>
      <c r="AD13" s="491">
        <f>IF(AND('02 Sit'!F13=1,NOT('02 Sit'!I13="")),'02 Sit'!I13,0)</f>
        <v>0</v>
      </c>
      <c r="AE13" s="491">
        <f>IF(AND('02 Sit'!C13=0,NOT('02 Sit'!H13="")),'02 Sit'!H13,4)</f>
        <v>2</v>
      </c>
      <c r="AF13" s="491">
        <f>IF(AND('02 Sit'!D13=0,NOT('02 Sit'!H13="")),'02 Sit'!H13,4)</f>
        <v>2</v>
      </c>
      <c r="AG13" s="491">
        <f>IF(AND('02 Sit'!E13=0,NOT('02 Sit'!H13="")),'02 Sit'!H13,4)</f>
        <v>2</v>
      </c>
      <c r="AH13" s="491">
        <f>IF(AND('02 Sit'!F13=0,NOT('02 Sit'!H13="")),'02 Sit'!H13,4)</f>
        <v>2</v>
      </c>
    </row>
    <row r="14" spans="1:34" s="491" customFormat="1" outlineLevel="2">
      <c r="A14" s="596" t="s">
        <v>5641</v>
      </c>
      <c r="B14" s="599" t="s">
        <v>5033</v>
      </c>
      <c r="C14" s="21"/>
      <c r="D14" s="21"/>
      <c r="E14" s="14"/>
      <c r="F14" s="14"/>
      <c r="G14" s="596">
        <v>4</v>
      </c>
      <c r="H14" s="596"/>
      <c r="I14" s="596"/>
      <c r="J14" s="604" t="s">
        <v>5466</v>
      </c>
      <c r="K14" s="602"/>
      <c r="L14" s="23"/>
      <c r="M14" s="490"/>
      <c r="N14" s="490"/>
      <c r="O14" s="490"/>
      <c r="P14" s="490"/>
      <c r="Q14" s="490"/>
      <c r="R14" s="490"/>
      <c r="S14" s="490"/>
      <c r="T14" s="490"/>
      <c r="U14" s="490"/>
      <c r="V14" s="490"/>
      <c r="W14" s="490"/>
      <c r="X14" s="490"/>
      <c r="Y14" s="490"/>
      <c r="Z14" s="490"/>
      <c r="AA14" s="491">
        <f>IF(AND('02 Sit'!C14=1,NOT('02 Sit'!I14="")),'02 Sit'!I14,0)</f>
        <v>0</v>
      </c>
      <c r="AB14" s="491">
        <f>IF(AND('02 Sit'!D14=1,NOT('02 Sit'!I14="")),'02 Sit'!I14,0)</f>
        <v>0</v>
      </c>
      <c r="AC14" s="491">
        <f>IF(AND('02 Sit'!E14=1,NOT('02 Sit'!I14="")),'02 Sit'!I14,0)</f>
        <v>0</v>
      </c>
      <c r="AD14" s="491">
        <f>IF(AND('02 Sit'!F14=1,NOT('02 Sit'!I14="")),'02 Sit'!I14,0)</f>
        <v>0</v>
      </c>
      <c r="AE14" s="491">
        <f>IF(AND('02 Sit'!C14=0,NOT('02 Sit'!H14="")),'02 Sit'!H14,4)</f>
        <v>4</v>
      </c>
      <c r="AF14" s="491">
        <f>IF(AND('02 Sit'!D14=0,NOT('02 Sit'!H14="")),'02 Sit'!H14,4)</f>
        <v>4</v>
      </c>
      <c r="AG14" s="491">
        <f>IF(AND('02 Sit'!E14=0,NOT('02 Sit'!H14="")),'02 Sit'!H14,4)</f>
        <v>4</v>
      </c>
      <c r="AH14" s="491">
        <f>IF(AND('02 Sit'!F14=0,NOT('02 Sit'!H14="")),'02 Sit'!H14,4)</f>
        <v>4</v>
      </c>
    </row>
    <row r="15" spans="1:34" s="491" customFormat="1" outlineLevel="2">
      <c r="A15" s="596" t="s">
        <v>5642</v>
      </c>
      <c r="B15" s="599" t="s">
        <v>5643</v>
      </c>
      <c r="C15" s="21"/>
      <c r="D15" s="21"/>
      <c r="E15" s="14"/>
      <c r="F15" s="14"/>
      <c r="G15" s="596">
        <v>2</v>
      </c>
      <c r="H15" s="596"/>
      <c r="I15" s="596"/>
      <c r="J15" s="604" t="s">
        <v>5466</v>
      </c>
      <c r="K15" s="602"/>
      <c r="L15" s="23"/>
      <c r="M15" s="490"/>
      <c r="N15" s="490"/>
      <c r="O15" s="490"/>
      <c r="P15" s="490"/>
      <c r="Q15" s="490"/>
      <c r="R15" s="490"/>
      <c r="S15" s="490"/>
      <c r="T15" s="490"/>
      <c r="U15" s="490"/>
      <c r="V15" s="490"/>
      <c r="W15" s="490"/>
      <c r="X15" s="490"/>
      <c r="Y15" s="490"/>
      <c r="Z15" s="490"/>
      <c r="AA15" s="491">
        <f>IF(AND('02 Sit'!C15=1,NOT('02 Sit'!I15="")),'02 Sit'!I15,0)</f>
        <v>0</v>
      </c>
      <c r="AB15" s="491">
        <f>IF(AND('02 Sit'!D15=1,NOT('02 Sit'!I15="")),'02 Sit'!I15,0)</f>
        <v>0</v>
      </c>
      <c r="AC15" s="491">
        <f>IF(AND('02 Sit'!E15=1,NOT('02 Sit'!I15="")),'02 Sit'!I15,0)</f>
        <v>0</v>
      </c>
      <c r="AD15" s="491">
        <f>IF(AND('02 Sit'!F15=1,NOT('02 Sit'!I15="")),'02 Sit'!I15,0)</f>
        <v>0</v>
      </c>
      <c r="AE15" s="491">
        <f>IF(AND('02 Sit'!C15=0,NOT('02 Sit'!H15="")),'02 Sit'!H15,4)</f>
        <v>4</v>
      </c>
      <c r="AF15" s="491">
        <f>IF(AND('02 Sit'!D15=0,NOT('02 Sit'!H15="")),'02 Sit'!H15,4)</f>
        <v>4</v>
      </c>
      <c r="AG15" s="491">
        <f>IF(AND('02 Sit'!E15=0,NOT('02 Sit'!H15="")),'02 Sit'!H15,4)</f>
        <v>4</v>
      </c>
      <c r="AH15" s="491">
        <f>IF(AND('02 Sit'!F15=0,NOT('02 Sit'!H15="")),'02 Sit'!H15,4)</f>
        <v>4</v>
      </c>
    </row>
    <row r="16" spans="1:34" s="491" customFormat="1" outlineLevel="2">
      <c r="A16" s="596" t="s">
        <v>5644</v>
      </c>
      <c r="B16" s="599" t="s">
        <v>5571</v>
      </c>
      <c r="C16" s="21"/>
      <c r="D16" s="21"/>
      <c r="E16" s="14"/>
      <c r="F16" s="14"/>
      <c r="G16" s="596">
        <v>2</v>
      </c>
      <c r="H16" s="596"/>
      <c r="I16" s="596"/>
      <c r="J16" s="604" t="s">
        <v>5466</v>
      </c>
      <c r="K16" s="602"/>
      <c r="L16" s="23"/>
      <c r="M16" s="490"/>
      <c r="N16" s="490"/>
      <c r="O16" s="490"/>
      <c r="P16" s="490"/>
      <c r="Q16" s="490"/>
      <c r="R16" s="490"/>
      <c r="S16" s="490"/>
      <c r="T16" s="490"/>
      <c r="U16" s="490"/>
      <c r="V16" s="490"/>
      <c r="W16" s="490"/>
      <c r="X16" s="490"/>
      <c r="Y16" s="490"/>
      <c r="Z16" s="490"/>
      <c r="AA16" s="491">
        <f>IF(AND('02 Sit'!C16=1,NOT('02 Sit'!I16="")),'02 Sit'!I16,0)</f>
        <v>0</v>
      </c>
      <c r="AB16" s="491">
        <f>IF(AND('02 Sit'!D16=1,NOT('02 Sit'!I16="")),'02 Sit'!I16,0)</f>
        <v>0</v>
      </c>
      <c r="AC16" s="491">
        <f>IF(AND('02 Sit'!E16=1,NOT('02 Sit'!I16="")),'02 Sit'!I16,0)</f>
        <v>0</v>
      </c>
      <c r="AD16" s="491">
        <f>IF(AND('02 Sit'!F16=1,NOT('02 Sit'!I16="")),'02 Sit'!I16,0)</f>
        <v>0</v>
      </c>
      <c r="AE16" s="491">
        <f>IF(AND('02 Sit'!C16=0,NOT('02 Sit'!H16="")),'02 Sit'!H16,4)</f>
        <v>4</v>
      </c>
      <c r="AF16" s="491">
        <f>IF(AND('02 Sit'!D16=0,NOT('02 Sit'!H16="")),'02 Sit'!H16,4)</f>
        <v>4</v>
      </c>
      <c r="AG16" s="491">
        <f>IF(AND('02 Sit'!E16=0,NOT('02 Sit'!H16="")),'02 Sit'!H16,4)</f>
        <v>4</v>
      </c>
      <c r="AH16" s="491">
        <f>IF(AND('02 Sit'!F16=0,NOT('02 Sit'!H16="")),'02 Sit'!H16,4)</f>
        <v>4</v>
      </c>
    </row>
    <row r="17" spans="1:34" s="491" customFormat="1" outlineLevel="2">
      <c r="A17" s="596" t="s">
        <v>5572</v>
      </c>
      <c r="B17" s="599" t="s">
        <v>459</v>
      </c>
      <c r="C17" s="21"/>
      <c r="D17" s="21"/>
      <c r="E17" s="14"/>
      <c r="F17" s="14"/>
      <c r="G17" s="596">
        <v>2</v>
      </c>
      <c r="H17" s="596"/>
      <c r="I17" s="596"/>
      <c r="J17" s="604" t="s">
        <v>5466</v>
      </c>
      <c r="K17" s="602"/>
      <c r="L17" s="23"/>
      <c r="M17" s="490"/>
      <c r="N17" s="490"/>
      <c r="O17" s="490"/>
      <c r="P17" s="490"/>
      <c r="Q17" s="490"/>
      <c r="R17" s="490"/>
      <c r="S17" s="490"/>
      <c r="T17" s="490"/>
      <c r="U17" s="490"/>
      <c r="V17" s="490"/>
      <c r="W17" s="490"/>
      <c r="X17" s="490"/>
      <c r="Y17" s="490"/>
      <c r="Z17" s="490"/>
      <c r="AA17" s="491">
        <f>IF(AND('02 Sit'!C17=1,NOT('02 Sit'!I17="")),'02 Sit'!I17,0)</f>
        <v>0</v>
      </c>
      <c r="AB17" s="491">
        <f>IF(AND('02 Sit'!D17=1,NOT('02 Sit'!I17="")),'02 Sit'!I17,0)</f>
        <v>0</v>
      </c>
      <c r="AC17" s="491">
        <f>IF(AND('02 Sit'!E17=1,NOT('02 Sit'!I17="")),'02 Sit'!I17,0)</f>
        <v>0</v>
      </c>
      <c r="AD17" s="491">
        <f>IF(AND('02 Sit'!F17=1,NOT('02 Sit'!I17="")),'02 Sit'!I17,0)</f>
        <v>0</v>
      </c>
      <c r="AE17" s="491">
        <f>IF(AND('02 Sit'!C17=0,NOT('02 Sit'!H17="")),'02 Sit'!H17,4)</f>
        <v>4</v>
      </c>
      <c r="AF17" s="491">
        <f>IF(AND('02 Sit'!D17=0,NOT('02 Sit'!H17="")),'02 Sit'!H17,4)</f>
        <v>4</v>
      </c>
      <c r="AG17" s="491">
        <f>IF(AND('02 Sit'!E17=0,NOT('02 Sit'!H17="")),'02 Sit'!H17,4)</f>
        <v>4</v>
      </c>
      <c r="AH17" s="491">
        <f>IF(AND('02 Sit'!F17=0,NOT('02 Sit'!H17="")),'02 Sit'!H17,4)</f>
        <v>4</v>
      </c>
    </row>
    <row r="18" spans="1:34" s="491" customFormat="1" ht="30" outlineLevel="2">
      <c r="A18" s="596" t="s">
        <v>5573</v>
      </c>
      <c r="B18" s="599" t="s">
        <v>4757</v>
      </c>
      <c r="C18" s="21"/>
      <c r="D18" s="21"/>
      <c r="E18" s="14"/>
      <c r="F18" s="14"/>
      <c r="G18" s="596">
        <v>4</v>
      </c>
      <c r="H18" s="596">
        <v>2</v>
      </c>
      <c r="I18" s="596"/>
      <c r="J18" s="604" t="s">
        <v>5466</v>
      </c>
      <c r="K18" s="602"/>
      <c r="L18" s="23"/>
      <c r="M18" s="490"/>
      <c r="N18" s="490"/>
      <c r="O18" s="490"/>
      <c r="P18" s="490"/>
      <c r="Q18" s="490"/>
      <c r="R18" s="490"/>
      <c r="S18" s="490"/>
      <c r="T18" s="490"/>
      <c r="U18" s="490"/>
      <c r="V18" s="490"/>
      <c r="W18" s="490"/>
      <c r="X18" s="490"/>
      <c r="Y18" s="490"/>
      <c r="Z18" s="490"/>
      <c r="AA18" s="491">
        <f>IF(AND('02 Sit'!C18=1,NOT('02 Sit'!I18="")),'02 Sit'!I18,0)</f>
        <v>0</v>
      </c>
      <c r="AB18" s="491">
        <f>IF(AND('02 Sit'!D18=1,NOT('02 Sit'!I18="")),'02 Sit'!I18,0)</f>
        <v>0</v>
      </c>
      <c r="AC18" s="491">
        <f>IF(AND('02 Sit'!E18=1,NOT('02 Sit'!I18="")),'02 Sit'!I18,0)</f>
        <v>0</v>
      </c>
      <c r="AD18" s="491">
        <f>IF(AND('02 Sit'!F18=1,NOT('02 Sit'!I18="")),'02 Sit'!I18,0)</f>
        <v>0</v>
      </c>
      <c r="AE18" s="491">
        <f>IF(AND('02 Sit'!C18=0,NOT('02 Sit'!H18="")),'02 Sit'!H18,4)</f>
        <v>2</v>
      </c>
      <c r="AF18" s="491">
        <f>IF(AND('02 Sit'!D18=0,NOT('02 Sit'!H18="")),'02 Sit'!H18,4)</f>
        <v>2</v>
      </c>
      <c r="AG18" s="491">
        <f>IF(AND('02 Sit'!E18=0,NOT('02 Sit'!H18="")),'02 Sit'!H18,4)</f>
        <v>2</v>
      </c>
      <c r="AH18" s="491">
        <f>IF(AND('02 Sit'!F18=0,NOT('02 Sit'!H18="")),'02 Sit'!H18,4)</f>
        <v>2</v>
      </c>
    </row>
    <row r="19" spans="1:34" s="491" customFormat="1" ht="20" outlineLevel="2">
      <c r="A19" s="596" t="s">
        <v>4758</v>
      </c>
      <c r="B19" s="600" t="s">
        <v>4729</v>
      </c>
      <c r="C19" s="21"/>
      <c r="D19" s="21"/>
      <c r="E19" s="14"/>
      <c r="F19" s="14"/>
      <c r="G19" s="596">
        <v>4</v>
      </c>
      <c r="H19" s="596"/>
      <c r="I19" s="596"/>
      <c r="J19" s="604" t="s">
        <v>2858</v>
      </c>
      <c r="K19" s="602"/>
      <c r="L19" s="23"/>
      <c r="M19" s="490"/>
      <c r="N19" s="490"/>
      <c r="O19" s="490"/>
      <c r="P19" s="490"/>
      <c r="Q19" s="490"/>
      <c r="R19" s="490"/>
      <c r="S19" s="490"/>
      <c r="T19" s="490"/>
      <c r="U19" s="490"/>
      <c r="V19" s="490"/>
      <c r="W19" s="490"/>
      <c r="X19" s="490"/>
      <c r="Y19" s="490"/>
      <c r="Z19" s="490"/>
      <c r="AA19" s="491">
        <f>IF(AND('02 Sit'!C19=1,NOT('02 Sit'!I19="")),'02 Sit'!I19,0)</f>
        <v>0</v>
      </c>
      <c r="AB19" s="491">
        <f>IF(AND('02 Sit'!D19=1,NOT('02 Sit'!I19="")),'02 Sit'!I19,0)</f>
        <v>0</v>
      </c>
      <c r="AC19" s="491">
        <f>IF(AND('02 Sit'!E19=1,NOT('02 Sit'!I19="")),'02 Sit'!I19,0)</f>
        <v>0</v>
      </c>
      <c r="AD19" s="491">
        <f>IF(AND('02 Sit'!F19=1,NOT('02 Sit'!I19="")),'02 Sit'!I19,0)</f>
        <v>0</v>
      </c>
      <c r="AE19" s="491">
        <f>IF(AND('02 Sit'!C19=0,NOT('02 Sit'!H19="")),'02 Sit'!H19,4)</f>
        <v>4</v>
      </c>
      <c r="AF19" s="491">
        <f>IF(AND('02 Sit'!D19=0,NOT('02 Sit'!H19="")),'02 Sit'!H19,4)</f>
        <v>4</v>
      </c>
      <c r="AG19" s="491">
        <f>IF(AND('02 Sit'!E19=0,NOT('02 Sit'!H19="")),'02 Sit'!H19,4)</f>
        <v>4</v>
      </c>
      <c r="AH19" s="491">
        <f>IF(AND('02 Sit'!F19=0,NOT('02 Sit'!H19="")),'02 Sit'!H19,4)</f>
        <v>4</v>
      </c>
    </row>
    <row r="20" spans="1:34" s="491" customFormat="1" outlineLevel="1">
      <c r="A20" s="594" t="s">
        <v>4730</v>
      </c>
      <c r="B20" s="595" t="s">
        <v>3664</v>
      </c>
      <c r="C20" s="21"/>
      <c r="D20" s="21"/>
      <c r="E20" s="14"/>
      <c r="F20" s="14"/>
      <c r="G20" s="596"/>
      <c r="H20" s="596"/>
      <c r="I20" s="596"/>
      <c r="J20" s="604"/>
      <c r="K20" s="602"/>
      <c r="L20" s="17"/>
      <c r="M20" s="490"/>
      <c r="N20" s="490"/>
      <c r="O20" s="490"/>
      <c r="P20" s="490"/>
      <c r="Q20" s="490"/>
      <c r="R20" s="490"/>
      <c r="S20" s="490"/>
      <c r="T20" s="490"/>
      <c r="U20" s="490"/>
      <c r="V20" s="490"/>
      <c r="W20" s="490"/>
      <c r="X20" s="490"/>
      <c r="Y20" s="490"/>
      <c r="Z20" s="490"/>
      <c r="AB20" s="491">
        <f>IF(AND('02 Sit'!D20=1,NOT('02 Sit'!I20="")),'02 Sit'!I20,0)</f>
        <v>0</v>
      </c>
    </row>
    <row r="21" spans="1:34" s="491" customFormat="1" ht="30" outlineLevel="2">
      <c r="A21" s="596" t="s">
        <v>3665</v>
      </c>
      <c r="B21" s="600" t="s">
        <v>5489</v>
      </c>
      <c r="C21" s="21"/>
      <c r="D21" s="21"/>
      <c r="E21" s="14"/>
      <c r="F21" s="14"/>
      <c r="G21" s="596">
        <v>1</v>
      </c>
      <c r="H21" s="596">
        <v>1</v>
      </c>
      <c r="I21" s="596"/>
      <c r="J21" s="604" t="s">
        <v>2351</v>
      </c>
      <c r="K21" s="602" t="s">
        <v>5490</v>
      </c>
      <c r="L21" s="17"/>
      <c r="M21" s="490"/>
      <c r="N21" s="490"/>
      <c r="O21" s="490"/>
      <c r="P21" s="490"/>
      <c r="Q21" s="490"/>
      <c r="R21" s="490"/>
      <c r="S21" s="490"/>
      <c r="T21" s="490"/>
      <c r="U21" s="490"/>
      <c r="V21" s="490"/>
      <c r="W21" s="490"/>
      <c r="X21" s="490"/>
      <c r="Y21" s="490"/>
      <c r="Z21" s="490"/>
      <c r="AA21" s="491">
        <f>IF(AND('02 Sit'!C21=1,NOT('02 Sit'!I21="")),'02 Sit'!I21,0)</f>
        <v>0</v>
      </c>
      <c r="AB21" s="491">
        <f>IF(AND('02 Sit'!D21=1,NOT('02 Sit'!I21="")),'02 Sit'!I21,0)</f>
        <v>0</v>
      </c>
      <c r="AC21" s="491">
        <f>IF(AND('02 Sit'!E21=1,NOT('02 Sit'!I21="")),'02 Sit'!I21,0)</f>
        <v>0</v>
      </c>
      <c r="AD21" s="491">
        <f>IF(AND('02 Sit'!F21=1,NOT('02 Sit'!I21="")),'02 Sit'!I21,0)</f>
        <v>0</v>
      </c>
      <c r="AE21" s="491">
        <f>IF(AND('02 Sit'!C21=0,NOT('02 Sit'!H21="")),'02 Sit'!H21,4)</f>
        <v>1</v>
      </c>
      <c r="AF21" s="491">
        <f>IF(AND('02 Sit'!D21=0,NOT('02 Sit'!H21="")),'02 Sit'!H21,4)</f>
        <v>1</v>
      </c>
      <c r="AG21" s="491">
        <f>IF(AND('02 Sit'!E21=0,NOT('02 Sit'!H21="")),'02 Sit'!H21,4)</f>
        <v>1</v>
      </c>
      <c r="AH21" s="491">
        <f>IF(AND('02 Sit'!F21=0,NOT('02 Sit'!H21="")),'02 Sit'!H21,4)</f>
        <v>1</v>
      </c>
    </row>
    <row r="22" spans="1:34" s="491" customFormat="1" outlineLevel="2">
      <c r="A22" s="596" t="s">
        <v>5491</v>
      </c>
      <c r="B22" s="600" t="s">
        <v>4942</v>
      </c>
      <c r="C22" s="21"/>
      <c r="D22" s="21"/>
      <c r="E22" s="14"/>
      <c r="F22" s="14"/>
      <c r="G22" s="596">
        <v>1</v>
      </c>
      <c r="H22" s="596">
        <v>1</v>
      </c>
      <c r="I22" s="596"/>
      <c r="J22" s="604" t="s">
        <v>5466</v>
      </c>
      <c r="K22" s="602" t="s">
        <v>5490</v>
      </c>
      <c r="L22" s="17"/>
      <c r="M22" s="490"/>
      <c r="N22" s="490"/>
      <c r="O22" s="490"/>
      <c r="P22" s="490"/>
      <c r="Q22" s="490"/>
      <c r="R22" s="490"/>
      <c r="S22" s="490"/>
      <c r="T22" s="490"/>
      <c r="U22" s="490"/>
      <c r="V22" s="490"/>
      <c r="W22" s="490"/>
      <c r="X22" s="490"/>
      <c r="Y22" s="490"/>
      <c r="Z22" s="490"/>
      <c r="AA22" s="491">
        <f>IF(AND('02 Sit'!C22=1,NOT('02 Sit'!I22="")),'02 Sit'!I22,0)</f>
        <v>0</v>
      </c>
      <c r="AB22" s="491">
        <f>IF(AND('02 Sit'!D22=1,NOT('02 Sit'!I22="")),'02 Sit'!I22,0)</f>
        <v>0</v>
      </c>
      <c r="AC22" s="491">
        <f>IF(AND('02 Sit'!E22=1,NOT('02 Sit'!I22="")),'02 Sit'!I22,0)</f>
        <v>0</v>
      </c>
      <c r="AD22" s="491">
        <f>IF(AND('02 Sit'!F22=1,NOT('02 Sit'!I22="")),'02 Sit'!I22,0)</f>
        <v>0</v>
      </c>
      <c r="AE22" s="491">
        <f>IF(AND('02 Sit'!C22=0,NOT('02 Sit'!H22="")),'02 Sit'!H22,4)</f>
        <v>1</v>
      </c>
      <c r="AF22" s="491">
        <f>IF(AND('02 Sit'!D22=0,NOT('02 Sit'!H22="")),'02 Sit'!H22,4)</f>
        <v>1</v>
      </c>
      <c r="AG22" s="491">
        <f>IF(AND('02 Sit'!E22=0,NOT('02 Sit'!H22="")),'02 Sit'!H22,4)</f>
        <v>1</v>
      </c>
      <c r="AH22" s="491">
        <f>IF(AND('02 Sit'!F22=0,NOT('02 Sit'!H22="")),'02 Sit'!H22,4)</f>
        <v>1</v>
      </c>
    </row>
    <row r="23" spans="1:34" s="491" customFormat="1" ht="30" outlineLevel="2">
      <c r="A23" s="596" t="s">
        <v>4943</v>
      </c>
      <c r="B23" s="600" t="s">
        <v>5547</v>
      </c>
      <c r="C23" s="21"/>
      <c r="D23" s="21"/>
      <c r="E23" s="14"/>
      <c r="F23" s="14"/>
      <c r="G23" s="596">
        <v>4</v>
      </c>
      <c r="H23" s="596">
        <v>2</v>
      </c>
      <c r="I23" s="596"/>
      <c r="J23" s="604" t="s">
        <v>2356</v>
      </c>
      <c r="K23" s="602"/>
      <c r="L23" s="17"/>
      <c r="M23" s="490"/>
      <c r="N23" s="490"/>
      <c r="O23" s="490"/>
      <c r="P23" s="490"/>
      <c r="Q23" s="490"/>
      <c r="R23" s="490"/>
      <c r="S23" s="490"/>
      <c r="T23" s="490"/>
      <c r="U23" s="490"/>
      <c r="V23" s="490"/>
      <c r="W23" s="490"/>
      <c r="X23" s="490"/>
      <c r="Y23" s="490"/>
      <c r="Z23" s="490"/>
      <c r="AA23" s="491">
        <f>IF(AND('02 Sit'!C23=1,NOT('02 Sit'!I23="")),'02 Sit'!I23,0)</f>
        <v>0</v>
      </c>
      <c r="AB23" s="491">
        <f>IF(AND('02 Sit'!D23=1,NOT('02 Sit'!I23="")),'02 Sit'!I23,0)</f>
        <v>0</v>
      </c>
      <c r="AC23" s="491">
        <f>IF(AND('02 Sit'!E23=1,NOT('02 Sit'!I23="")),'02 Sit'!I23,0)</f>
        <v>0</v>
      </c>
      <c r="AD23" s="491">
        <f>IF(AND('02 Sit'!F23=1,NOT('02 Sit'!I23="")),'02 Sit'!I23,0)</f>
        <v>0</v>
      </c>
      <c r="AE23" s="491">
        <f>IF(AND('02 Sit'!C23=0,NOT('02 Sit'!H23="")),'02 Sit'!H23,4)</f>
        <v>2</v>
      </c>
      <c r="AF23" s="491">
        <f>IF(AND('02 Sit'!D23=0,NOT('02 Sit'!H23="")),'02 Sit'!H23,4)</f>
        <v>2</v>
      </c>
      <c r="AG23" s="491">
        <f>IF(AND('02 Sit'!E23=0,NOT('02 Sit'!H23="")),'02 Sit'!H23,4)</f>
        <v>2</v>
      </c>
      <c r="AH23" s="491">
        <f>IF(AND('02 Sit'!F23=0,NOT('02 Sit'!H23="")),'02 Sit'!H23,4)</f>
        <v>2</v>
      </c>
    </row>
    <row r="24" spans="1:34" s="491" customFormat="1" ht="20" outlineLevel="2">
      <c r="A24" s="596" t="s">
        <v>5548</v>
      </c>
      <c r="B24" s="600" t="s">
        <v>5000</v>
      </c>
      <c r="C24" s="21"/>
      <c r="D24" s="21"/>
      <c r="E24" s="14"/>
      <c r="F24" s="14"/>
      <c r="G24" s="596">
        <v>4</v>
      </c>
      <c r="H24" s="596"/>
      <c r="I24" s="596"/>
      <c r="J24" s="604" t="s">
        <v>2356</v>
      </c>
      <c r="K24" s="602"/>
      <c r="L24" s="17"/>
      <c r="M24" s="490"/>
      <c r="N24" s="490"/>
      <c r="O24" s="490"/>
      <c r="P24" s="490"/>
      <c r="Q24" s="490"/>
      <c r="R24" s="490"/>
      <c r="S24" s="490"/>
      <c r="T24" s="490"/>
      <c r="U24" s="490"/>
      <c r="V24" s="490"/>
      <c r="W24" s="490"/>
      <c r="X24" s="490"/>
      <c r="Y24" s="490"/>
      <c r="Z24" s="490"/>
      <c r="AA24" s="491">
        <f>IF(AND('02 Sit'!C24=1,NOT('02 Sit'!I24="")),'02 Sit'!I24,0)</f>
        <v>0</v>
      </c>
      <c r="AB24" s="491">
        <f>IF(AND('02 Sit'!D24=1,NOT('02 Sit'!I24="")),'02 Sit'!I24,0)</f>
        <v>0</v>
      </c>
      <c r="AC24" s="491">
        <f>IF(AND('02 Sit'!E24=1,NOT('02 Sit'!I24="")),'02 Sit'!I24,0)</f>
        <v>0</v>
      </c>
      <c r="AD24" s="491">
        <f>IF(AND('02 Sit'!F24=1,NOT('02 Sit'!I24="")),'02 Sit'!I24,0)</f>
        <v>0</v>
      </c>
      <c r="AE24" s="491">
        <f>IF(AND('02 Sit'!C24=0,NOT('02 Sit'!H24="")),'02 Sit'!H24,4)</f>
        <v>4</v>
      </c>
      <c r="AF24" s="491">
        <f>IF(AND('02 Sit'!D24=0,NOT('02 Sit'!H24="")),'02 Sit'!H24,4)</f>
        <v>4</v>
      </c>
      <c r="AG24" s="491">
        <f>IF(AND('02 Sit'!E24=0,NOT('02 Sit'!H24="")),'02 Sit'!H24,4)</f>
        <v>4</v>
      </c>
      <c r="AH24" s="491">
        <f>IF(AND('02 Sit'!F24=0,NOT('02 Sit'!H24="")),'02 Sit'!H24,4)</f>
        <v>4</v>
      </c>
    </row>
    <row r="25" spans="1:34" s="491" customFormat="1" ht="20" outlineLevel="2">
      <c r="A25" s="596" t="s">
        <v>5001</v>
      </c>
      <c r="B25" s="600" t="s">
        <v>5003</v>
      </c>
      <c r="C25" s="21"/>
      <c r="D25" s="21"/>
      <c r="E25" s="14"/>
      <c r="F25" s="14"/>
      <c r="G25" s="596">
        <v>4</v>
      </c>
      <c r="H25" s="596">
        <v>2</v>
      </c>
      <c r="I25" s="596"/>
      <c r="J25" s="604" t="s">
        <v>5466</v>
      </c>
      <c r="K25" s="602"/>
      <c r="L25" s="17"/>
      <c r="M25" s="490"/>
      <c r="N25" s="490"/>
      <c r="O25" s="490"/>
      <c r="P25" s="490"/>
      <c r="Q25" s="490"/>
      <c r="R25" s="490"/>
      <c r="S25" s="490"/>
      <c r="T25" s="490"/>
      <c r="U25" s="490"/>
      <c r="V25" s="490"/>
      <c r="W25" s="490"/>
      <c r="X25" s="490"/>
      <c r="Y25" s="490"/>
      <c r="Z25" s="490"/>
      <c r="AA25" s="491">
        <f>IF(AND('02 Sit'!C25=1,NOT('02 Sit'!I25="")),'02 Sit'!I25,0)</f>
        <v>0</v>
      </c>
      <c r="AB25" s="491">
        <f>IF(AND('02 Sit'!D25=1,NOT('02 Sit'!I25="")),'02 Sit'!I25,0)</f>
        <v>0</v>
      </c>
      <c r="AC25" s="491">
        <f>IF(AND('02 Sit'!E25=1,NOT('02 Sit'!I25="")),'02 Sit'!I25,0)</f>
        <v>0</v>
      </c>
      <c r="AD25" s="491">
        <f>IF(AND('02 Sit'!F25=1,NOT('02 Sit'!I25="")),'02 Sit'!I25,0)</f>
        <v>0</v>
      </c>
      <c r="AE25" s="491">
        <f>IF(AND('02 Sit'!C25=0,NOT('02 Sit'!H25="")),'02 Sit'!H25,4)</f>
        <v>2</v>
      </c>
      <c r="AF25" s="491">
        <f>IF(AND('02 Sit'!D25=0,NOT('02 Sit'!H25="")),'02 Sit'!H25,4)</f>
        <v>2</v>
      </c>
      <c r="AG25" s="491">
        <f>IF(AND('02 Sit'!E25=0,NOT('02 Sit'!H25="")),'02 Sit'!H25,4)</f>
        <v>2</v>
      </c>
      <c r="AH25" s="491">
        <f>IF(AND('02 Sit'!F25=0,NOT('02 Sit'!H25="")),'02 Sit'!H25,4)</f>
        <v>2</v>
      </c>
    </row>
    <row r="26" spans="1:34" s="491" customFormat="1" ht="20" outlineLevel="2">
      <c r="A26" s="596" t="s">
        <v>5004</v>
      </c>
      <c r="B26" s="600" t="s">
        <v>4944</v>
      </c>
      <c r="C26" s="21"/>
      <c r="D26" s="21"/>
      <c r="E26" s="14"/>
      <c r="F26" s="14"/>
      <c r="G26" s="596">
        <v>4</v>
      </c>
      <c r="H26" s="596">
        <v>2</v>
      </c>
      <c r="I26" s="596"/>
      <c r="J26" s="596" t="s">
        <v>3371</v>
      </c>
      <c r="K26" s="602" t="s">
        <v>5490</v>
      </c>
      <c r="L26" s="17"/>
      <c r="M26" s="490"/>
      <c r="N26" s="490"/>
      <c r="O26" s="490"/>
      <c r="P26" s="490"/>
      <c r="Q26" s="490"/>
      <c r="R26" s="490"/>
      <c r="S26" s="490"/>
      <c r="T26" s="490"/>
      <c r="U26" s="490"/>
      <c r="V26" s="490"/>
      <c r="W26" s="490"/>
      <c r="X26" s="490"/>
      <c r="Y26" s="490"/>
      <c r="Z26" s="490"/>
      <c r="AA26" s="491">
        <f>IF(AND('02 Sit'!C26=1,NOT('02 Sit'!I26="")),'02 Sit'!I26,0)</f>
        <v>0</v>
      </c>
      <c r="AB26" s="491">
        <f>IF(AND('02 Sit'!D26=1,NOT('02 Sit'!I26="")),'02 Sit'!I26,0)</f>
        <v>0</v>
      </c>
      <c r="AC26" s="491">
        <f>IF(AND('02 Sit'!E26=1,NOT('02 Sit'!I26="")),'02 Sit'!I26,0)</f>
        <v>0</v>
      </c>
      <c r="AD26" s="491">
        <f>IF(AND('02 Sit'!F26=1,NOT('02 Sit'!I26="")),'02 Sit'!I26,0)</f>
        <v>0</v>
      </c>
      <c r="AE26" s="491">
        <f>IF(AND('02 Sit'!C26=0,NOT('02 Sit'!H26="")),'02 Sit'!H26,4)</f>
        <v>2</v>
      </c>
      <c r="AF26" s="491">
        <f>IF(AND('02 Sit'!D26=0,NOT('02 Sit'!H26="")),'02 Sit'!H26,4)</f>
        <v>2</v>
      </c>
      <c r="AG26" s="491">
        <f>IF(AND('02 Sit'!E26=0,NOT('02 Sit'!H26="")),'02 Sit'!H26,4)</f>
        <v>2</v>
      </c>
      <c r="AH26" s="491">
        <f>IF(AND('02 Sit'!F26=0,NOT('02 Sit'!H26="")),'02 Sit'!H26,4)</f>
        <v>2</v>
      </c>
    </row>
    <row r="27" spans="1:34" s="491" customFormat="1" ht="20" outlineLevel="2">
      <c r="A27" s="596" t="s">
        <v>4945</v>
      </c>
      <c r="B27" s="600" t="s">
        <v>2249</v>
      </c>
      <c r="C27" s="21"/>
      <c r="D27" s="21"/>
      <c r="E27" s="14"/>
      <c r="F27" s="14"/>
      <c r="G27" s="596">
        <v>4</v>
      </c>
      <c r="H27" s="596">
        <v>3</v>
      </c>
      <c r="I27" s="596"/>
      <c r="J27" s="604" t="s">
        <v>2855</v>
      </c>
      <c r="K27" s="602"/>
      <c r="L27" s="17"/>
      <c r="M27" s="490"/>
      <c r="N27" s="490"/>
      <c r="O27" s="490"/>
      <c r="P27" s="490"/>
      <c r="Q27" s="490"/>
      <c r="R27" s="490"/>
      <c r="S27" s="490"/>
      <c r="T27" s="490"/>
      <c r="U27" s="490"/>
      <c r="V27" s="490"/>
      <c r="W27" s="490"/>
      <c r="X27" s="490"/>
      <c r="Y27" s="490"/>
      <c r="Z27" s="490"/>
      <c r="AA27" s="491">
        <f>IF(AND('02 Sit'!C27=1,NOT('02 Sit'!I27="")),'02 Sit'!I27,0)</f>
        <v>0</v>
      </c>
      <c r="AB27" s="491">
        <f>IF(AND('02 Sit'!D27=1,NOT('02 Sit'!I27="")),'02 Sit'!I27,0)</f>
        <v>0</v>
      </c>
      <c r="AC27" s="491">
        <f>IF(AND('02 Sit'!E27=1,NOT('02 Sit'!I27="")),'02 Sit'!I27,0)</f>
        <v>0</v>
      </c>
      <c r="AD27" s="491">
        <f>IF(AND('02 Sit'!F27=1,NOT('02 Sit'!I27="")),'02 Sit'!I27,0)</f>
        <v>0</v>
      </c>
      <c r="AE27" s="491">
        <f>IF(AND('02 Sit'!C27=0,NOT('02 Sit'!H27="")),'02 Sit'!H27,4)</f>
        <v>3</v>
      </c>
      <c r="AF27" s="491">
        <f>IF(AND('02 Sit'!D27=0,NOT('02 Sit'!H27="")),'02 Sit'!H27,4)</f>
        <v>3</v>
      </c>
      <c r="AG27" s="491">
        <f>IF(AND('02 Sit'!E27=0,NOT('02 Sit'!H27="")),'02 Sit'!H27,4)</f>
        <v>3</v>
      </c>
      <c r="AH27" s="491">
        <f>IF(AND('02 Sit'!F27=0,NOT('02 Sit'!H27="")),'02 Sit'!H27,4)</f>
        <v>3</v>
      </c>
    </row>
    <row r="28" spans="1:34" s="491" customFormat="1" ht="20" outlineLevel="2">
      <c r="A28" s="596" t="s">
        <v>2250</v>
      </c>
      <c r="B28" s="600" t="s">
        <v>4719</v>
      </c>
      <c r="C28" s="21"/>
      <c r="D28" s="21"/>
      <c r="E28" s="14"/>
      <c r="F28" s="14"/>
      <c r="G28" s="596">
        <v>4</v>
      </c>
      <c r="H28" s="596">
        <v>3</v>
      </c>
      <c r="I28" s="596"/>
      <c r="J28" s="604" t="s">
        <v>2858</v>
      </c>
      <c r="K28" s="602"/>
      <c r="L28" s="17"/>
      <c r="M28" s="490"/>
      <c r="N28" s="490"/>
      <c r="O28" s="490"/>
      <c r="P28" s="490"/>
      <c r="Q28" s="490"/>
      <c r="R28" s="490"/>
      <c r="S28" s="490"/>
      <c r="T28" s="490"/>
      <c r="U28" s="490"/>
      <c r="V28" s="490"/>
      <c r="W28" s="490"/>
      <c r="X28" s="490"/>
      <c r="Y28" s="490"/>
      <c r="Z28" s="490"/>
      <c r="AA28" s="491">
        <f>IF(AND('02 Sit'!C28=1,NOT('02 Sit'!I28="")),'02 Sit'!I28,0)</f>
        <v>0</v>
      </c>
      <c r="AB28" s="491">
        <f>IF(AND('02 Sit'!D28=1,NOT('02 Sit'!I28="")),'02 Sit'!I28,0)</f>
        <v>0</v>
      </c>
      <c r="AC28" s="491">
        <f>IF(AND('02 Sit'!E28=1,NOT('02 Sit'!I28="")),'02 Sit'!I28,0)</f>
        <v>0</v>
      </c>
      <c r="AD28" s="491">
        <f>IF(AND('02 Sit'!F28=1,NOT('02 Sit'!I28="")),'02 Sit'!I28,0)</f>
        <v>0</v>
      </c>
      <c r="AE28" s="491">
        <f>IF(AND('02 Sit'!C28=0,NOT('02 Sit'!H28="")),'02 Sit'!H28,4)</f>
        <v>3</v>
      </c>
      <c r="AF28" s="491">
        <f>IF(AND('02 Sit'!D28=0,NOT('02 Sit'!H28="")),'02 Sit'!H28,4)</f>
        <v>3</v>
      </c>
      <c r="AG28" s="491">
        <f>IF(AND('02 Sit'!E28=0,NOT('02 Sit'!H28="")),'02 Sit'!H28,4)</f>
        <v>3</v>
      </c>
      <c r="AH28" s="491">
        <f>IF(AND('02 Sit'!F28=0,NOT('02 Sit'!H28="")),'02 Sit'!H28,4)</f>
        <v>3</v>
      </c>
    </row>
    <row r="29" spans="1:34" s="491" customFormat="1" outlineLevel="1">
      <c r="A29" s="594" t="s">
        <v>4720</v>
      </c>
      <c r="B29" s="595" t="s">
        <v>1237</v>
      </c>
      <c r="C29" s="14"/>
      <c r="D29" s="14"/>
      <c r="E29" s="14"/>
      <c r="F29" s="14"/>
      <c r="G29" s="596"/>
      <c r="H29" s="596"/>
      <c r="I29" s="596"/>
      <c r="J29" s="604"/>
      <c r="K29" s="602"/>
      <c r="L29" s="17"/>
      <c r="M29" s="490"/>
      <c r="N29" s="490"/>
      <c r="O29" s="490"/>
      <c r="P29" s="490"/>
      <c r="Q29" s="490"/>
      <c r="R29" s="490"/>
      <c r="S29" s="490"/>
      <c r="T29" s="490"/>
      <c r="U29" s="490"/>
      <c r="V29" s="490"/>
      <c r="W29" s="490"/>
      <c r="X29" s="490"/>
      <c r="Y29" s="490"/>
      <c r="Z29" s="490"/>
      <c r="AB29" s="491">
        <f>IF(AND('02 Sit'!D29=1,NOT('02 Sit'!I29="")),'02 Sit'!I29,0)</f>
        <v>0</v>
      </c>
    </row>
    <row r="30" spans="1:34" s="491" customFormat="1" outlineLevel="2">
      <c r="A30" s="596" t="s">
        <v>1238</v>
      </c>
      <c r="B30" s="600" t="s">
        <v>1239</v>
      </c>
      <c r="C30" s="21"/>
      <c r="D30" s="21"/>
      <c r="E30" s="14"/>
      <c r="F30" s="14"/>
      <c r="G30" s="596">
        <v>4</v>
      </c>
      <c r="H30" s="596"/>
      <c r="I30" s="596"/>
      <c r="J30" s="604" t="s">
        <v>5466</v>
      </c>
      <c r="K30" s="602" t="s">
        <v>5490</v>
      </c>
      <c r="L30" s="17"/>
      <c r="M30" s="490"/>
      <c r="N30" s="490"/>
      <c r="O30" s="490"/>
      <c r="P30" s="490"/>
      <c r="Q30" s="490"/>
      <c r="R30" s="490"/>
      <c r="S30" s="490"/>
      <c r="T30" s="490"/>
      <c r="U30" s="490"/>
      <c r="V30" s="490"/>
      <c r="W30" s="490"/>
      <c r="X30" s="490"/>
      <c r="Y30" s="490"/>
      <c r="Z30" s="490"/>
      <c r="AA30" s="491">
        <f>IF(AND('02 Sit'!C30=1,NOT('02 Sit'!I30="")),'02 Sit'!I30,0)</f>
        <v>0</v>
      </c>
      <c r="AB30" s="491">
        <f>IF(AND('02 Sit'!D30=1,NOT('02 Sit'!I30="")),'02 Sit'!I30,0)</f>
        <v>0</v>
      </c>
      <c r="AC30" s="491">
        <f>IF(AND('02 Sit'!E30=1,NOT('02 Sit'!I30="")),'02 Sit'!I30,0)</f>
        <v>0</v>
      </c>
      <c r="AD30" s="491">
        <f>IF(AND('02 Sit'!F30=1,NOT('02 Sit'!I30="")),'02 Sit'!I30,0)</f>
        <v>0</v>
      </c>
      <c r="AE30" s="491">
        <f>IF(AND('02 Sit'!C30=0,NOT('02 Sit'!H30="")),'02 Sit'!H30,4)</f>
        <v>4</v>
      </c>
      <c r="AF30" s="491">
        <f>IF(AND('02 Sit'!D30=0,NOT('02 Sit'!H30="")),'02 Sit'!H30,4)</f>
        <v>4</v>
      </c>
      <c r="AG30" s="491">
        <f>IF(AND('02 Sit'!E30=0,NOT('02 Sit'!H30="")),'02 Sit'!H30,4)</f>
        <v>4</v>
      </c>
      <c r="AH30" s="491">
        <f>IF(AND('02 Sit'!F30=0,NOT('02 Sit'!H30="")),'02 Sit'!H30,4)</f>
        <v>4</v>
      </c>
    </row>
    <row r="31" spans="1:34" s="491" customFormat="1" ht="20" outlineLevel="2">
      <c r="A31" s="596" t="s">
        <v>2252</v>
      </c>
      <c r="B31" s="600" t="s">
        <v>2253</v>
      </c>
      <c r="C31" s="21"/>
      <c r="D31" s="21"/>
      <c r="E31" s="14"/>
      <c r="F31" s="14"/>
      <c r="G31" s="596">
        <v>4</v>
      </c>
      <c r="H31" s="596">
        <v>2</v>
      </c>
      <c r="I31" s="596"/>
      <c r="J31" s="604" t="s">
        <v>5466</v>
      </c>
      <c r="K31" s="602"/>
      <c r="L31" s="17"/>
      <c r="M31" s="490"/>
      <c r="N31" s="490"/>
      <c r="O31" s="490"/>
      <c r="P31" s="490"/>
      <c r="Q31" s="490"/>
      <c r="R31" s="490"/>
      <c r="S31" s="490"/>
      <c r="T31" s="490"/>
      <c r="U31" s="490"/>
      <c r="V31" s="490"/>
      <c r="W31" s="490"/>
      <c r="X31" s="490"/>
      <c r="Y31" s="490"/>
      <c r="Z31" s="490"/>
      <c r="AA31" s="491">
        <f>IF(AND('02 Sit'!C31=1,NOT('02 Sit'!I31="")),'02 Sit'!I31,0)</f>
        <v>0</v>
      </c>
      <c r="AB31" s="491">
        <f>IF(AND('02 Sit'!D31=1,NOT('02 Sit'!I31="")),'02 Sit'!I31,0)</f>
        <v>0</v>
      </c>
      <c r="AC31" s="491">
        <f>IF(AND('02 Sit'!E31=1,NOT('02 Sit'!I31="")),'02 Sit'!I31,0)</f>
        <v>0</v>
      </c>
      <c r="AD31" s="491">
        <f>IF(AND('02 Sit'!F31=1,NOT('02 Sit'!I31="")),'02 Sit'!I31,0)</f>
        <v>0</v>
      </c>
      <c r="AE31" s="491">
        <f>IF(AND('02 Sit'!C31=0,NOT('02 Sit'!H31="")),'02 Sit'!H31,4)</f>
        <v>2</v>
      </c>
      <c r="AF31" s="491">
        <f>IF(AND('02 Sit'!D31=0,NOT('02 Sit'!H31="")),'02 Sit'!H31,4)</f>
        <v>2</v>
      </c>
      <c r="AG31" s="491">
        <f>IF(AND('02 Sit'!E31=0,NOT('02 Sit'!H31="")),'02 Sit'!H31,4)</f>
        <v>2</v>
      </c>
      <c r="AH31" s="491">
        <f>IF(AND('02 Sit'!F31=0,NOT('02 Sit'!H31="")),'02 Sit'!H31,4)</f>
        <v>2</v>
      </c>
    </row>
    <row r="32" spans="1:34" s="491" customFormat="1" ht="20" outlineLevel="2">
      <c r="A32" s="596" t="s">
        <v>2254</v>
      </c>
      <c r="B32" s="600" t="s">
        <v>2255</v>
      </c>
      <c r="C32" s="21"/>
      <c r="D32" s="21"/>
      <c r="E32" s="14"/>
      <c r="F32" s="14"/>
      <c r="G32" s="596">
        <v>4</v>
      </c>
      <c r="H32" s="596">
        <v>3</v>
      </c>
      <c r="I32" s="596"/>
      <c r="J32" s="604" t="s">
        <v>2356</v>
      </c>
      <c r="K32" s="602"/>
      <c r="L32" s="17"/>
      <c r="M32" s="490"/>
      <c r="N32" s="490"/>
      <c r="O32" s="490"/>
      <c r="P32" s="490"/>
      <c r="Q32" s="490"/>
      <c r="R32" s="490"/>
      <c r="S32" s="490"/>
      <c r="T32" s="490"/>
      <c r="U32" s="490"/>
      <c r="V32" s="490"/>
      <c r="W32" s="490"/>
      <c r="X32" s="490"/>
      <c r="Y32" s="490"/>
      <c r="Z32" s="490"/>
      <c r="AA32" s="491">
        <f>IF(AND('02 Sit'!C32=1,NOT('02 Sit'!I32="")),'02 Sit'!I32,0)</f>
        <v>0</v>
      </c>
      <c r="AB32" s="491">
        <f>IF(AND('02 Sit'!D32=1,NOT('02 Sit'!I32="")),'02 Sit'!I32,0)</f>
        <v>0</v>
      </c>
      <c r="AC32" s="491">
        <f>IF(AND('02 Sit'!E32=1,NOT('02 Sit'!I32="")),'02 Sit'!I32,0)</f>
        <v>0</v>
      </c>
      <c r="AD32" s="491">
        <f>IF(AND('02 Sit'!F32=1,NOT('02 Sit'!I32="")),'02 Sit'!I32,0)</f>
        <v>0</v>
      </c>
      <c r="AE32" s="491">
        <f>IF(AND('02 Sit'!C32=0,NOT('02 Sit'!H32="")),'02 Sit'!H32,4)</f>
        <v>3</v>
      </c>
      <c r="AF32" s="491">
        <f>IF(AND('02 Sit'!D32=0,NOT('02 Sit'!H32="")),'02 Sit'!H32,4)</f>
        <v>3</v>
      </c>
      <c r="AG32" s="491">
        <f>IF(AND('02 Sit'!E32=0,NOT('02 Sit'!H32="")),'02 Sit'!H32,4)</f>
        <v>3</v>
      </c>
      <c r="AH32" s="491">
        <f>IF(AND('02 Sit'!F32=0,NOT('02 Sit'!H32="")),'02 Sit'!H32,4)</f>
        <v>3</v>
      </c>
    </row>
    <row r="33" spans="1:34" s="491" customFormat="1" ht="20" outlineLevel="2">
      <c r="A33" s="596" t="s">
        <v>2256</v>
      </c>
      <c r="B33" s="600" t="s">
        <v>5031</v>
      </c>
      <c r="C33" s="21"/>
      <c r="D33" s="21"/>
      <c r="E33" s="14"/>
      <c r="F33" s="14"/>
      <c r="G33" s="596">
        <v>4</v>
      </c>
      <c r="H33" s="596">
        <v>3</v>
      </c>
      <c r="I33" s="596"/>
      <c r="J33" s="604" t="s">
        <v>2356</v>
      </c>
      <c r="K33" s="602"/>
      <c r="L33" s="17"/>
      <c r="M33" s="490"/>
      <c r="N33" s="490"/>
      <c r="O33" s="490"/>
      <c r="P33" s="490"/>
      <c r="Q33" s="490"/>
      <c r="R33" s="490"/>
      <c r="S33" s="490"/>
      <c r="T33" s="490"/>
      <c r="U33" s="490"/>
      <c r="V33" s="490"/>
      <c r="W33" s="490"/>
      <c r="X33" s="490"/>
      <c r="Y33" s="490"/>
      <c r="Z33" s="490"/>
      <c r="AA33" s="491">
        <f>IF(AND('02 Sit'!C33=1,NOT('02 Sit'!I33="")),'02 Sit'!I33,0)</f>
        <v>0</v>
      </c>
      <c r="AB33" s="491">
        <f>IF(AND('02 Sit'!D33=1,NOT('02 Sit'!I33="")),'02 Sit'!I33,0)</f>
        <v>0</v>
      </c>
      <c r="AC33" s="491">
        <f>IF(AND('02 Sit'!E33=1,NOT('02 Sit'!I33="")),'02 Sit'!I33,0)</f>
        <v>0</v>
      </c>
      <c r="AD33" s="491">
        <f>IF(AND('02 Sit'!F33=1,NOT('02 Sit'!I33="")),'02 Sit'!I33,0)</f>
        <v>0</v>
      </c>
      <c r="AE33" s="491">
        <f>IF(AND('02 Sit'!C33=0,NOT('02 Sit'!H33="")),'02 Sit'!H33,4)</f>
        <v>3</v>
      </c>
      <c r="AF33" s="491">
        <f>IF(AND('02 Sit'!D33=0,NOT('02 Sit'!H33="")),'02 Sit'!H33,4)</f>
        <v>3</v>
      </c>
      <c r="AG33" s="491">
        <f>IF(AND('02 Sit'!E33=0,NOT('02 Sit'!H33="")),'02 Sit'!H33,4)</f>
        <v>3</v>
      </c>
      <c r="AH33" s="491">
        <f>IF(AND('02 Sit'!F33=0,NOT('02 Sit'!H33="")),'02 Sit'!H33,4)</f>
        <v>3</v>
      </c>
    </row>
    <row r="34" spans="1:34" s="491" customFormat="1" ht="20" outlineLevel="2">
      <c r="A34" s="596" t="s">
        <v>5032</v>
      </c>
      <c r="B34" s="600" t="s">
        <v>2108</v>
      </c>
      <c r="C34" s="21"/>
      <c r="D34" s="21"/>
      <c r="E34" s="14"/>
      <c r="F34" s="14"/>
      <c r="G34" s="596">
        <v>4</v>
      </c>
      <c r="H34" s="596">
        <v>2</v>
      </c>
      <c r="I34" s="596"/>
      <c r="J34" s="604" t="s">
        <v>5466</v>
      </c>
      <c r="K34" s="602"/>
      <c r="L34" s="17"/>
      <c r="M34" s="490"/>
      <c r="N34" s="490"/>
      <c r="O34" s="490"/>
      <c r="P34" s="490"/>
      <c r="Q34" s="490"/>
      <c r="R34" s="490"/>
      <c r="S34" s="490"/>
      <c r="T34" s="490"/>
      <c r="U34" s="490"/>
      <c r="V34" s="490"/>
      <c r="W34" s="490"/>
      <c r="X34" s="490"/>
      <c r="Y34" s="490"/>
      <c r="Z34" s="490"/>
      <c r="AA34" s="491">
        <f>IF(AND('02 Sit'!C34=1,NOT('02 Sit'!I34="")),'02 Sit'!I34,0)</f>
        <v>0</v>
      </c>
      <c r="AB34" s="491">
        <f>IF(AND('02 Sit'!D34=1,NOT('02 Sit'!I34="")),'02 Sit'!I34,0)</f>
        <v>0</v>
      </c>
      <c r="AC34" s="491">
        <f>IF(AND('02 Sit'!E34=1,NOT('02 Sit'!I34="")),'02 Sit'!I34,0)</f>
        <v>0</v>
      </c>
      <c r="AD34" s="491">
        <f>IF(AND('02 Sit'!F34=1,NOT('02 Sit'!I34="")),'02 Sit'!I34,0)</f>
        <v>0</v>
      </c>
      <c r="AE34" s="491">
        <f>IF(AND('02 Sit'!C34=0,NOT('02 Sit'!H34="")),'02 Sit'!H34,4)</f>
        <v>2</v>
      </c>
      <c r="AF34" s="491">
        <f>IF(AND('02 Sit'!D34=0,NOT('02 Sit'!H34="")),'02 Sit'!H34,4)</f>
        <v>2</v>
      </c>
      <c r="AG34" s="491">
        <f>IF(AND('02 Sit'!E34=0,NOT('02 Sit'!H34="")),'02 Sit'!H34,4)</f>
        <v>2</v>
      </c>
      <c r="AH34" s="491">
        <f>IF(AND('02 Sit'!F34=0,NOT('02 Sit'!H34="")),'02 Sit'!H34,4)</f>
        <v>2</v>
      </c>
    </row>
    <row r="35" spans="1:34" s="491" customFormat="1" outlineLevel="2">
      <c r="A35" s="596" t="s">
        <v>2109</v>
      </c>
      <c r="B35" s="600" t="s">
        <v>2110</v>
      </c>
      <c r="C35" s="21"/>
      <c r="D35" s="21"/>
      <c r="E35" s="14"/>
      <c r="F35" s="14"/>
      <c r="G35" s="596">
        <v>4</v>
      </c>
      <c r="H35" s="596">
        <v>3</v>
      </c>
      <c r="I35" s="596"/>
      <c r="J35" s="604" t="s">
        <v>2356</v>
      </c>
      <c r="K35" s="602"/>
      <c r="L35" s="17"/>
      <c r="M35" s="490"/>
      <c r="N35" s="490"/>
      <c r="O35" s="490"/>
      <c r="P35" s="490"/>
      <c r="Q35" s="490"/>
      <c r="R35" s="490"/>
      <c r="S35" s="490"/>
      <c r="T35" s="490"/>
      <c r="U35" s="490"/>
      <c r="V35" s="490"/>
      <c r="W35" s="490"/>
      <c r="X35" s="490"/>
      <c r="Y35" s="490"/>
      <c r="Z35" s="490"/>
      <c r="AA35" s="491">
        <f>IF(AND('02 Sit'!C35=1,NOT('02 Sit'!I35="")),'02 Sit'!I35,0)</f>
        <v>0</v>
      </c>
      <c r="AB35" s="491">
        <f>IF(AND('02 Sit'!D35=1,NOT('02 Sit'!I35="")),'02 Sit'!I35,0)</f>
        <v>0</v>
      </c>
      <c r="AC35" s="491">
        <f>IF(AND('02 Sit'!E35=1,NOT('02 Sit'!I35="")),'02 Sit'!I35,0)</f>
        <v>0</v>
      </c>
      <c r="AD35" s="491">
        <f>IF(AND('02 Sit'!F35=1,NOT('02 Sit'!I35="")),'02 Sit'!I35,0)</f>
        <v>0</v>
      </c>
      <c r="AE35" s="491">
        <f>IF(AND('02 Sit'!C35=0,NOT('02 Sit'!H35="")),'02 Sit'!H35,4)</f>
        <v>3</v>
      </c>
      <c r="AF35" s="491">
        <f>IF(AND('02 Sit'!D35=0,NOT('02 Sit'!H35="")),'02 Sit'!H35,4)</f>
        <v>3</v>
      </c>
      <c r="AG35" s="491">
        <f>IF(AND('02 Sit'!E35=0,NOT('02 Sit'!H35="")),'02 Sit'!H35,4)</f>
        <v>3</v>
      </c>
      <c r="AH35" s="491">
        <f>IF(AND('02 Sit'!F35=0,NOT('02 Sit'!H35="")),'02 Sit'!H35,4)</f>
        <v>3</v>
      </c>
    </row>
    <row r="36" spans="1:34" s="491" customFormat="1" outlineLevel="2">
      <c r="A36" s="596" t="s">
        <v>2111</v>
      </c>
      <c r="B36" s="600" t="s">
        <v>2112</v>
      </c>
      <c r="C36" s="21"/>
      <c r="D36" s="21"/>
      <c r="E36" s="14"/>
      <c r="F36" s="14"/>
      <c r="G36" s="596">
        <v>2</v>
      </c>
      <c r="H36" s="596"/>
      <c r="I36" s="596"/>
      <c r="J36" s="604" t="s">
        <v>5466</v>
      </c>
      <c r="K36" s="602"/>
      <c r="L36" s="17"/>
      <c r="M36" s="490"/>
      <c r="N36" s="490"/>
      <c r="O36" s="490"/>
      <c r="P36" s="490"/>
      <c r="Q36" s="490"/>
      <c r="R36" s="490"/>
      <c r="S36" s="490"/>
      <c r="T36" s="490"/>
      <c r="U36" s="490"/>
      <c r="V36" s="490"/>
      <c r="W36" s="490"/>
      <c r="X36" s="490"/>
      <c r="Y36" s="490"/>
      <c r="Z36" s="490"/>
      <c r="AA36" s="491">
        <f>IF(AND('02 Sit'!C36=1,NOT('02 Sit'!I36="")),'02 Sit'!I36,0)</f>
        <v>0</v>
      </c>
      <c r="AB36" s="491">
        <f>IF(AND('02 Sit'!D36=1,NOT('02 Sit'!I36="")),'02 Sit'!I36,0)</f>
        <v>0</v>
      </c>
      <c r="AC36" s="491">
        <f>IF(AND('02 Sit'!E36=1,NOT('02 Sit'!I36="")),'02 Sit'!I36,0)</f>
        <v>0</v>
      </c>
      <c r="AD36" s="491">
        <f>IF(AND('02 Sit'!F36=1,NOT('02 Sit'!I36="")),'02 Sit'!I36,0)</f>
        <v>0</v>
      </c>
      <c r="AE36" s="491">
        <f>IF(AND('02 Sit'!C36=0,NOT('02 Sit'!H36="")),'02 Sit'!H36,4)</f>
        <v>4</v>
      </c>
      <c r="AF36" s="491">
        <f>IF(AND('02 Sit'!D36=0,NOT('02 Sit'!H36="")),'02 Sit'!H36,4)</f>
        <v>4</v>
      </c>
      <c r="AG36" s="491">
        <f>IF(AND('02 Sit'!E36=0,NOT('02 Sit'!H36="")),'02 Sit'!H36,4)</f>
        <v>4</v>
      </c>
      <c r="AH36" s="491">
        <f>IF(AND('02 Sit'!F36=0,NOT('02 Sit'!H36="")),'02 Sit'!H36,4)</f>
        <v>4</v>
      </c>
    </row>
    <row r="37" spans="1:34" s="491" customFormat="1" outlineLevel="2">
      <c r="A37" s="596" t="s">
        <v>4972</v>
      </c>
      <c r="B37" s="600" t="s">
        <v>2195</v>
      </c>
      <c r="C37" s="21"/>
      <c r="D37" s="21"/>
      <c r="E37" s="14"/>
      <c r="F37" s="14"/>
      <c r="G37" s="596">
        <v>2</v>
      </c>
      <c r="H37" s="596">
        <v>3</v>
      </c>
      <c r="I37" s="596"/>
      <c r="J37" s="604" t="s">
        <v>3371</v>
      </c>
      <c r="K37" s="602"/>
      <c r="L37" s="17"/>
      <c r="M37" s="490"/>
      <c r="N37" s="490"/>
      <c r="O37" s="490"/>
      <c r="P37" s="490"/>
      <c r="Q37" s="490"/>
      <c r="R37" s="490"/>
      <c r="S37" s="490"/>
      <c r="T37" s="490"/>
      <c r="U37" s="490"/>
      <c r="V37" s="490"/>
      <c r="W37" s="490"/>
      <c r="X37" s="490"/>
      <c r="Y37" s="490"/>
      <c r="Z37" s="490"/>
      <c r="AA37" s="491">
        <f>IF(AND('02 Sit'!C37=1,NOT('02 Sit'!I37="")),'02 Sit'!I37,0)</f>
        <v>0</v>
      </c>
      <c r="AB37" s="491">
        <f>IF(AND('02 Sit'!D37=1,NOT('02 Sit'!I37="")),'02 Sit'!I37,0)</f>
        <v>0</v>
      </c>
      <c r="AC37" s="491">
        <f>IF(AND('02 Sit'!E37=1,NOT('02 Sit'!I37="")),'02 Sit'!I37,0)</f>
        <v>0</v>
      </c>
      <c r="AD37" s="491">
        <f>IF(AND('02 Sit'!F37=1,NOT('02 Sit'!I37="")),'02 Sit'!I37,0)</f>
        <v>0</v>
      </c>
      <c r="AE37" s="491">
        <f>IF(AND('02 Sit'!C37=0,NOT('02 Sit'!H37="")),'02 Sit'!H37,4)</f>
        <v>3</v>
      </c>
      <c r="AF37" s="491">
        <f>IF(AND('02 Sit'!D37=0,NOT('02 Sit'!H37="")),'02 Sit'!H37,4)</f>
        <v>3</v>
      </c>
      <c r="AG37" s="491">
        <f>IF(AND('02 Sit'!E37=0,NOT('02 Sit'!H37="")),'02 Sit'!H37,4)</f>
        <v>3</v>
      </c>
      <c r="AH37" s="491">
        <f>IF(AND('02 Sit'!F37=0,NOT('02 Sit'!H37="")),'02 Sit'!H37,4)</f>
        <v>3</v>
      </c>
    </row>
    <row r="38" spans="1:34" s="491" customFormat="1" outlineLevel="2">
      <c r="A38" s="596" t="s">
        <v>2196</v>
      </c>
      <c r="B38" s="600" t="s">
        <v>2197</v>
      </c>
      <c r="C38" s="21"/>
      <c r="D38" s="21"/>
      <c r="E38" s="14"/>
      <c r="F38" s="14"/>
      <c r="G38" s="596">
        <v>2</v>
      </c>
      <c r="H38" s="596">
        <v>3</v>
      </c>
      <c r="I38" s="596"/>
      <c r="J38" s="604" t="s">
        <v>2858</v>
      </c>
      <c r="K38" s="602"/>
      <c r="L38" s="17"/>
      <c r="M38" s="490"/>
      <c r="N38" s="490"/>
      <c r="O38" s="490"/>
      <c r="P38" s="490"/>
      <c r="Q38" s="490"/>
      <c r="R38" s="490"/>
      <c r="S38" s="490"/>
      <c r="T38" s="490"/>
      <c r="U38" s="490"/>
      <c r="V38" s="490"/>
      <c r="W38" s="490"/>
      <c r="X38" s="490"/>
      <c r="Y38" s="490"/>
      <c r="Z38" s="490"/>
      <c r="AA38" s="491">
        <f>IF(AND('02 Sit'!C38=1,NOT('02 Sit'!I38="")),'02 Sit'!I38,0)</f>
        <v>0</v>
      </c>
      <c r="AB38" s="491">
        <f>IF(AND('02 Sit'!D38=1,NOT('02 Sit'!I38="")),'02 Sit'!I38,0)</f>
        <v>0</v>
      </c>
      <c r="AC38" s="491">
        <f>IF(AND('02 Sit'!E38=1,NOT('02 Sit'!I38="")),'02 Sit'!I38,0)</f>
        <v>0</v>
      </c>
      <c r="AD38" s="491">
        <f>IF(AND('02 Sit'!F38=1,NOT('02 Sit'!I38="")),'02 Sit'!I38,0)</f>
        <v>0</v>
      </c>
      <c r="AE38" s="491">
        <f>IF(AND('02 Sit'!C38=0,NOT('02 Sit'!H38="")),'02 Sit'!H38,4)</f>
        <v>3</v>
      </c>
      <c r="AF38" s="491">
        <f>IF(AND('02 Sit'!D38=0,NOT('02 Sit'!H38="")),'02 Sit'!H38,4)</f>
        <v>3</v>
      </c>
      <c r="AG38" s="491">
        <f>IF(AND('02 Sit'!E38=0,NOT('02 Sit'!H38="")),'02 Sit'!H38,4)</f>
        <v>3</v>
      </c>
      <c r="AH38" s="491">
        <f>IF(AND('02 Sit'!F38=0,NOT('02 Sit'!H38="")),'02 Sit'!H38,4)</f>
        <v>3</v>
      </c>
    </row>
    <row r="39" spans="1:34" s="491" customFormat="1" outlineLevel="1">
      <c r="A39" s="594" t="s">
        <v>2198</v>
      </c>
      <c r="B39" s="601" t="s">
        <v>5416</v>
      </c>
      <c r="C39" s="14"/>
      <c r="D39" s="14"/>
      <c r="E39" s="14"/>
      <c r="F39" s="14"/>
      <c r="G39" s="596"/>
      <c r="H39" s="596"/>
      <c r="I39" s="596"/>
      <c r="J39" s="604"/>
      <c r="K39" s="602"/>
      <c r="L39" s="17"/>
      <c r="M39" s="490"/>
      <c r="N39" s="490"/>
      <c r="O39" s="490"/>
      <c r="P39" s="490"/>
      <c r="Q39" s="490"/>
      <c r="R39" s="490"/>
      <c r="S39" s="490"/>
      <c r="T39" s="490"/>
      <c r="U39" s="490"/>
      <c r="V39" s="490"/>
      <c r="W39" s="490"/>
      <c r="X39" s="490"/>
      <c r="Y39" s="490"/>
      <c r="Z39" s="490"/>
      <c r="AB39" s="491">
        <f>IF(AND('02 Sit'!D39=1,NOT('02 Sit'!I39="")),'02 Sit'!I39,0)</f>
        <v>0</v>
      </c>
    </row>
    <row r="40" spans="1:34" s="491" customFormat="1" outlineLevel="2">
      <c r="A40" s="596" t="s">
        <v>5574</v>
      </c>
      <c r="B40" s="602" t="s">
        <v>5622</v>
      </c>
      <c r="C40" s="21"/>
      <c r="D40" s="21"/>
      <c r="E40" s="14"/>
      <c r="F40" s="14"/>
      <c r="G40" s="596">
        <v>2</v>
      </c>
      <c r="H40" s="596"/>
      <c r="I40" s="596"/>
      <c r="J40" s="604" t="s">
        <v>5466</v>
      </c>
      <c r="K40" s="602" t="s">
        <v>5623</v>
      </c>
      <c r="L40" s="17"/>
      <c r="M40" s="490"/>
      <c r="N40" s="490"/>
      <c r="O40" s="490"/>
      <c r="P40" s="490"/>
      <c r="Q40" s="490"/>
      <c r="R40" s="490"/>
      <c r="S40" s="490"/>
      <c r="T40" s="490"/>
      <c r="U40" s="490"/>
      <c r="V40" s="490"/>
      <c r="W40" s="490"/>
      <c r="X40" s="490"/>
      <c r="Y40" s="490"/>
      <c r="Z40" s="490"/>
      <c r="AA40" s="491">
        <f>IF(AND('02 Sit'!C40=1,NOT('02 Sit'!I40="")),'02 Sit'!I40,0)</f>
        <v>0</v>
      </c>
      <c r="AB40" s="491">
        <f>IF(AND('02 Sit'!D40=1,NOT('02 Sit'!I40="")),'02 Sit'!I40,0)</f>
        <v>0</v>
      </c>
      <c r="AC40" s="491">
        <f>IF(AND('02 Sit'!E40=1,NOT('02 Sit'!I40="")),'02 Sit'!I40,0)</f>
        <v>0</v>
      </c>
      <c r="AD40" s="491">
        <f>IF(AND('02 Sit'!F40=1,NOT('02 Sit'!I40="")),'02 Sit'!I40,0)</f>
        <v>0</v>
      </c>
      <c r="AE40" s="491">
        <f>IF(AND('02 Sit'!C40=0,NOT('02 Sit'!H40="")),'02 Sit'!H40,4)</f>
        <v>4</v>
      </c>
      <c r="AF40" s="491">
        <f>IF(AND('02 Sit'!D40=0,NOT('02 Sit'!H40="")),'02 Sit'!H40,4)</f>
        <v>4</v>
      </c>
      <c r="AG40" s="491">
        <f>IF(AND('02 Sit'!E40=0,NOT('02 Sit'!H40="")),'02 Sit'!H40,4)</f>
        <v>4</v>
      </c>
      <c r="AH40" s="491">
        <f>IF(AND('02 Sit'!F40=0,NOT('02 Sit'!H40="")),'02 Sit'!H40,4)</f>
        <v>4</v>
      </c>
    </row>
    <row r="41" spans="1:34" s="491" customFormat="1" ht="20" outlineLevel="2">
      <c r="A41" s="596" t="s">
        <v>5624</v>
      </c>
      <c r="B41" s="602" t="s">
        <v>5492</v>
      </c>
      <c r="C41" s="21"/>
      <c r="D41" s="21"/>
      <c r="E41" s="14"/>
      <c r="F41" s="14"/>
      <c r="G41" s="596">
        <v>2</v>
      </c>
      <c r="H41" s="596"/>
      <c r="I41" s="596"/>
      <c r="J41" s="604" t="s">
        <v>5466</v>
      </c>
      <c r="K41" s="602" t="s">
        <v>5623</v>
      </c>
      <c r="L41" s="17"/>
      <c r="M41" s="490"/>
      <c r="N41" s="490"/>
      <c r="O41" s="490"/>
      <c r="P41" s="490"/>
      <c r="Q41" s="490"/>
      <c r="R41" s="490"/>
      <c r="S41" s="490"/>
      <c r="T41" s="490"/>
      <c r="U41" s="490"/>
      <c r="V41" s="490"/>
      <c r="W41" s="490"/>
      <c r="X41" s="490"/>
      <c r="Y41" s="490"/>
      <c r="Z41" s="490"/>
      <c r="AA41" s="491">
        <f>IF(AND('02 Sit'!C41=1,NOT('02 Sit'!I41="")),'02 Sit'!I41,0)</f>
        <v>0</v>
      </c>
      <c r="AB41" s="491">
        <f>IF(AND('02 Sit'!D41=1,NOT('02 Sit'!I41="")),'02 Sit'!I41,0)</f>
        <v>0</v>
      </c>
      <c r="AC41" s="491">
        <f>IF(AND('02 Sit'!E41=1,NOT('02 Sit'!I41="")),'02 Sit'!I41,0)</f>
        <v>0</v>
      </c>
      <c r="AD41" s="491">
        <f>IF(AND('02 Sit'!F41=1,NOT('02 Sit'!I41="")),'02 Sit'!I41,0)</f>
        <v>0</v>
      </c>
      <c r="AE41" s="491">
        <f>IF(AND('02 Sit'!C41=0,NOT('02 Sit'!H41="")),'02 Sit'!H41,4)</f>
        <v>4</v>
      </c>
      <c r="AF41" s="491">
        <f>IF(AND('02 Sit'!D41=0,NOT('02 Sit'!H41="")),'02 Sit'!H41,4)</f>
        <v>4</v>
      </c>
      <c r="AG41" s="491">
        <f>IF(AND('02 Sit'!E41=0,NOT('02 Sit'!H41="")),'02 Sit'!H41,4)</f>
        <v>4</v>
      </c>
      <c r="AH41" s="491">
        <f>IF(AND('02 Sit'!F41=0,NOT('02 Sit'!H41="")),'02 Sit'!H41,4)</f>
        <v>4</v>
      </c>
    </row>
    <row r="42" spans="1:34" s="491" customFormat="1" outlineLevel="2">
      <c r="A42" s="596" t="s">
        <v>5493</v>
      </c>
      <c r="B42" s="602" t="s">
        <v>5023</v>
      </c>
      <c r="C42" s="21"/>
      <c r="D42" s="21"/>
      <c r="E42" s="14"/>
      <c r="F42" s="14"/>
      <c r="G42" s="596">
        <v>2</v>
      </c>
      <c r="H42" s="625"/>
      <c r="I42" s="596"/>
      <c r="J42" s="604" t="s">
        <v>5466</v>
      </c>
      <c r="K42" s="602" t="s">
        <v>5623</v>
      </c>
      <c r="L42" s="17"/>
      <c r="M42" s="490"/>
      <c r="N42" s="490"/>
      <c r="O42" s="490"/>
      <c r="P42" s="490"/>
      <c r="Q42" s="490"/>
      <c r="R42" s="490"/>
      <c r="S42" s="490"/>
      <c r="T42" s="490"/>
      <c r="U42" s="490"/>
      <c r="V42" s="490"/>
      <c r="W42" s="490"/>
      <c r="X42" s="490"/>
      <c r="Y42" s="490"/>
      <c r="Z42" s="490"/>
      <c r="AA42" s="491">
        <f>IF(AND('02 Sit'!C42=1,NOT('02 Sit'!I42="")),'02 Sit'!I42,0)</f>
        <v>0</v>
      </c>
      <c r="AB42" s="491">
        <f>IF(AND('02 Sit'!D42=1,NOT('02 Sit'!I42="")),'02 Sit'!I42,0)</f>
        <v>0</v>
      </c>
      <c r="AC42" s="491">
        <f>IF(AND('02 Sit'!E42=1,NOT('02 Sit'!I42="")),'02 Sit'!I42,0)</f>
        <v>0</v>
      </c>
      <c r="AD42" s="491">
        <f>IF(AND('02 Sit'!F42=1,NOT('02 Sit'!I42="")),'02 Sit'!I42,0)</f>
        <v>0</v>
      </c>
      <c r="AE42" s="491">
        <f>IF(AND('02 Sit'!C42=0,NOT('02 Sit'!H42="")),'02 Sit'!H42,4)</f>
        <v>4</v>
      </c>
      <c r="AF42" s="491">
        <f>IF(AND('02 Sit'!D42=0,NOT('02 Sit'!H42="")),'02 Sit'!H42,4)</f>
        <v>4</v>
      </c>
      <c r="AG42" s="491">
        <f>IF(AND('02 Sit'!E42=0,NOT('02 Sit'!H42="")),'02 Sit'!H42,4)</f>
        <v>4</v>
      </c>
      <c r="AH42" s="491">
        <f>IF(AND('02 Sit'!F42=0,NOT('02 Sit'!H42="")),'02 Sit'!H42,4)</f>
        <v>4</v>
      </c>
    </row>
    <row r="43" spans="1:34" s="491" customFormat="1" ht="13">
      <c r="A43" s="603" t="s">
        <v>5024</v>
      </c>
      <c r="B43" s="603" t="s">
        <v>502</v>
      </c>
      <c r="C43" s="21"/>
      <c r="D43" s="21"/>
      <c r="E43" s="14"/>
      <c r="F43" s="14"/>
      <c r="G43" s="596"/>
      <c r="H43" s="596"/>
      <c r="I43" s="596"/>
      <c r="J43" s="604"/>
      <c r="K43" s="602"/>
      <c r="L43" s="17"/>
      <c r="M43" s="490"/>
      <c r="N43" s="490"/>
      <c r="O43" s="490"/>
      <c r="P43" s="490"/>
      <c r="Q43" s="490"/>
      <c r="R43" s="490"/>
      <c r="S43" s="490"/>
      <c r="T43" s="490"/>
      <c r="U43" s="490"/>
      <c r="V43" s="490"/>
      <c r="W43" s="490"/>
      <c r="X43" s="490"/>
      <c r="Y43" s="490"/>
      <c r="Z43" s="490"/>
      <c r="AA43" s="491">
        <f>IF(AND('02 Sit'!C43=1,NOT('02 Sit'!I43="")),'02 Sit'!I43,0)</f>
        <v>0</v>
      </c>
      <c r="AB43" s="491">
        <f>IF(AND('02 Sit'!D43=1,NOT('02 Sit'!I43="")),'02 Sit'!I43,0)</f>
        <v>0</v>
      </c>
      <c r="AC43" s="491">
        <f>IF(AND('02 Sit'!E43=1,NOT('02 Sit'!I43="")),'02 Sit'!I43,0)</f>
        <v>0</v>
      </c>
      <c r="AD43" s="491">
        <f>IF(AND('02 Sit'!F43=1,NOT('02 Sit'!I43="")),'02 Sit'!I43,0)</f>
        <v>0</v>
      </c>
      <c r="AE43" s="491">
        <f>IF(AND('02 Sit'!C43=0,NOT('02 Sit'!H43="")),'02 Sit'!H43,4)</f>
        <v>4</v>
      </c>
      <c r="AF43" s="491">
        <f>IF(AND('02 Sit'!D43=0,NOT('02 Sit'!H43="")),'02 Sit'!H43,4)</f>
        <v>4</v>
      </c>
      <c r="AG43" s="491">
        <f>IF(AND('02 Sit'!E43=0,NOT('02 Sit'!H43="")),'02 Sit'!H43,4)</f>
        <v>4</v>
      </c>
      <c r="AH43" s="491">
        <f>IF(AND('02 Sit'!F43=0,NOT('02 Sit'!H43="")),'02 Sit'!H43,4)</f>
        <v>4</v>
      </c>
    </row>
    <row r="44" spans="1:34" s="491" customFormat="1" outlineLevel="1">
      <c r="A44" s="594" t="s">
        <v>2157</v>
      </c>
      <c r="B44" s="601" t="s">
        <v>2158</v>
      </c>
      <c r="C44" s="21"/>
      <c r="D44" s="21"/>
      <c r="E44" s="14"/>
      <c r="F44" s="14"/>
      <c r="G44" s="626"/>
      <c r="H44" s="626"/>
      <c r="I44" s="604"/>
      <c r="J44" s="604"/>
      <c r="K44" s="602"/>
      <c r="L44" s="17"/>
      <c r="M44" s="490"/>
      <c r="N44" s="490"/>
      <c r="O44" s="490"/>
      <c r="P44" s="490"/>
      <c r="Q44" s="490"/>
      <c r="R44" s="490"/>
      <c r="S44" s="490"/>
      <c r="T44" s="490"/>
      <c r="U44" s="490"/>
      <c r="V44" s="490"/>
      <c r="W44" s="490"/>
      <c r="X44" s="490"/>
      <c r="Y44" s="490"/>
      <c r="Z44" s="490"/>
      <c r="AA44" s="491">
        <f>IF(AND('02 Sit'!C44=1,NOT('02 Sit'!I44="")),'02 Sit'!I44,0)</f>
        <v>0</v>
      </c>
      <c r="AB44" s="491">
        <f>IF(AND('02 Sit'!D44=1,NOT('02 Sit'!I44="")),'02 Sit'!I44,0)</f>
        <v>0</v>
      </c>
      <c r="AC44" s="491">
        <f>IF(AND('02 Sit'!E44=1,NOT('02 Sit'!I44="")),'02 Sit'!I44,0)</f>
        <v>0</v>
      </c>
      <c r="AD44" s="491">
        <f>IF(AND('02 Sit'!F44=1,NOT('02 Sit'!I44="")),'02 Sit'!I44,0)</f>
        <v>0</v>
      </c>
      <c r="AE44" s="491">
        <f>IF(AND('02 Sit'!C44=0,NOT('02 Sit'!H44="")),'02 Sit'!H44,4)</f>
        <v>4</v>
      </c>
      <c r="AF44" s="491">
        <f>IF(AND('02 Sit'!D44=0,NOT('02 Sit'!H44="")),'02 Sit'!H44,4)</f>
        <v>4</v>
      </c>
      <c r="AG44" s="491">
        <f>IF(AND('02 Sit'!E44=0,NOT('02 Sit'!H44="")),'02 Sit'!H44,4)</f>
        <v>4</v>
      </c>
      <c r="AH44" s="491">
        <f>IF(AND('02 Sit'!F44=0,NOT('02 Sit'!H44="")),'02 Sit'!H44,4)</f>
        <v>4</v>
      </c>
    </row>
    <row r="45" spans="1:34" s="491" customFormat="1" ht="30" outlineLevel="2">
      <c r="A45" s="604" t="s">
        <v>5022</v>
      </c>
      <c r="B45" s="602" t="s">
        <v>5373</v>
      </c>
      <c r="C45" s="21"/>
      <c r="D45" s="21"/>
      <c r="E45" s="14"/>
      <c r="F45" s="14"/>
      <c r="G45" s="604">
        <v>1</v>
      </c>
      <c r="H45" s="626"/>
      <c r="I45" s="604"/>
      <c r="J45" s="604" t="s">
        <v>2356</v>
      </c>
      <c r="K45" s="602" t="s">
        <v>2159</v>
      </c>
      <c r="L45" s="17"/>
      <c r="M45" s="490"/>
      <c r="N45" s="490"/>
      <c r="O45" s="490"/>
      <c r="P45" s="490"/>
      <c r="Q45" s="490"/>
      <c r="R45" s="490"/>
      <c r="S45" s="490"/>
      <c r="T45" s="490"/>
      <c r="U45" s="490"/>
      <c r="V45" s="490"/>
      <c r="W45" s="490"/>
      <c r="X45" s="490"/>
      <c r="Y45" s="490"/>
      <c r="Z45" s="490"/>
      <c r="AA45" s="491">
        <f>IF(AND('02 Sit'!C45=1,NOT('02 Sit'!I45="")),'02 Sit'!I45,0)</f>
        <v>0</v>
      </c>
      <c r="AB45" s="491">
        <f>IF(AND('02 Sit'!D45=1,NOT('02 Sit'!I45="")),'02 Sit'!I45,0)</f>
        <v>0</v>
      </c>
      <c r="AC45" s="491">
        <f>IF(AND('02 Sit'!E45=1,NOT('02 Sit'!I45="")),'02 Sit'!I45,0)</f>
        <v>0</v>
      </c>
      <c r="AD45" s="491">
        <f>IF(AND('02 Sit'!F45=1,NOT('02 Sit'!I45="")),'02 Sit'!I45,0)</f>
        <v>0</v>
      </c>
      <c r="AE45" s="491">
        <f>IF(AND('02 Sit'!C45=0,NOT('02 Sit'!H45="")),'02 Sit'!H45,4)</f>
        <v>4</v>
      </c>
      <c r="AF45" s="491">
        <f>IF(AND('02 Sit'!D45=0,NOT('02 Sit'!H45="")),'02 Sit'!H45,4)</f>
        <v>4</v>
      </c>
      <c r="AG45" s="491">
        <f>IF(AND('02 Sit'!E45=0,NOT('02 Sit'!H45="")),'02 Sit'!H45,4)</f>
        <v>4</v>
      </c>
      <c r="AH45" s="491">
        <f>IF(AND('02 Sit'!F45=0,NOT('02 Sit'!H45="")),'02 Sit'!H45,4)</f>
        <v>4</v>
      </c>
    </row>
    <row r="46" spans="1:34" s="491" customFormat="1" ht="30" outlineLevel="2">
      <c r="A46" s="604" t="s">
        <v>2160</v>
      </c>
      <c r="B46" s="602" t="s">
        <v>5418</v>
      </c>
      <c r="C46" s="21"/>
      <c r="D46" s="21"/>
      <c r="E46" s="14"/>
      <c r="F46" s="14"/>
      <c r="G46" s="604">
        <v>1</v>
      </c>
      <c r="H46" s="626"/>
      <c r="I46" s="604"/>
      <c r="J46" s="604" t="s">
        <v>2356</v>
      </c>
      <c r="K46" s="602" t="s">
        <v>2159</v>
      </c>
      <c r="L46" s="17"/>
      <c r="M46" s="490"/>
      <c r="N46" s="490"/>
      <c r="O46" s="490"/>
      <c r="P46" s="490"/>
      <c r="Q46" s="490"/>
      <c r="R46" s="490"/>
      <c r="S46" s="490"/>
      <c r="T46" s="490"/>
      <c r="U46" s="490"/>
      <c r="V46" s="490"/>
      <c r="W46" s="490"/>
      <c r="X46" s="490"/>
      <c r="Y46" s="490"/>
      <c r="Z46" s="490"/>
      <c r="AA46" s="491">
        <f>IF(AND('02 Sit'!C46=1,NOT('02 Sit'!I46="")),'02 Sit'!I46,0)</f>
        <v>0</v>
      </c>
      <c r="AB46" s="491">
        <f>IF(AND('02 Sit'!D46=1,NOT('02 Sit'!I46="")),'02 Sit'!I46,0)</f>
        <v>0</v>
      </c>
      <c r="AC46" s="491">
        <f>IF(AND('02 Sit'!E46=1,NOT('02 Sit'!I46="")),'02 Sit'!I46,0)</f>
        <v>0</v>
      </c>
      <c r="AD46" s="491">
        <f>IF(AND('02 Sit'!F46=1,NOT('02 Sit'!I46="")),'02 Sit'!I46,0)</f>
        <v>0</v>
      </c>
      <c r="AE46" s="491">
        <f>IF(AND('02 Sit'!C46=0,NOT('02 Sit'!H46="")),'02 Sit'!H46,4)</f>
        <v>4</v>
      </c>
      <c r="AF46" s="491">
        <f>IF(AND('02 Sit'!D46=0,NOT('02 Sit'!H46="")),'02 Sit'!H46,4)</f>
        <v>4</v>
      </c>
      <c r="AG46" s="491">
        <f>IF(AND('02 Sit'!E46=0,NOT('02 Sit'!H46="")),'02 Sit'!H46,4)</f>
        <v>4</v>
      </c>
      <c r="AH46" s="491">
        <f>IF(AND('02 Sit'!F46=0,NOT('02 Sit'!H46="")),'02 Sit'!H46,4)</f>
        <v>4</v>
      </c>
    </row>
    <row r="47" spans="1:34" s="491" customFormat="1" outlineLevel="2">
      <c r="A47" s="604" t="s">
        <v>5025</v>
      </c>
      <c r="B47" s="605" t="s">
        <v>1219</v>
      </c>
      <c r="C47" s="21"/>
      <c r="D47" s="21"/>
      <c r="E47" s="14"/>
      <c r="F47" s="14"/>
      <c r="G47" s="604">
        <v>2</v>
      </c>
      <c r="H47" s="626"/>
      <c r="I47" s="604"/>
      <c r="J47" s="604" t="s">
        <v>2356</v>
      </c>
      <c r="K47" s="602" t="s">
        <v>2159</v>
      </c>
      <c r="L47" s="17"/>
      <c r="M47" s="490"/>
      <c r="N47" s="490"/>
      <c r="O47" s="490"/>
      <c r="P47" s="490"/>
      <c r="Q47" s="490"/>
      <c r="R47" s="490"/>
      <c r="S47" s="490"/>
      <c r="T47" s="490"/>
      <c r="U47" s="490"/>
      <c r="V47" s="490"/>
      <c r="W47" s="490"/>
      <c r="X47" s="490"/>
      <c r="Y47" s="490"/>
      <c r="Z47" s="490"/>
      <c r="AA47" s="491">
        <f>IF(AND('02 Sit'!C47=1,NOT('02 Sit'!I47="")),'02 Sit'!I47,0)</f>
        <v>0</v>
      </c>
      <c r="AB47" s="491">
        <f>IF(AND('02 Sit'!D47=1,NOT('02 Sit'!I47="")),'02 Sit'!I47,0)</f>
        <v>0</v>
      </c>
      <c r="AC47" s="491">
        <f>IF(AND('02 Sit'!E47=1,NOT('02 Sit'!I47="")),'02 Sit'!I47,0)</f>
        <v>0</v>
      </c>
      <c r="AD47" s="491">
        <f>IF(AND('02 Sit'!F47=1,NOT('02 Sit'!I47="")),'02 Sit'!I47,0)</f>
        <v>0</v>
      </c>
      <c r="AE47" s="491">
        <f>IF(AND('02 Sit'!C47=0,NOT('02 Sit'!H47="")),'02 Sit'!H47,4)</f>
        <v>4</v>
      </c>
      <c r="AF47" s="491">
        <f>IF(AND('02 Sit'!D47=0,NOT('02 Sit'!H47="")),'02 Sit'!H47,4)</f>
        <v>4</v>
      </c>
      <c r="AG47" s="491">
        <f>IF(AND('02 Sit'!E47=0,NOT('02 Sit'!H47="")),'02 Sit'!H47,4)</f>
        <v>4</v>
      </c>
      <c r="AH47" s="491">
        <f>IF(AND('02 Sit'!F47=0,NOT('02 Sit'!H47="")),'02 Sit'!H47,4)</f>
        <v>4</v>
      </c>
    </row>
    <row r="48" spans="1:34" s="491" customFormat="1" ht="13">
      <c r="A48" s="606" t="s">
        <v>1220</v>
      </c>
      <c r="B48" s="607" t="s">
        <v>1221</v>
      </c>
      <c r="C48" s="14"/>
      <c r="D48" s="14"/>
      <c r="E48" s="14"/>
      <c r="F48" s="14"/>
      <c r="G48" s="627"/>
      <c r="H48" s="627"/>
      <c r="I48" s="358"/>
      <c r="J48" s="610"/>
      <c r="K48" s="628"/>
      <c r="L48" s="494"/>
      <c r="M48" s="490"/>
      <c r="N48" s="490"/>
      <c r="O48" s="490"/>
      <c r="P48" s="490"/>
      <c r="Q48" s="490"/>
      <c r="R48" s="490"/>
      <c r="S48" s="490"/>
      <c r="T48" s="490"/>
      <c r="U48" s="490"/>
      <c r="V48" s="490"/>
      <c r="W48" s="490"/>
      <c r="X48" s="490"/>
      <c r="Y48" s="490"/>
      <c r="Z48" s="490"/>
      <c r="AA48" s="491">
        <f>IF(AND('02 Sit'!C48=1,NOT('02 Sit'!I48="")),'02 Sit'!I48,0)</f>
        <v>0</v>
      </c>
      <c r="AB48" s="491">
        <f>IF(AND('02 Sit'!D48=1,NOT('02 Sit'!I48="")),'02 Sit'!I48,0)</f>
        <v>0</v>
      </c>
      <c r="AC48" s="491">
        <f>IF(AND('02 Sit'!E48=1,NOT('02 Sit'!I48="")),'02 Sit'!I48,0)</f>
        <v>0</v>
      </c>
      <c r="AD48" s="491">
        <f>IF(AND('02 Sit'!F48=1,NOT('02 Sit'!I48="")),'02 Sit'!I48,0)</f>
        <v>0</v>
      </c>
      <c r="AE48" s="491">
        <f>IF(AND('02 Sit'!C48=0,NOT('02 Sit'!H48="")),'02 Sit'!H48,4)</f>
        <v>4</v>
      </c>
      <c r="AF48" s="491">
        <f>IF(AND('02 Sit'!D48=0,NOT('02 Sit'!H48="")),'02 Sit'!H48,4)</f>
        <v>4</v>
      </c>
      <c r="AG48" s="491">
        <f>IF(AND('02 Sit'!E48=0,NOT('02 Sit'!H48="")),'02 Sit'!H48,4)</f>
        <v>4</v>
      </c>
      <c r="AH48" s="491">
        <f>IF(AND('02 Sit'!F48=0,NOT('02 Sit'!H48="")),'02 Sit'!H48,4)</f>
        <v>4</v>
      </c>
    </row>
    <row r="49" spans="1:34" s="491" customFormat="1">
      <c r="A49" s="608" t="s">
        <v>1222</v>
      </c>
      <c r="B49" s="609" t="s">
        <v>503</v>
      </c>
      <c r="C49" s="14"/>
      <c r="D49" s="14"/>
      <c r="E49" s="14"/>
      <c r="F49" s="14"/>
      <c r="G49" s="627"/>
      <c r="H49" s="627"/>
      <c r="I49" s="358"/>
      <c r="J49" s="610"/>
      <c r="K49" s="628"/>
      <c r="L49" s="494"/>
      <c r="M49" s="490"/>
      <c r="N49" s="490"/>
      <c r="O49" s="490"/>
      <c r="P49" s="490"/>
      <c r="Q49" s="490"/>
      <c r="R49" s="490"/>
      <c r="S49" s="490"/>
      <c r="T49" s="490"/>
      <c r="U49" s="490"/>
      <c r="V49" s="490"/>
      <c r="W49" s="490"/>
      <c r="X49" s="490"/>
      <c r="Y49" s="490"/>
      <c r="Z49" s="490"/>
      <c r="AA49" s="491">
        <f>IF(AND('02 Sit'!C49=1,NOT('02 Sit'!I49="")),'02 Sit'!I49,0)</f>
        <v>0</v>
      </c>
      <c r="AB49" s="491">
        <f>IF(AND('02 Sit'!D49=1,NOT('02 Sit'!I49="")),'02 Sit'!I49,0)</f>
        <v>0</v>
      </c>
      <c r="AC49" s="491">
        <f>IF(AND('02 Sit'!E49=1,NOT('02 Sit'!I49="")),'02 Sit'!I49,0)</f>
        <v>0</v>
      </c>
      <c r="AD49" s="491">
        <f>IF(AND('02 Sit'!F49=1,NOT('02 Sit'!I49="")),'02 Sit'!I49,0)</f>
        <v>0</v>
      </c>
      <c r="AE49" s="491">
        <f>IF(AND('02 Sit'!C49=0,NOT('02 Sit'!H49="")),'02 Sit'!H49,4)</f>
        <v>4</v>
      </c>
      <c r="AF49" s="491">
        <f>IF(AND('02 Sit'!D49=0,NOT('02 Sit'!H49="")),'02 Sit'!H49,4)</f>
        <v>4</v>
      </c>
      <c r="AG49" s="491">
        <f>IF(AND('02 Sit'!E49=0,NOT('02 Sit'!H49="")),'02 Sit'!H49,4)</f>
        <v>4</v>
      </c>
      <c r="AH49" s="491">
        <f>IF(AND('02 Sit'!F49=0,NOT('02 Sit'!H49="")),'02 Sit'!H49,4)</f>
        <v>4</v>
      </c>
    </row>
    <row r="50" spans="1:34" s="491" customFormat="1" ht="20">
      <c r="A50" s="610" t="s">
        <v>2161</v>
      </c>
      <c r="B50" s="611" t="s">
        <v>2175</v>
      </c>
      <c r="C50" s="37"/>
      <c r="D50" s="37"/>
      <c r="E50" s="14"/>
      <c r="F50" s="14"/>
      <c r="G50" s="627">
        <v>2</v>
      </c>
      <c r="H50" s="627"/>
      <c r="I50" s="629"/>
      <c r="J50" s="610" t="s">
        <v>2351</v>
      </c>
      <c r="K50" s="358" t="s">
        <v>2241</v>
      </c>
      <c r="L50" s="494"/>
      <c r="M50" s="490"/>
      <c r="N50" s="490"/>
      <c r="O50" s="490"/>
      <c r="P50" s="490"/>
      <c r="Q50" s="490"/>
      <c r="R50" s="490"/>
      <c r="S50" s="490"/>
      <c r="T50" s="490"/>
      <c r="U50" s="490"/>
      <c r="V50" s="490"/>
      <c r="W50" s="490"/>
      <c r="X50" s="490"/>
      <c r="Y50" s="490"/>
      <c r="Z50" s="490"/>
      <c r="AA50" s="491">
        <f>IF(AND('02 Sit'!C50=1,NOT('02 Sit'!I50="")),'02 Sit'!I50,0)</f>
        <v>0</v>
      </c>
      <c r="AB50" s="491">
        <f>IF(AND('02 Sit'!D50=1,NOT('02 Sit'!I50="")),'02 Sit'!I50,0)</f>
        <v>0</v>
      </c>
      <c r="AC50" s="491">
        <f>IF(AND('02 Sit'!E50=1,NOT('02 Sit'!I50="")),'02 Sit'!I50,0)</f>
        <v>0</v>
      </c>
      <c r="AD50" s="491">
        <f>IF(AND('02 Sit'!F50=1,NOT('02 Sit'!I50="")),'02 Sit'!I50,0)</f>
        <v>0</v>
      </c>
      <c r="AE50" s="491">
        <f>IF(AND('02 Sit'!C50=0,NOT('02 Sit'!H50="")),'02 Sit'!H50,4)</f>
        <v>4</v>
      </c>
      <c r="AF50" s="491">
        <f>IF(AND('02 Sit'!D50=0,NOT('02 Sit'!H50="")),'02 Sit'!H50,4)</f>
        <v>4</v>
      </c>
      <c r="AG50" s="491">
        <f>IF(AND('02 Sit'!E50=0,NOT('02 Sit'!H50="")),'02 Sit'!H50,4)</f>
        <v>4</v>
      </c>
      <c r="AH50" s="491">
        <f>IF(AND('02 Sit'!F50=0,NOT('02 Sit'!H50="")),'02 Sit'!H50,4)</f>
        <v>4</v>
      </c>
    </row>
    <row r="51" spans="1:34" s="491" customFormat="1" ht="20">
      <c r="A51" s="610" t="s">
        <v>2242</v>
      </c>
      <c r="B51" s="600" t="s">
        <v>2243</v>
      </c>
      <c r="C51" s="37"/>
      <c r="D51" s="37"/>
      <c r="E51" s="14"/>
      <c r="F51" s="14"/>
      <c r="G51" s="610">
        <v>2</v>
      </c>
      <c r="H51" s="627"/>
      <c r="I51" s="358"/>
      <c r="J51" s="610" t="s">
        <v>5466</v>
      </c>
      <c r="K51" s="628"/>
      <c r="L51" s="494"/>
      <c r="M51" s="490"/>
      <c r="N51" s="490"/>
      <c r="O51" s="490"/>
      <c r="P51" s="490"/>
      <c r="Q51" s="490"/>
      <c r="R51" s="490"/>
      <c r="S51" s="490"/>
      <c r="T51" s="490"/>
      <c r="U51" s="490"/>
      <c r="V51" s="490"/>
      <c r="W51" s="490"/>
      <c r="X51" s="490"/>
      <c r="Y51" s="490"/>
      <c r="Z51" s="490"/>
      <c r="AA51" s="491">
        <f>IF(AND('02 Sit'!C51=1,NOT('02 Sit'!I51="")),'02 Sit'!I51,0)</f>
        <v>0</v>
      </c>
      <c r="AB51" s="491">
        <f>IF(AND('02 Sit'!D51=1,NOT('02 Sit'!I51="")),'02 Sit'!I51,0)</f>
        <v>0</v>
      </c>
      <c r="AC51" s="491">
        <f>IF(AND('02 Sit'!E51=1,NOT('02 Sit'!I51="")),'02 Sit'!I51,0)</f>
        <v>0</v>
      </c>
      <c r="AD51" s="491">
        <f>IF(AND('02 Sit'!F51=1,NOT('02 Sit'!I51="")),'02 Sit'!I51,0)</f>
        <v>0</v>
      </c>
      <c r="AE51" s="491">
        <f>IF(AND('02 Sit'!C51=0,NOT('02 Sit'!H51="")),'02 Sit'!H51,4)</f>
        <v>4</v>
      </c>
      <c r="AF51" s="491">
        <f>IF(AND('02 Sit'!D51=0,NOT('02 Sit'!H51="")),'02 Sit'!H51,4)</f>
        <v>4</v>
      </c>
      <c r="AG51" s="491">
        <f>IF(AND('02 Sit'!E51=0,NOT('02 Sit'!H51="")),'02 Sit'!H51,4)</f>
        <v>4</v>
      </c>
      <c r="AH51" s="491">
        <f>IF(AND('02 Sit'!F51=0,NOT('02 Sit'!H51="")),'02 Sit'!H51,4)</f>
        <v>4</v>
      </c>
    </row>
    <row r="52" spans="1:34" s="491" customFormat="1" ht="20">
      <c r="A52" s="610" t="s">
        <v>2244</v>
      </c>
      <c r="B52" s="358" t="s">
        <v>5378</v>
      </c>
      <c r="C52" s="37"/>
      <c r="D52" s="37"/>
      <c r="E52" s="14"/>
      <c r="F52" s="14"/>
      <c r="G52" s="610">
        <v>4</v>
      </c>
      <c r="H52" s="627"/>
      <c r="I52" s="358"/>
      <c r="J52" s="610" t="s">
        <v>5466</v>
      </c>
      <c r="K52" s="630"/>
      <c r="L52" s="494"/>
      <c r="M52" s="490"/>
      <c r="N52" s="490"/>
      <c r="O52" s="490"/>
      <c r="P52" s="490"/>
      <c r="Q52" s="490"/>
      <c r="R52" s="490"/>
      <c r="S52" s="490"/>
      <c r="T52" s="490"/>
      <c r="U52" s="490"/>
      <c r="V52" s="490"/>
      <c r="W52" s="490"/>
      <c r="X52" s="490"/>
      <c r="Y52" s="490"/>
      <c r="Z52" s="490"/>
      <c r="AA52" s="491">
        <f>IF(AND('02 Sit'!C52=1,NOT('02 Sit'!I52="")),'02 Sit'!I52,0)</f>
        <v>0</v>
      </c>
      <c r="AB52" s="491">
        <f>IF(AND('02 Sit'!D52=1,NOT('02 Sit'!I52="")),'02 Sit'!I52,0)</f>
        <v>0</v>
      </c>
      <c r="AC52" s="491">
        <f>IF(AND('02 Sit'!E52=1,NOT('02 Sit'!I52="")),'02 Sit'!I52,0)</f>
        <v>0</v>
      </c>
      <c r="AD52" s="491">
        <f>IF(AND('02 Sit'!F52=1,NOT('02 Sit'!I52="")),'02 Sit'!I52,0)</f>
        <v>0</v>
      </c>
      <c r="AE52" s="491">
        <f>IF(AND('02 Sit'!C52=0,NOT('02 Sit'!H52="")),'02 Sit'!H52,4)</f>
        <v>4</v>
      </c>
      <c r="AF52" s="491">
        <f>IF(AND('02 Sit'!D52=0,NOT('02 Sit'!H52="")),'02 Sit'!H52,4)</f>
        <v>4</v>
      </c>
      <c r="AG52" s="491">
        <f>IF(AND('02 Sit'!E52=0,NOT('02 Sit'!H52="")),'02 Sit'!H52,4)</f>
        <v>4</v>
      </c>
      <c r="AH52" s="491">
        <f>IF(AND('02 Sit'!F52=0,NOT('02 Sit'!H52="")),'02 Sit'!H52,4)</f>
        <v>4</v>
      </c>
    </row>
    <row r="53" spans="1:34" s="491" customFormat="1" ht="30">
      <c r="A53" s="610" t="s">
        <v>2251</v>
      </c>
      <c r="B53" s="358" t="s">
        <v>461</v>
      </c>
      <c r="C53" s="37"/>
      <c r="D53" s="37"/>
      <c r="E53" s="14"/>
      <c r="F53" s="14"/>
      <c r="G53" s="610">
        <v>2</v>
      </c>
      <c r="H53" s="627">
        <v>3</v>
      </c>
      <c r="I53" s="358"/>
      <c r="J53" s="610" t="s">
        <v>5466</v>
      </c>
      <c r="K53" s="628"/>
      <c r="L53" s="494"/>
      <c r="M53" s="490"/>
      <c r="N53" s="490"/>
      <c r="O53" s="490"/>
      <c r="P53" s="490"/>
      <c r="Q53" s="490"/>
      <c r="R53" s="490"/>
      <c r="S53" s="490"/>
      <c r="T53" s="490"/>
      <c r="U53" s="490"/>
      <c r="V53" s="490"/>
      <c r="W53" s="490"/>
      <c r="X53" s="490"/>
      <c r="Y53" s="490"/>
      <c r="Z53" s="490"/>
      <c r="AA53" s="491">
        <f>IF(AND('02 Sit'!C53=1,NOT('02 Sit'!I53="")),'02 Sit'!I53,0)</f>
        <v>0</v>
      </c>
      <c r="AB53" s="491">
        <f>IF(AND('02 Sit'!D53=1,NOT('02 Sit'!I53="")),'02 Sit'!I53,0)</f>
        <v>0</v>
      </c>
      <c r="AC53" s="491">
        <f>IF(AND('02 Sit'!E53=1,NOT('02 Sit'!I53="")),'02 Sit'!I53,0)</f>
        <v>0</v>
      </c>
      <c r="AD53" s="491">
        <f>IF(AND('02 Sit'!F53=1,NOT('02 Sit'!I53="")),'02 Sit'!I53,0)</f>
        <v>0</v>
      </c>
      <c r="AE53" s="491">
        <f>IF(AND('02 Sit'!C53=0,NOT('02 Sit'!H53="")),'02 Sit'!H53,4)</f>
        <v>3</v>
      </c>
      <c r="AF53" s="491">
        <f>IF(AND('02 Sit'!D53=0,NOT('02 Sit'!H53="")),'02 Sit'!H53,4)</f>
        <v>3</v>
      </c>
      <c r="AG53" s="491">
        <f>IF(AND('02 Sit'!E53=0,NOT('02 Sit'!H53="")),'02 Sit'!H53,4)</f>
        <v>3</v>
      </c>
      <c r="AH53" s="491">
        <f>IF(AND('02 Sit'!F53=0,NOT('02 Sit'!H53="")),'02 Sit'!H53,4)</f>
        <v>3</v>
      </c>
    </row>
    <row r="54" spans="1:34" s="491" customFormat="1">
      <c r="A54" s="610" t="s">
        <v>5030</v>
      </c>
      <c r="B54" s="358" t="s">
        <v>4784</v>
      </c>
      <c r="C54" s="37"/>
      <c r="D54" s="37"/>
      <c r="E54" s="14"/>
      <c r="F54" s="14"/>
      <c r="G54" s="610">
        <v>2</v>
      </c>
      <c r="H54" s="610"/>
      <c r="I54" s="358"/>
      <c r="J54" s="610" t="s">
        <v>2858</v>
      </c>
      <c r="K54" s="631"/>
      <c r="L54" s="494"/>
      <c r="M54" s="490"/>
      <c r="N54" s="490"/>
      <c r="O54" s="490"/>
      <c r="P54" s="490"/>
      <c r="Q54" s="490"/>
      <c r="R54" s="490"/>
      <c r="S54" s="490"/>
      <c r="T54" s="490"/>
      <c r="U54" s="490"/>
      <c r="V54" s="490"/>
      <c r="W54" s="490"/>
      <c r="X54" s="490"/>
      <c r="Y54" s="490"/>
      <c r="Z54" s="490"/>
      <c r="AA54" s="491">
        <f>IF(AND('02 Sit'!C54=1,NOT('02 Sit'!I54="")),'02 Sit'!I54,0)</f>
        <v>0</v>
      </c>
      <c r="AB54" s="491">
        <f>IF(AND('02 Sit'!D54=1,NOT('02 Sit'!I54="")),'02 Sit'!I54,0)</f>
        <v>0</v>
      </c>
      <c r="AC54" s="491">
        <f>IF(AND('02 Sit'!E54=1,NOT('02 Sit'!I54="")),'02 Sit'!I54,0)</f>
        <v>0</v>
      </c>
      <c r="AD54" s="491">
        <f>IF(AND('02 Sit'!F54=1,NOT('02 Sit'!I54="")),'02 Sit'!I54,0)</f>
        <v>0</v>
      </c>
      <c r="AE54" s="491">
        <f>IF(AND('02 Sit'!C54=0,NOT('02 Sit'!H54="")),'02 Sit'!H54,4)</f>
        <v>4</v>
      </c>
      <c r="AF54" s="491">
        <f>IF(AND('02 Sit'!D54=0,NOT('02 Sit'!H54="")),'02 Sit'!H54,4)</f>
        <v>4</v>
      </c>
      <c r="AG54" s="491">
        <f>IF(AND('02 Sit'!E54=0,NOT('02 Sit'!H54="")),'02 Sit'!H54,4)</f>
        <v>4</v>
      </c>
      <c r="AH54" s="491">
        <f>IF(AND('02 Sit'!F54=0,NOT('02 Sit'!H54="")),'02 Sit'!H54,4)</f>
        <v>4</v>
      </c>
    </row>
    <row r="55" spans="1:34" s="491" customFormat="1">
      <c r="A55" s="608" t="s">
        <v>5029</v>
      </c>
      <c r="B55" s="612" t="s">
        <v>1234</v>
      </c>
      <c r="C55" s="37"/>
      <c r="D55" s="37"/>
      <c r="E55" s="14"/>
      <c r="F55" s="14"/>
      <c r="G55" s="610"/>
      <c r="H55" s="610"/>
      <c r="I55" s="358"/>
      <c r="J55" s="610"/>
      <c r="K55" s="628"/>
      <c r="L55" s="494"/>
      <c r="M55" s="490"/>
      <c r="N55" s="490"/>
      <c r="O55" s="490"/>
      <c r="P55" s="490"/>
      <c r="Q55" s="490"/>
      <c r="R55" s="490"/>
      <c r="S55" s="490"/>
      <c r="T55" s="490"/>
      <c r="U55" s="490"/>
      <c r="V55" s="490"/>
      <c r="W55" s="490"/>
      <c r="X55" s="490"/>
      <c r="Y55" s="490"/>
      <c r="Z55" s="490"/>
      <c r="AA55" s="491">
        <f>IF(AND('02 Sit'!C55=1,NOT('02 Sit'!I55="")),'02 Sit'!I55,0)</f>
        <v>0</v>
      </c>
      <c r="AB55" s="491">
        <f>IF(AND('02 Sit'!D55=1,NOT('02 Sit'!I55="")),'02 Sit'!I55,0)</f>
        <v>0</v>
      </c>
      <c r="AC55" s="491">
        <f>IF(AND('02 Sit'!E55=1,NOT('02 Sit'!I55="")),'02 Sit'!I55,0)</f>
        <v>0</v>
      </c>
      <c r="AD55" s="491">
        <f>IF(AND('02 Sit'!F55=1,NOT('02 Sit'!I55="")),'02 Sit'!I55,0)</f>
        <v>0</v>
      </c>
      <c r="AE55" s="491">
        <f>IF(AND('02 Sit'!C55=0,NOT('02 Sit'!H55="")),'02 Sit'!H55,4)</f>
        <v>4</v>
      </c>
      <c r="AF55" s="491">
        <f>IF(AND('02 Sit'!D55=0,NOT('02 Sit'!H55="")),'02 Sit'!H55,4)</f>
        <v>4</v>
      </c>
      <c r="AG55" s="491">
        <f>IF(AND('02 Sit'!E55=0,NOT('02 Sit'!H55="")),'02 Sit'!H55,4)</f>
        <v>4</v>
      </c>
      <c r="AH55" s="491">
        <f>IF(AND('02 Sit'!F55=0,NOT('02 Sit'!H55="")),'02 Sit'!H55,4)</f>
        <v>4</v>
      </c>
    </row>
    <row r="56" spans="1:34" s="491" customFormat="1">
      <c r="A56" s="610" t="s">
        <v>2248</v>
      </c>
      <c r="B56" s="357" t="s">
        <v>1235</v>
      </c>
      <c r="C56" s="37"/>
      <c r="D56" s="37"/>
      <c r="E56" s="14"/>
      <c r="F56" s="14"/>
      <c r="G56" s="610">
        <v>2</v>
      </c>
      <c r="H56" s="610"/>
      <c r="I56" s="358"/>
      <c r="J56" s="610" t="s">
        <v>5466</v>
      </c>
      <c r="K56" s="628"/>
      <c r="L56" s="494"/>
      <c r="M56" s="490"/>
      <c r="N56" s="490"/>
      <c r="O56" s="490"/>
      <c r="P56" s="490"/>
      <c r="Q56" s="490"/>
      <c r="R56" s="490"/>
      <c r="S56" s="490"/>
      <c r="T56" s="490"/>
      <c r="U56" s="490"/>
      <c r="V56" s="490"/>
      <c r="W56" s="490"/>
      <c r="X56" s="490"/>
      <c r="Y56" s="490"/>
      <c r="Z56" s="490"/>
      <c r="AA56" s="491">
        <f>IF(AND('02 Sit'!C56=1,NOT('02 Sit'!I56="")),'02 Sit'!I56,0)</f>
        <v>0</v>
      </c>
      <c r="AB56" s="491">
        <f>IF(AND('02 Sit'!D56=1,NOT('02 Sit'!I56="")),'02 Sit'!I56,0)</f>
        <v>0</v>
      </c>
      <c r="AC56" s="491">
        <f>IF(AND('02 Sit'!E56=1,NOT('02 Sit'!I56="")),'02 Sit'!I56,0)</f>
        <v>0</v>
      </c>
      <c r="AD56" s="491">
        <f>IF(AND('02 Sit'!F56=1,NOT('02 Sit'!I56="")),'02 Sit'!I56,0)</f>
        <v>0</v>
      </c>
      <c r="AE56" s="491">
        <f>IF(AND('02 Sit'!C56=0,NOT('02 Sit'!H56="")),'02 Sit'!H56,4)</f>
        <v>4</v>
      </c>
      <c r="AF56" s="491">
        <f>IF(AND('02 Sit'!D56=0,NOT('02 Sit'!H56="")),'02 Sit'!H56,4)</f>
        <v>4</v>
      </c>
      <c r="AG56" s="491">
        <f>IF(AND('02 Sit'!E56=0,NOT('02 Sit'!H56="")),'02 Sit'!H56,4)</f>
        <v>4</v>
      </c>
      <c r="AH56" s="491">
        <f>IF(AND('02 Sit'!F56=0,NOT('02 Sit'!H56="")),'02 Sit'!H56,4)</f>
        <v>4</v>
      </c>
    </row>
    <row r="57" spans="1:34" s="491" customFormat="1">
      <c r="A57" s="610" t="s">
        <v>1236</v>
      </c>
      <c r="B57" s="358" t="s">
        <v>5379</v>
      </c>
      <c r="C57" s="37"/>
      <c r="D57" s="37"/>
      <c r="E57" s="14"/>
      <c r="F57" s="14"/>
      <c r="G57" s="610">
        <v>3</v>
      </c>
      <c r="H57" s="610"/>
      <c r="I57" s="358"/>
      <c r="J57" s="610" t="s">
        <v>2356</v>
      </c>
      <c r="K57" s="628"/>
      <c r="L57" s="494"/>
      <c r="M57" s="490"/>
      <c r="N57" s="490"/>
      <c r="O57" s="490"/>
      <c r="P57" s="490"/>
      <c r="Q57" s="490"/>
      <c r="R57" s="490"/>
      <c r="S57" s="490"/>
      <c r="T57" s="490"/>
      <c r="U57" s="490"/>
      <c r="V57" s="490"/>
      <c r="W57" s="490"/>
      <c r="X57" s="490"/>
      <c r="Y57" s="490"/>
      <c r="Z57" s="490"/>
      <c r="AA57" s="491">
        <f>IF(AND('02 Sit'!C57=1,NOT('02 Sit'!I57="")),'02 Sit'!I57,0)</f>
        <v>0</v>
      </c>
      <c r="AB57" s="491">
        <f>IF(AND('02 Sit'!D57=1,NOT('02 Sit'!I57="")),'02 Sit'!I57,0)</f>
        <v>0</v>
      </c>
      <c r="AC57" s="491">
        <f>IF(AND('02 Sit'!E57=1,NOT('02 Sit'!I57="")),'02 Sit'!I57,0)</f>
        <v>0</v>
      </c>
      <c r="AD57" s="491">
        <f>IF(AND('02 Sit'!F57=1,NOT('02 Sit'!I57="")),'02 Sit'!I57,0)</f>
        <v>0</v>
      </c>
      <c r="AE57" s="491">
        <f>IF(AND('02 Sit'!C57=0,NOT('02 Sit'!H57="")),'02 Sit'!H57,4)</f>
        <v>4</v>
      </c>
      <c r="AF57" s="491">
        <f>IF(AND('02 Sit'!D57=0,NOT('02 Sit'!H57="")),'02 Sit'!H57,4)</f>
        <v>4</v>
      </c>
      <c r="AG57" s="491">
        <f>IF(AND('02 Sit'!E57=0,NOT('02 Sit'!H57="")),'02 Sit'!H57,4)</f>
        <v>4</v>
      </c>
      <c r="AH57" s="491">
        <f>IF(AND('02 Sit'!F57=0,NOT('02 Sit'!H57="")),'02 Sit'!H57,4)</f>
        <v>4</v>
      </c>
    </row>
    <row r="58" spans="1:34" s="491" customFormat="1" ht="20">
      <c r="A58" s="610" t="s">
        <v>1240</v>
      </c>
      <c r="B58" s="358" t="s">
        <v>1241</v>
      </c>
      <c r="C58" s="37"/>
      <c r="D58" s="37"/>
      <c r="E58" s="14"/>
      <c r="F58" s="14"/>
      <c r="G58" s="610">
        <v>3</v>
      </c>
      <c r="H58" s="610"/>
      <c r="I58" s="358"/>
      <c r="J58" s="610" t="s">
        <v>2356</v>
      </c>
      <c r="K58" s="628"/>
      <c r="L58" s="494"/>
      <c r="M58" s="490"/>
      <c r="N58" s="490"/>
      <c r="O58" s="490"/>
      <c r="P58" s="490"/>
      <c r="Q58" s="490"/>
      <c r="R58" s="490"/>
      <c r="S58" s="490"/>
      <c r="T58" s="490"/>
      <c r="U58" s="490"/>
      <c r="V58" s="490"/>
      <c r="W58" s="490"/>
      <c r="X58" s="490"/>
      <c r="Y58" s="490"/>
      <c r="Z58" s="490"/>
      <c r="AA58" s="491">
        <f>IF(AND('02 Sit'!C58=1,NOT('02 Sit'!I58="")),'02 Sit'!I58,0)</f>
        <v>0</v>
      </c>
      <c r="AB58" s="491">
        <f>IF(AND('02 Sit'!D58=1,NOT('02 Sit'!I58="")),'02 Sit'!I58,0)</f>
        <v>0</v>
      </c>
      <c r="AC58" s="491">
        <f>IF(AND('02 Sit'!E58=1,NOT('02 Sit'!I58="")),'02 Sit'!I58,0)</f>
        <v>0</v>
      </c>
      <c r="AD58" s="491">
        <f>IF(AND('02 Sit'!F58=1,NOT('02 Sit'!I58="")),'02 Sit'!I58,0)</f>
        <v>0</v>
      </c>
      <c r="AE58" s="491">
        <f>IF(AND('02 Sit'!C58=0,NOT('02 Sit'!H58="")),'02 Sit'!H58,4)</f>
        <v>4</v>
      </c>
      <c r="AF58" s="491">
        <f>IF(AND('02 Sit'!D58=0,NOT('02 Sit'!H58="")),'02 Sit'!H58,4)</f>
        <v>4</v>
      </c>
      <c r="AG58" s="491">
        <f>IF(AND('02 Sit'!E58=0,NOT('02 Sit'!H58="")),'02 Sit'!H58,4)</f>
        <v>4</v>
      </c>
      <c r="AH58" s="491">
        <f>IF(AND('02 Sit'!F58=0,NOT('02 Sit'!H58="")),'02 Sit'!H58,4)</f>
        <v>4</v>
      </c>
    </row>
    <row r="59" spans="1:34" s="491" customFormat="1" ht="20">
      <c r="A59" s="610" t="s">
        <v>1242</v>
      </c>
      <c r="B59" s="358" t="s">
        <v>2104</v>
      </c>
      <c r="C59" s="37"/>
      <c r="D59" s="37"/>
      <c r="E59" s="14"/>
      <c r="F59" s="14"/>
      <c r="G59" s="610">
        <v>2</v>
      </c>
      <c r="H59" s="610"/>
      <c r="I59" s="358"/>
      <c r="J59" s="610" t="s">
        <v>3371</v>
      </c>
      <c r="K59" s="628"/>
      <c r="L59" s="494"/>
      <c r="M59" s="490"/>
      <c r="N59" s="490"/>
      <c r="O59" s="490"/>
      <c r="P59" s="490"/>
      <c r="Q59" s="490"/>
      <c r="R59" s="490"/>
      <c r="S59" s="490"/>
      <c r="T59" s="490"/>
      <c r="U59" s="490"/>
      <c r="V59" s="490"/>
      <c r="W59" s="490"/>
      <c r="X59" s="490"/>
      <c r="Y59" s="490"/>
      <c r="Z59" s="490"/>
      <c r="AA59" s="491">
        <f>IF(AND('02 Sit'!C59=1,NOT('02 Sit'!I59="")),'02 Sit'!I59,0)</f>
        <v>0</v>
      </c>
      <c r="AB59" s="491">
        <f>IF(AND('02 Sit'!D59=1,NOT('02 Sit'!I59="")),'02 Sit'!I59,0)</f>
        <v>0</v>
      </c>
      <c r="AC59" s="491">
        <f>IF(AND('02 Sit'!E59=1,NOT('02 Sit'!I59="")),'02 Sit'!I59,0)</f>
        <v>0</v>
      </c>
      <c r="AD59" s="491">
        <f>IF(AND('02 Sit'!F59=1,NOT('02 Sit'!I59="")),'02 Sit'!I59,0)</f>
        <v>0</v>
      </c>
      <c r="AE59" s="491">
        <f>IF(AND('02 Sit'!C59=0,NOT('02 Sit'!H59="")),'02 Sit'!H59,4)</f>
        <v>4</v>
      </c>
      <c r="AF59" s="491">
        <f>IF(AND('02 Sit'!D59=0,NOT('02 Sit'!H59="")),'02 Sit'!H59,4)</f>
        <v>4</v>
      </c>
      <c r="AG59" s="491">
        <f>IF(AND('02 Sit'!E59=0,NOT('02 Sit'!H59="")),'02 Sit'!H59,4)</f>
        <v>4</v>
      </c>
      <c r="AH59" s="491">
        <f>IF(AND('02 Sit'!F59=0,NOT('02 Sit'!H59="")),'02 Sit'!H59,4)</f>
        <v>4</v>
      </c>
    </row>
    <row r="60" spans="1:34" s="491" customFormat="1">
      <c r="A60" s="610" t="s">
        <v>1187</v>
      </c>
      <c r="B60" s="358" t="s">
        <v>1264</v>
      </c>
      <c r="C60" s="37"/>
      <c r="D60" s="37"/>
      <c r="E60" s="14"/>
      <c r="F60" s="14"/>
      <c r="G60" s="610">
        <v>2</v>
      </c>
      <c r="H60" s="610">
        <v>3</v>
      </c>
      <c r="I60" s="358"/>
      <c r="J60" s="610" t="s">
        <v>2356</v>
      </c>
      <c r="K60" s="628"/>
      <c r="L60" s="494"/>
      <c r="M60" s="490"/>
      <c r="N60" s="490"/>
      <c r="O60" s="490"/>
      <c r="P60" s="490"/>
      <c r="Q60" s="490"/>
      <c r="R60" s="490"/>
      <c r="S60" s="490"/>
      <c r="T60" s="490"/>
      <c r="U60" s="490"/>
      <c r="V60" s="490"/>
      <c r="W60" s="490"/>
      <c r="X60" s="490"/>
      <c r="Y60" s="490"/>
      <c r="Z60" s="490"/>
      <c r="AA60" s="491">
        <f>IF(AND('02 Sit'!C60=1,NOT('02 Sit'!I60="")),'02 Sit'!I60,0)</f>
        <v>0</v>
      </c>
      <c r="AB60" s="491">
        <f>IF(AND('02 Sit'!D60=1,NOT('02 Sit'!I60="")),'02 Sit'!I60,0)</f>
        <v>0</v>
      </c>
      <c r="AC60" s="491">
        <f>IF(AND('02 Sit'!E60=1,NOT('02 Sit'!I60="")),'02 Sit'!I60,0)</f>
        <v>0</v>
      </c>
      <c r="AD60" s="491">
        <f>IF(AND('02 Sit'!F60=1,NOT('02 Sit'!I60="")),'02 Sit'!I60,0)</f>
        <v>0</v>
      </c>
      <c r="AE60" s="491">
        <f>IF(AND('02 Sit'!C60=0,NOT('02 Sit'!H60="")),'02 Sit'!H60,4)</f>
        <v>3</v>
      </c>
      <c r="AF60" s="491">
        <f>IF(AND('02 Sit'!D60=0,NOT('02 Sit'!H60="")),'02 Sit'!H60,4)</f>
        <v>3</v>
      </c>
      <c r="AG60" s="491">
        <f>IF(AND('02 Sit'!E60=0,NOT('02 Sit'!H60="")),'02 Sit'!H60,4)</f>
        <v>3</v>
      </c>
      <c r="AH60" s="491">
        <f>IF(AND('02 Sit'!F60=0,NOT('02 Sit'!H60="")),'02 Sit'!H60,4)</f>
        <v>3</v>
      </c>
    </row>
    <row r="61" spans="1:34" s="491" customFormat="1" ht="20">
      <c r="A61" s="610" t="s">
        <v>1265</v>
      </c>
      <c r="B61" s="358" t="s">
        <v>1188</v>
      </c>
      <c r="C61" s="37"/>
      <c r="D61" s="37"/>
      <c r="E61" s="14"/>
      <c r="F61" s="14"/>
      <c r="G61" s="610">
        <v>4</v>
      </c>
      <c r="H61" s="610">
        <v>4</v>
      </c>
      <c r="I61" s="358"/>
      <c r="J61" s="610" t="s">
        <v>5466</v>
      </c>
      <c r="K61" s="628"/>
      <c r="L61" s="494"/>
      <c r="M61" s="490"/>
      <c r="N61" s="490"/>
      <c r="O61" s="490"/>
      <c r="P61" s="490"/>
      <c r="Q61" s="490"/>
      <c r="R61" s="490"/>
      <c r="S61" s="490"/>
      <c r="T61" s="490"/>
      <c r="U61" s="490"/>
      <c r="V61" s="490"/>
      <c r="W61" s="490"/>
      <c r="X61" s="490"/>
      <c r="Y61" s="490"/>
      <c r="Z61" s="490"/>
      <c r="AA61" s="491">
        <f>IF(AND('02 Sit'!C61=1,NOT('02 Sit'!I61="")),'02 Sit'!I61,0)</f>
        <v>0</v>
      </c>
      <c r="AB61" s="491">
        <f>IF(AND('02 Sit'!D61=1,NOT('02 Sit'!I61="")),'02 Sit'!I61,0)</f>
        <v>0</v>
      </c>
      <c r="AC61" s="491">
        <f>IF(AND('02 Sit'!E61=1,NOT('02 Sit'!I61="")),'02 Sit'!I61,0)</f>
        <v>0</v>
      </c>
      <c r="AD61" s="491">
        <f>IF(AND('02 Sit'!F61=1,NOT('02 Sit'!I61="")),'02 Sit'!I61,0)</f>
        <v>0</v>
      </c>
      <c r="AE61" s="491">
        <f>IF(AND('02 Sit'!C61=0,NOT('02 Sit'!H61="")),'02 Sit'!H61,4)</f>
        <v>4</v>
      </c>
      <c r="AF61" s="491">
        <f>IF(AND('02 Sit'!D61=0,NOT('02 Sit'!H61="")),'02 Sit'!H61,4)</f>
        <v>4</v>
      </c>
      <c r="AG61" s="491">
        <f>IF(AND('02 Sit'!E61=0,NOT('02 Sit'!H61="")),'02 Sit'!H61,4)</f>
        <v>4</v>
      </c>
      <c r="AH61" s="491">
        <f>IF(AND('02 Sit'!F61=0,NOT('02 Sit'!H61="")),'02 Sit'!H61,4)</f>
        <v>4</v>
      </c>
    </row>
    <row r="62" spans="1:34" s="491" customFormat="1">
      <c r="A62" s="610" t="s">
        <v>1189</v>
      </c>
      <c r="B62" s="358" t="s">
        <v>2113</v>
      </c>
      <c r="C62" s="37"/>
      <c r="D62" s="37"/>
      <c r="E62" s="14"/>
      <c r="F62" s="14"/>
      <c r="G62" s="610">
        <v>4</v>
      </c>
      <c r="H62" s="610">
        <v>3</v>
      </c>
      <c r="I62" s="358"/>
      <c r="J62" s="610" t="s">
        <v>2356</v>
      </c>
      <c r="K62" s="628"/>
      <c r="L62" s="494"/>
      <c r="M62" s="490"/>
      <c r="N62" s="490"/>
      <c r="O62" s="490"/>
      <c r="P62" s="490"/>
      <c r="Q62" s="490"/>
      <c r="R62" s="490"/>
      <c r="S62" s="490"/>
      <c r="T62" s="490"/>
      <c r="U62" s="490"/>
      <c r="V62" s="490"/>
      <c r="W62" s="490"/>
      <c r="X62" s="490"/>
      <c r="Y62" s="490"/>
      <c r="Z62" s="490"/>
      <c r="AA62" s="491">
        <f>IF(AND('02 Sit'!C62=1,NOT('02 Sit'!I62="")),'02 Sit'!I62,0)</f>
        <v>0</v>
      </c>
      <c r="AB62" s="491">
        <f>IF(AND('02 Sit'!D62=1,NOT('02 Sit'!I62="")),'02 Sit'!I62,0)</f>
        <v>0</v>
      </c>
      <c r="AC62" s="491">
        <f>IF(AND('02 Sit'!E62=1,NOT('02 Sit'!I62="")),'02 Sit'!I62,0)</f>
        <v>0</v>
      </c>
      <c r="AD62" s="491">
        <f>IF(AND('02 Sit'!F62=1,NOT('02 Sit'!I62="")),'02 Sit'!I62,0)</f>
        <v>0</v>
      </c>
      <c r="AE62" s="491">
        <f>IF(AND('02 Sit'!C62=0,NOT('02 Sit'!H62="")),'02 Sit'!H62,4)</f>
        <v>3</v>
      </c>
      <c r="AF62" s="491">
        <f>IF(AND('02 Sit'!D62=0,NOT('02 Sit'!H62="")),'02 Sit'!H62,4)</f>
        <v>3</v>
      </c>
      <c r="AG62" s="491">
        <f>IF(AND('02 Sit'!E62=0,NOT('02 Sit'!H62="")),'02 Sit'!H62,4)</f>
        <v>3</v>
      </c>
      <c r="AH62" s="491">
        <f>IF(AND('02 Sit'!F62=0,NOT('02 Sit'!H62="")),'02 Sit'!H62,4)</f>
        <v>3</v>
      </c>
    </row>
    <row r="63" spans="1:34" s="491" customFormat="1">
      <c r="A63" s="610" t="s">
        <v>2114</v>
      </c>
      <c r="B63" s="358" t="s">
        <v>2271</v>
      </c>
      <c r="C63" s="37"/>
      <c r="D63" s="37"/>
      <c r="E63" s="14"/>
      <c r="F63" s="14"/>
      <c r="G63" s="610">
        <v>2</v>
      </c>
      <c r="H63" s="610"/>
      <c r="I63" s="358"/>
      <c r="J63" s="610" t="s">
        <v>2356</v>
      </c>
      <c r="K63" s="628"/>
      <c r="L63" s="494"/>
      <c r="M63" s="490"/>
      <c r="N63" s="490"/>
      <c r="O63" s="490"/>
      <c r="P63" s="490"/>
      <c r="Q63" s="490"/>
      <c r="R63" s="490"/>
      <c r="S63" s="490"/>
      <c r="T63" s="490"/>
      <c r="U63" s="490"/>
      <c r="V63" s="490"/>
      <c r="W63" s="490"/>
      <c r="X63" s="490"/>
      <c r="Y63" s="490"/>
      <c r="Z63" s="490"/>
      <c r="AA63" s="491">
        <f>IF(AND('02 Sit'!C63=1,NOT('02 Sit'!I63="")),'02 Sit'!I63,0)</f>
        <v>0</v>
      </c>
      <c r="AB63" s="491">
        <f>IF(AND('02 Sit'!D63=1,NOT('02 Sit'!I63="")),'02 Sit'!I63,0)</f>
        <v>0</v>
      </c>
      <c r="AC63" s="491">
        <f>IF(AND('02 Sit'!E63=1,NOT('02 Sit'!I63="")),'02 Sit'!I63,0)</f>
        <v>0</v>
      </c>
      <c r="AD63" s="491">
        <f>IF(AND('02 Sit'!F63=1,NOT('02 Sit'!I63="")),'02 Sit'!I63,0)</f>
        <v>0</v>
      </c>
      <c r="AE63" s="491">
        <f>IF(AND('02 Sit'!C63=0,NOT('02 Sit'!H63="")),'02 Sit'!H63,4)</f>
        <v>4</v>
      </c>
      <c r="AF63" s="491">
        <f>IF(AND('02 Sit'!D63=0,NOT('02 Sit'!H63="")),'02 Sit'!H63,4)</f>
        <v>4</v>
      </c>
      <c r="AG63" s="491">
        <f>IF(AND('02 Sit'!E63=0,NOT('02 Sit'!H63="")),'02 Sit'!H63,4)</f>
        <v>4</v>
      </c>
      <c r="AH63" s="491">
        <f>IF(AND('02 Sit'!F63=0,NOT('02 Sit'!H63="")),'02 Sit'!H63,4)</f>
        <v>4</v>
      </c>
    </row>
    <row r="64" spans="1:34" s="491" customFormat="1">
      <c r="A64" s="610" t="s">
        <v>2272</v>
      </c>
      <c r="B64" s="358" t="s">
        <v>2273</v>
      </c>
      <c r="C64" s="37"/>
      <c r="D64" s="37"/>
      <c r="E64" s="14"/>
      <c r="F64" s="14"/>
      <c r="G64" s="610">
        <v>2</v>
      </c>
      <c r="H64" s="610">
        <v>3</v>
      </c>
      <c r="I64" s="358"/>
      <c r="J64" s="610" t="s">
        <v>2356</v>
      </c>
      <c r="K64" s="628"/>
      <c r="L64" s="494"/>
      <c r="M64" s="490"/>
      <c r="N64" s="490"/>
      <c r="O64" s="490"/>
      <c r="P64" s="490"/>
      <c r="Q64" s="490"/>
      <c r="R64" s="490"/>
      <c r="S64" s="490"/>
      <c r="T64" s="490"/>
      <c r="U64" s="490"/>
      <c r="V64" s="490"/>
      <c r="W64" s="490"/>
      <c r="X64" s="490"/>
      <c r="Y64" s="490"/>
      <c r="Z64" s="490"/>
      <c r="AA64" s="491">
        <f>IF(AND('02 Sit'!C64=1,NOT('02 Sit'!I64="")),'02 Sit'!I64,0)</f>
        <v>0</v>
      </c>
      <c r="AB64" s="491">
        <f>IF(AND('02 Sit'!D64=1,NOT('02 Sit'!I64="")),'02 Sit'!I64,0)</f>
        <v>0</v>
      </c>
      <c r="AC64" s="491">
        <f>IF(AND('02 Sit'!E64=1,NOT('02 Sit'!I64="")),'02 Sit'!I64,0)</f>
        <v>0</v>
      </c>
      <c r="AD64" s="491">
        <f>IF(AND('02 Sit'!F64=1,NOT('02 Sit'!I64="")),'02 Sit'!I64,0)</f>
        <v>0</v>
      </c>
      <c r="AE64" s="491">
        <f>IF(AND('02 Sit'!C64=0,NOT('02 Sit'!H64="")),'02 Sit'!H64,4)</f>
        <v>3</v>
      </c>
      <c r="AF64" s="491">
        <f>IF(AND('02 Sit'!D64=0,NOT('02 Sit'!H64="")),'02 Sit'!H64,4)</f>
        <v>3</v>
      </c>
      <c r="AG64" s="491">
        <f>IF(AND('02 Sit'!E64=0,NOT('02 Sit'!H64="")),'02 Sit'!H64,4)</f>
        <v>3</v>
      </c>
      <c r="AH64" s="491">
        <f>IF(AND('02 Sit'!F64=0,NOT('02 Sit'!H64="")),'02 Sit'!H64,4)</f>
        <v>3</v>
      </c>
    </row>
    <row r="65" spans="1:34" s="491" customFormat="1" ht="30">
      <c r="A65" s="610" t="s">
        <v>2274</v>
      </c>
      <c r="B65" s="358" t="s">
        <v>2213</v>
      </c>
      <c r="C65" s="37"/>
      <c r="D65" s="37"/>
      <c r="E65" s="14"/>
      <c r="F65" s="14"/>
      <c r="G65" s="610">
        <v>4</v>
      </c>
      <c r="H65" s="610">
        <v>4</v>
      </c>
      <c r="I65" s="358"/>
      <c r="J65" s="610" t="s">
        <v>2356</v>
      </c>
      <c r="K65" s="628"/>
      <c r="L65" s="494"/>
      <c r="M65" s="490"/>
      <c r="N65" s="490"/>
      <c r="O65" s="490"/>
      <c r="P65" s="490"/>
      <c r="Q65" s="490"/>
      <c r="R65" s="490"/>
      <c r="S65" s="490"/>
      <c r="T65" s="490"/>
      <c r="U65" s="490"/>
      <c r="V65" s="490"/>
      <c r="W65" s="490"/>
      <c r="X65" s="490"/>
      <c r="Y65" s="490"/>
      <c r="Z65" s="490"/>
      <c r="AA65" s="491">
        <f>IF(AND('02 Sit'!C65=1,NOT('02 Sit'!I65="")),'02 Sit'!I65,0)</f>
        <v>0</v>
      </c>
      <c r="AB65" s="491">
        <f>IF(AND('02 Sit'!D65=1,NOT('02 Sit'!I65="")),'02 Sit'!I65,0)</f>
        <v>0</v>
      </c>
      <c r="AC65" s="491">
        <f>IF(AND('02 Sit'!E65=1,NOT('02 Sit'!I65="")),'02 Sit'!I65,0)</f>
        <v>0</v>
      </c>
      <c r="AD65" s="491">
        <f>IF(AND('02 Sit'!F65=1,NOT('02 Sit'!I65="")),'02 Sit'!I65,0)</f>
        <v>0</v>
      </c>
      <c r="AE65" s="491">
        <f>IF(AND('02 Sit'!C65=0,NOT('02 Sit'!H65="")),'02 Sit'!H65,4)</f>
        <v>4</v>
      </c>
      <c r="AF65" s="491">
        <f>IF(AND('02 Sit'!D65=0,NOT('02 Sit'!H65="")),'02 Sit'!H65,4)</f>
        <v>4</v>
      </c>
      <c r="AG65" s="491">
        <f>IF(AND('02 Sit'!E65=0,NOT('02 Sit'!H65="")),'02 Sit'!H65,4)</f>
        <v>4</v>
      </c>
      <c r="AH65" s="491">
        <f>IF(AND('02 Sit'!F65=0,NOT('02 Sit'!H65="")),'02 Sit'!H65,4)</f>
        <v>4</v>
      </c>
    </row>
    <row r="66" spans="1:34" s="491" customFormat="1" ht="20">
      <c r="A66" s="610" t="s">
        <v>2214</v>
      </c>
      <c r="B66" s="358" t="s">
        <v>5419</v>
      </c>
      <c r="C66" s="37"/>
      <c r="D66" s="37"/>
      <c r="E66" s="14"/>
      <c r="F66" s="14"/>
      <c r="G66" s="610">
        <v>4</v>
      </c>
      <c r="H66" s="610">
        <v>3</v>
      </c>
      <c r="I66" s="358"/>
      <c r="J66" s="610" t="s">
        <v>2351</v>
      </c>
      <c r="K66" s="628"/>
      <c r="L66" s="494"/>
      <c r="M66" s="490"/>
      <c r="N66" s="490"/>
      <c r="O66" s="490"/>
      <c r="P66" s="490"/>
      <c r="Q66" s="490"/>
      <c r="R66" s="490"/>
      <c r="S66" s="490"/>
      <c r="T66" s="490"/>
      <c r="U66" s="490"/>
      <c r="V66" s="490"/>
      <c r="W66" s="490"/>
      <c r="X66" s="490"/>
      <c r="Y66" s="490"/>
      <c r="Z66" s="490"/>
      <c r="AA66" s="491">
        <f>IF(AND('02 Sit'!C66=1,NOT('02 Sit'!I66="")),'02 Sit'!I66,0)</f>
        <v>0</v>
      </c>
      <c r="AB66" s="491">
        <f>IF(AND('02 Sit'!D66=1,NOT('02 Sit'!I66="")),'02 Sit'!I66,0)</f>
        <v>0</v>
      </c>
      <c r="AC66" s="491">
        <f>IF(AND('02 Sit'!E66=1,NOT('02 Sit'!I66="")),'02 Sit'!I66,0)</f>
        <v>0</v>
      </c>
      <c r="AD66" s="491">
        <f>IF(AND('02 Sit'!F66=1,NOT('02 Sit'!I66="")),'02 Sit'!I66,0)</f>
        <v>0</v>
      </c>
      <c r="AE66" s="491">
        <f>IF(AND('02 Sit'!C66=0,NOT('02 Sit'!H66="")),'02 Sit'!H66,4)</f>
        <v>3</v>
      </c>
      <c r="AF66" s="491">
        <f>IF(AND('02 Sit'!D66=0,NOT('02 Sit'!H66="")),'02 Sit'!H66,4)</f>
        <v>3</v>
      </c>
      <c r="AG66" s="491">
        <f>IF(AND('02 Sit'!E66=0,NOT('02 Sit'!H66="")),'02 Sit'!H66,4)</f>
        <v>3</v>
      </c>
      <c r="AH66" s="491">
        <f>IF(AND('02 Sit'!F66=0,NOT('02 Sit'!H66="")),'02 Sit'!H66,4)</f>
        <v>3</v>
      </c>
    </row>
    <row r="67" spans="1:34" s="491" customFormat="1" ht="20">
      <c r="A67" s="610" t="s">
        <v>5019</v>
      </c>
      <c r="B67" s="358" t="s">
        <v>2155</v>
      </c>
      <c r="C67" s="37"/>
      <c r="D67" s="37"/>
      <c r="E67" s="14"/>
      <c r="F67" s="14"/>
      <c r="G67" s="610">
        <v>2</v>
      </c>
      <c r="H67" s="610"/>
      <c r="I67" s="358"/>
      <c r="J67" s="610" t="s">
        <v>3371</v>
      </c>
      <c r="K67" s="628"/>
      <c r="L67" s="494"/>
      <c r="M67" s="490"/>
      <c r="N67" s="490"/>
      <c r="O67" s="490"/>
      <c r="P67" s="490"/>
      <c r="Q67" s="490"/>
      <c r="R67" s="490"/>
      <c r="S67" s="490"/>
      <c r="T67" s="490"/>
      <c r="U67" s="490"/>
      <c r="V67" s="490"/>
      <c r="W67" s="490"/>
      <c r="X67" s="490"/>
      <c r="Y67" s="490"/>
      <c r="Z67" s="490"/>
      <c r="AA67" s="491">
        <f>IF(AND('02 Sit'!C67=1,NOT('02 Sit'!I67="")),'02 Sit'!I67,0)</f>
        <v>0</v>
      </c>
      <c r="AB67" s="491">
        <f>IF(AND('02 Sit'!D67=1,NOT('02 Sit'!I67="")),'02 Sit'!I67,0)</f>
        <v>0</v>
      </c>
      <c r="AC67" s="491">
        <f>IF(AND('02 Sit'!E67=1,NOT('02 Sit'!I67="")),'02 Sit'!I67,0)</f>
        <v>0</v>
      </c>
      <c r="AD67" s="491">
        <f>IF(AND('02 Sit'!F67=1,NOT('02 Sit'!I67="")),'02 Sit'!I67,0)</f>
        <v>0</v>
      </c>
      <c r="AE67" s="491">
        <f>IF(AND('02 Sit'!C67=0,NOT('02 Sit'!H67="")),'02 Sit'!H67,4)</f>
        <v>4</v>
      </c>
      <c r="AF67" s="491">
        <f>IF(AND('02 Sit'!D67=0,NOT('02 Sit'!H67="")),'02 Sit'!H67,4)</f>
        <v>4</v>
      </c>
      <c r="AG67" s="491">
        <f>IF(AND('02 Sit'!E67=0,NOT('02 Sit'!H67="")),'02 Sit'!H67,4)</f>
        <v>4</v>
      </c>
      <c r="AH67" s="491">
        <f>IF(AND('02 Sit'!F67=0,NOT('02 Sit'!H67="")),'02 Sit'!H67,4)</f>
        <v>4</v>
      </c>
    </row>
    <row r="68" spans="1:34" s="491" customFormat="1">
      <c r="A68" s="610" t="s">
        <v>2156</v>
      </c>
      <c r="B68" s="358" t="s">
        <v>2154</v>
      </c>
      <c r="C68" s="37"/>
      <c r="D68" s="37"/>
      <c r="E68" s="14"/>
      <c r="F68" s="14"/>
      <c r="G68" s="610">
        <v>3</v>
      </c>
      <c r="H68" s="610"/>
      <c r="I68" s="358"/>
      <c r="J68" s="610" t="s">
        <v>5466</v>
      </c>
      <c r="K68" s="628"/>
      <c r="L68" s="494"/>
      <c r="M68" s="490"/>
      <c r="N68" s="490"/>
      <c r="O68" s="490"/>
      <c r="P68" s="490"/>
      <c r="Q68" s="490"/>
      <c r="R68" s="490"/>
      <c r="S68" s="490"/>
      <c r="T68" s="490"/>
      <c r="U68" s="490"/>
      <c r="V68" s="490"/>
      <c r="W68" s="490"/>
      <c r="X68" s="490"/>
      <c r="Y68" s="490"/>
      <c r="Z68" s="490"/>
      <c r="AA68" s="491">
        <f>IF(AND('02 Sit'!C68=1,NOT('02 Sit'!I68="")),'02 Sit'!I68,0)</f>
        <v>0</v>
      </c>
      <c r="AB68" s="491">
        <f>IF(AND('02 Sit'!D68=1,NOT('02 Sit'!I68="")),'02 Sit'!I68,0)</f>
        <v>0</v>
      </c>
      <c r="AC68" s="491">
        <f>IF(AND('02 Sit'!E68=1,NOT('02 Sit'!I68="")),'02 Sit'!I68,0)</f>
        <v>0</v>
      </c>
      <c r="AD68" s="491">
        <f>IF(AND('02 Sit'!F68=1,NOT('02 Sit'!I68="")),'02 Sit'!I68,0)</f>
        <v>0</v>
      </c>
      <c r="AE68" s="491">
        <f>IF(AND('02 Sit'!C68=0,NOT('02 Sit'!H68="")),'02 Sit'!H68,4)</f>
        <v>4</v>
      </c>
      <c r="AF68" s="491">
        <f>IF(AND('02 Sit'!D68=0,NOT('02 Sit'!H68="")),'02 Sit'!H68,4)</f>
        <v>4</v>
      </c>
      <c r="AG68" s="491">
        <f>IF(AND('02 Sit'!E68=0,NOT('02 Sit'!H68="")),'02 Sit'!H68,4)</f>
        <v>4</v>
      </c>
      <c r="AH68" s="491">
        <f>IF(AND('02 Sit'!F68=0,NOT('02 Sit'!H68="")),'02 Sit'!H68,4)</f>
        <v>4</v>
      </c>
    </row>
    <row r="69" spans="1:34" s="491" customFormat="1" ht="20">
      <c r="A69" s="610" t="s">
        <v>1275</v>
      </c>
      <c r="B69" s="358" t="s">
        <v>5422</v>
      </c>
      <c r="C69" s="37"/>
      <c r="D69" s="37"/>
      <c r="E69" s="14"/>
      <c r="F69" s="14"/>
      <c r="G69" s="610">
        <v>3</v>
      </c>
      <c r="H69" s="610"/>
      <c r="I69" s="358"/>
      <c r="J69" s="610" t="s">
        <v>2858</v>
      </c>
      <c r="K69" s="628"/>
      <c r="L69" s="494"/>
      <c r="M69" s="490"/>
      <c r="N69" s="490"/>
      <c r="O69" s="490"/>
      <c r="P69" s="490"/>
      <c r="Q69" s="490"/>
      <c r="R69" s="490"/>
      <c r="S69" s="490"/>
      <c r="T69" s="490"/>
      <c r="U69" s="490"/>
      <c r="V69" s="490"/>
      <c r="W69" s="490"/>
      <c r="X69" s="490"/>
      <c r="Y69" s="490"/>
      <c r="Z69" s="490"/>
      <c r="AA69" s="491">
        <f>IF(AND('02 Sit'!C69=1,NOT('02 Sit'!I69="")),'02 Sit'!I69,0)</f>
        <v>0</v>
      </c>
      <c r="AB69" s="491">
        <f>IF(AND('02 Sit'!D69=1,NOT('02 Sit'!I69="")),'02 Sit'!I69,0)</f>
        <v>0</v>
      </c>
      <c r="AC69" s="491">
        <f>IF(AND('02 Sit'!E69=1,NOT('02 Sit'!I69="")),'02 Sit'!I69,0)</f>
        <v>0</v>
      </c>
      <c r="AD69" s="491">
        <f>IF(AND('02 Sit'!F69=1,NOT('02 Sit'!I69="")),'02 Sit'!I69,0)</f>
        <v>0</v>
      </c>
      <c r="AE69" s="491">
        <f>IF(AND('02 Sit'!C69=0,NOT('02 Sit'!H69="")),'02 Sit'!H69,4)</f>
        <v>4</v>
      </c>
      <c r="AF69" s="491">
        <f>IF(AND('02 Sit'!D69=0,NOT('02 Sit'!H69="")),'02 Sit'!H69,4)</f>
        <v>4</v>
      </c>
      <c r="AG69" s="491">
        <f>IF(AND('02 Sit'!E69=0,NOT('02 Sit'!H69="")),'02 Sit'!H69,4)</f>
        <v>4</v>
      </c>
      <c r="AH69" s="491">
        <f>IF(AND('02 Sit'!F69=0,NOT('02 Sit'!H69="")),'02 Sit'!H69,4)</f>
        <v>4</v>
      </c>
    </row>
    <row r="70" spans="1:34" s="491" customFormat="1">
      <c r="A70" s="610" t="s">
        <v>1276</v>
      </c>
      <c r="B70" s="358" t="s">
        <v>5423</v>
      </c>
      <c r="C70" s="37"/>
      <c r="D70" s="37"/>
      <c r="E70" s="14"/>
      <c r="F70" s="14"/>
      <c r="G70" s="610">
        <v>2</v>
      </c>
      <c r="H70" s="610"/>
      <c r="I70" s="358"/>
      <c r="J70" s="610" t="s">
        <v>2858</v>
      </c>
      <c r="K70" s="628"/>
      <c r="L70" s="494"/>
      <c r="M70" s="490"/>
      <c r="N70" s="490"/>
      <c r="O70" s="490"/>
      <c r="P70" s="490"/>
      <c r="Q70" s="490"/>
      <c r="R70" s="490"/>
      <c r="S70" s="490"/>
      <c r="T70" s="490"/>
      <c r="U70" s="490"/>
      <c r="V70" s="490"/>
      <c r="W70" s="490"/>
      <c r="X70" s="490"/>
      <c r="Y70" s="490"/>
      <c r="Z70" s="490"/>
      <c r="AA70" s="491">
        <f>IF(AND('02 Sit'!C70=1,NOT('02 Sit'!I70="")),'02 Sit'!I70,0)</f>
        <v>0</v>
      </c>
      <c r="AB70" s="491">
        <f>IF(AND('02 Sit'!D70=1,NOT('02 Sit'!I70="")),'02 Sit'!I70,0)</f>
        <v>0</v>
      </c>
      <c r="AC70" s="491">
        <f>IF(AND('02 Sit'!E70=1,NOT('02 Sit'!I70="")),'02 Sit'!I70,0)</f>
        <v>0</v>
      </c>
      <c r="AD70" s="491">
        <f>IF(AND('02 Sit'!F70=1,NOT('02 Sit'!I70="")),'02 Sit'!I70,0)</f>
        <v>0</v>
      </c>
      <c r="AE70" s="491">
        <f>IF(AND('02 Sit'!C70=0,NOT('02 Sit'!H70="")),'02 Sit'!H70,4)</f>
        <v>4</v>
      </c>
      <c r="AF70" s="491">
        <f>IF(AND('02 Sit'!D70=0,NOT('02 Sit'!H70="")),'02 Sit'!H70,4)</f>
        <v>4</v>
      </c>
      <c r="AG70" s="491">
        <f>IF(AND('02 Sit'!E70=0,NOT('02 Sit'!H70="")),'02 Sit'!H70,4)</f>
        <v>4</v>
      </c>
      <c r="AH70" s="491">
        <f>IF(AND('02 Sit'!F70=0,NOT('02 Sit'!H70="")),'02 Sit'!H70,4)</f>
        <v>4</v>
      </c>
    </row>
    <row r="71" spans="1:34" s="491" customFormat="1">
      <c r="A71" s="608" t="s">
        <v>1277</v>
      </c>
      <c r="B71" s="612" t="s">
        <v>569</v>
      </c>
      <c r="C71" s="37"/>
      <c r="D71" s="37"/>
      <c r="E71" s="14"/>
      <c r="F71" s="14"/>
      <c r="G71" s="610"/>
      <c r="H71" s="610"/>
      <c r="I71" s="358"/>
      <c r="J71" s="610"/>
      <c r="K71" s="628"/>
      <c r="L71" s="494"/>
      <c r="M71" s="490"/>
      <c r="N71" s="490"/>
      <c r="O71" s="490"/>
      <c r="P71" s="490"/>
      <c r="Q71" s="490"/>
      <c r="R71" s="490"/>
      <c r="S71" s="490"/>
      <c r="T71" s="490"/>
      <c r="U71" s="490"/>
      <c r="V71" s="490"/>
      <c r="W71" s="490"/>
      <c r="X71" s="490"/>
      <c r="Y71" s="490"/>
      <c r="Z71" s="490"/>
      <c r="AA71" s="491">
        <f>IF(AND('02 Sit'!C71=1,NOT('02 Sit'!I71="")),'02 Sit'!I71,0)</f>
        <v>0</v>
      </c>
      <c r="AB71" s="491">
        <f>IF(AND('02 Sit'!D71=1,NOT('02 Sit'!I71="")),'02 Sit'!I71,0)</f>
        <v>0</v>
      </c>
      <c r="AC71" s="491">
        <f>IF(AND('02 Sit'!E71=1,NOT('02 Sit'!I71="")),'02 Sit'!I71,0)</f>
        <v>0</v>
      </c>
      <c r="AD71" s="491">
        <f>IF(AND('02 Sit'!F71=1,NOT('02 Sit'!I71="")),'02 Sit'!I71,0)</f>
        <v>0</v>
      </c>
      <c r="AE71" s="491">
        <f>IF(AND('02 Sit'!C71=0,NOT('02 Sit'!H71="")),'02 Sit'!H71,4)</f>
        <v>4</v>
      </c>
      <c r="AF71" s="491">
        <f>IF(AND('02 Sit'!D71=0,NOT('02 Sit'!H71="")),'02 Sit'!H71,4)</f>
        <v>4</v>
      </c>
      <c r="AG71" s="491">
        <f>IF(AND('02 Sit'!E71=0,NOT('02 Sit'!H71="")),'02 Sit'!H71,4)</f>
        <v>4</v>
      </c>
      <c r="AH71" s="491">
        <f>IF(AND('02 Sit'!F71=0,NOT('02 Sit'!H71="")),'02 Sit'!H71,4)</f>
        <v>4</v>
      </c>
    </row>
    <row r="72" spans="1:34" s="491" customFormat="1" ht="20">
      <c r="A72" s="610" t="s">
        <v>1278</v>
      </c>
      <c r="B72" s="597" t="s">
        <v>1154</v>
      </c>
      <c r="C72" s="37"/>
      <c r="D72" s="37"/>
      <c r="E72" s="14"/>
      <c r="F72" s="14"/>
      <c r="G72" s="610">
        <v>2</v>
      </c>
      <c r="H72" s="610"/>
      <c r="I72" s="358"/>
      <c r="J72" s="610" t="s">
        <v>2351</v>
      </c>
      <c r="K72" s="628"/>
      <c r="L72" s="494"/>
      <c r="M72" s="490"/>
      <c r="N72" s="490"/>
      <c r="O72" s="490"/>
      <c r="P72" s="490"/>
      <c r="Q72" s="490"/>
      <c r="R72" s="490"/>
      <c r="S72" s="490"/>
      <c r="T72" s="490"/>
      <c r="U72" s="490"/>
      <c r="V72" s="490"/>
      <c r="W72" s="490"/>
      <c r="X72" s="490"/>
      <c r="Y72" s="490"/>
      <c r="Z72" s="490"/>
      <c r="AA72" s="491">
        <f>IF(AND('02 Sit'!C72=1,NOT('02 Sit'!I72="")),'02 Sit'!I72,0)</f>
        <v>0</v>
      </c>
      <c r="AB72" s="491">
        <f>IF(AND('02 Sit'!D72=1,NOT('02 Sit'!I72="")),'02 Sit'!I72,0)</f>
        <v>0</v>
      </c>
      <c r="AC72" s="491">
        <f>IF(AND('02 Sit'!E72=1,NOT('02 Sit'!I72="")),'02 Sit'!I72,0)</f>
        <v>0</v>
      </c>
      <c r="AD72" s="491">
        <f>IF(AND('02 Sit'!F72=1,NOT('02 Sit'!I72="")),'02 Sit'!I72,0)</f>
        <v>0</v>
      </c>
      <c r="AE72" s="491">
        <f>IF(AND('02 Sit'!C72=0,NOT('02 Sit'!H72="")),'02 Sit'!H72,4)</f>
        <v>4</v>
      </c>
      <c r="AF72" s="491">
        <f>IF(AND('02 Sit'!D72=0,NOT('02 Sit'!H72="")),'02 Sit'!H72,4)</f>
        <v>4</v>
      </c>
      <c r="AG72" s="491">
        <f>IF(AND('02 Sit'!E72=0,NOT('02 Sit'!H72="")),'02 Sit'!H72,4)</f>
        <v>4</v>
      </c>
      <c r="AH72" s="491">
        <f>IF(AND('02 Sit'!F72=0,NOT('02 Sit'!H72="")),'02 Sit'!H72,4)</f>
        <v>4</v>
      </c>
    </row>
    <row r="73" spans="1:34" s="491" customFormat="1">
      <c r="A73" s="610" t="s">
        <v>1155</v>
      </c>
      <c r="B73" s="597" t="s">
        <v>1248</v>
      </c>
      <c r="C73" s="37"/>
      <c r="D73" s="37"/>
      <c r="E73" s="14"/>
      <c r="F73" s="14"/>
      <c r="G73" s="610">
        <v>3</v>
      </c>
      <c r="H73" s="610"/>
      <c r="I73" s="358"/>
      <c r="J73" s="610" t="s">
        <v>5466</v>
      </c>
      <c r="K73" s="628"/>
      <c r="L73" s="494"/>
      <c r="M73" s="490"/>
      <c r="N73" s="490"/>
      <c r="O73" s="490"/>
      <c r="P73" s="490"/>
      <c r="Q73" s="490"/>
      <c r="R73" s="490"/>
      <c r="S73" s="490"/>
      <c r="T73" s="490"/>
      <c r="U73" s="490"/>
      <c r="V73" s="490"/>
      <c r="W73" s="490"/>
      <c r="X73" s="490"/>
      <c r="Y73" s="490"/>
      <c r="Z73" s="490"/>
      <c r="AA73" s="491">
        <f>IF(AND('02 Sit'!C73=1,NOT('02 Sit'!I73="")),'02 Sit'!I73,0)</f>
        <v>0</v>
      </c>
      <c r="AB73" s="491">
        <f>IF(AND('02 Sit'!D73=1,NOT('02 Sit'!I73="")),'02 Sit'!I73,0)</f>
        <v>0</v>
      </c>
      <c r="AC73" s="491">
        <f>IF(AND('02 Sit'!E73=1,NOT('02 Sit'!I73="")),'02 Sit'!I73,0)</f>
        <v>0</v>
      </c>
      <c r="AD73" s="491">
        <f>IF(AND('02 Sit'!F73=1,NOT('02 Sit'!I73="")),'02 Sit'!I73,0)</f>
        <v>0</v>
      </c>
      <c r="AE73" s="491">
        <f>IF(AND('02 Sit'!C73=0,NOT('02 Sit'!H73="")),'02 Sit'!H73,4)</f>
        <v>4</v>
      </c>
      <c r="AF73" s="491">
        <f>IF(AND('02 Sit'!D73=0,NOT('02 Sit'!H73="")),'02 Sit'!H73,4)</f>
        <v>4</v>
      </c>
      <c r="AG73" s="491">
        <f>IF(AND('02 Sit'!E73=0,NOT('02 Sit'!H73="")),'02 Sit'!H73,4)</f>
        <v>4</v>
      </c>
      <c r="AH73" s="491">
        <f>IF(AND('02 Sit'!F73=0,NOT('02 Sit'!H73="")),'02 Sit'!H73,4)</f>
        <v>4</v>
      </c>
    </row>
    <row r="74" spans="1:34" s="491" customFormat="1" ht="20">
      <c r="A74" s="610" t="s">
        <v>1249</v>
      </c>
      <c r="B74" s="597" t="s">
        <v>1250</v>
      </c>
      <c r="C74" s="37"/>
      <c r="D74" s="37"/>
      <c r="E74" s="14"/>
      <c r="F74" s="14"/>
      <c r="G74" s="610">
        <v>4</v>
      </c>
      <c r="H74" s="610"/>
      <c r="I74" s="358"/>
      <c r="J74" s="610" t="s">
        <v>5466</v>
      </c>
      <c r="K74" s="628"/>
      <c r="L74" s="494"/>
      <c r="M74" s="490"/>
      <c r="N74" s="490"/>
      <c r="O74" s="490"/>
      <c r="P74" s="490"/>
      <c r="Q74" s="490"/>
      <c r="R74" s="490"/>
      <c r="S74" s="490"/>
      <c r="T74" s="490"/>
      <c r="U74" s="490"/>
      <c r="V74" s="490"/>
      <c r="W74" s="490"/>
      <c r="X74" s="490"/>
      <c r="Y74" s="490"/>
      <c r="Z74" s="490"/>
      <c r="AA74" s="491">
        <f>IF(AND('02 Sit'!C74=1,NOT('02 Sit'!I74="")),'02 Sit'!I74,0)</f>
        <v>0</v>
      </c>
      <c r="AB74" s="491">
        <f>IF(AND('02 Sit'!D74=1,NOT('02 Sit'!I74="")),'02 Sit'!I74,0)</f>
        <v>0</v>
      </c>
      <c r="AC74" s="491">
        <f>IF(AND('02 Sit'!E74=1,NOT('02 Sit'!I74="")),'02 Sit'!I74,0)</f>
        <v>0</v>
      </c>
      <c r="AD74" s="491">
        <f>IF(AND('02 Sit'!F74=1,NOT('02 Sit'!I74="")),'02 Sit'!I74,0)</f>
        <v>0</v>
      </c>
      <c r="AE74" s="491">
        <f>IF(AND('02 Sit'!C74=0,NOT('02 Sit'!H74="")),'02 Sit'!H74,4)</f>
        <v>4</v>
      </c>
      <c r="AF74" s="491">
        <f>IF(AND('02 Sit'!D74=0,NOT('02 Sit'!H74="")),'02 Sit'!H74,4)</f>
        <v>4</v>
      </c>
      <c r="AG74" s="491">
        <f>IF(AND('02 Sit'!E74=0,NOT('02 Sit'!H74="")),'02 Sit'!H74,4)</f>
        <v>4</v>
      </c>
      <c r="AH74" s="491">
        <f>IF(AND('02 Sit'!F74=0,NOT('02 Sit'!H74="")),'02 Sit'!H74,4)</f>
        <v>4</v>
      </c>
    </row>
    <row r="75" spans="1:34" s="491" customFormat="1" ht="20">
      <c r="A75" s="610" t="s">
        <v>1251</v>
      </c>
      <c r="B75" s="613" t="s">
        <v>5424</v>
      </c>
      <c r="C75" s="37"/>
      <c r="D75" s="37"/>
      <c r="E75" s="14"/>
      <c r="F75" s="14"/>
      <c r="G75" s="610">
        <v>2</v>
      </c>
      <c r="H75" s="610"/>
      <c r="I75" s="358"/>
      <c r="J75" s="610" t="s">
        <v>2356</v>
      </c>
      <c r="K75" s="628"/>
      <c r="L75" s="494"/>
      <c r="M75" s="490"/>
      <c r="N75" s="490"/>
      <c r="O75" s="490"/>
      <c r="P75" s="490"/>
      <c r="Q75" s="490"/>
      <c r="R75" s="490"/>
      <c r="S75" s="490"/>
      <c r="T75" s="490"/>
      <c r="U75" s="490"/>
      <c r="V75" s="490"/>
      <c r="W75" s="490"/>
      <c r="X75" s="490"/>
      <c r="Y75" s="490"/>
      <c r="Z75" s="490"/>
      <c r="AA75" s="491">
        <f>IF(AND('02 Sit'!C75=1,NOT('02 Sit'!I75="")),'02 Sit'!I75,0)</f>
        <v>0</v>
      </c>
      <c r="AB75" s="491">
        <f>IF(AND('02 Sit'!D75=1,NOT('02 Sit'!I75="")),'02 Sit'!I75,0)</f>
        <v>0</v>
      </c>
      <c r="AC75" s="491">
        <f>IF(AND('02 Sit'!E75=1,NOT('02 Sit'!I75="")),'02 Sit'!I75,0)</f>
        <v>0</v>
      </c>
      <c r="AD75" s="491">
        <f>IF(AND('02 Sit'!F75=1,NOT('02 Sit'!I75="")),'02 Sit'!I75,0)</f>
        <v>0</v>
      </c>
      <c r="AE75" s="491">
        <f>IF(AND('02 Sit'!C75=0,NOT('02 Sit'!H75="")),'02 Sit'!H75,4)</f>
        <v>4</v>
      </c>
      <c r="AF75" s="491">
        <f>IF(AND('02 Sit'!D75=0,NOT('02 Sit'!H75="")),'02 Sit'!H75,4)</f>
        <v>4</v>
      </c>
      <c r="AG75" s="491">
        <f>IF(AND('02 Sit'!E75=0,NOT('02 Sit'!H75="")),'02 Sit'!H75,4)</f>
        <v>4</v>
      </c>
      <c r="AH75" s="491">
        <f>IF(AND('02 Sit'!F75=0,NOT('02 Sit'!H75="")),'02 Sit'!H75,4)</f>
        <v>4</v>
      </c>
    </row>
    <row r="76" spans="1:34" s="491" customFormat="1">
      <c r="A76" s="610" t="s">
        <v>1252</v>
      </c>
      <c r="B76" s="597" t="s">
        <v>5389</v>
      </c>
      <c r="C76" s="37"/>
      <c r="D76" s="37"/>
      <c r="E76" s="14"/>
      <c r="F76" s="14"/>
      <c r="G76" s="610">
        <v>2</v>
      </c>
      <c r="H76" s="610"/>
      <c r="I76" s="358"/>
      <c r="J76" s="610" t="s">
        <v>5466</v>
      </c>
      <c r="K76" s="628"/>
      <c r="L76" s="70"/>
      <c r="M76" s="490"/>
      <c r="N76" s="490"/>
      <c r="O76" s="490"/>
      <c r="P76" s="490"/>
      <c r="Q76" s="490"/>
      <c r="R76" s="490"/>
      <c r="S76" s="490"/>
      <c r="T76" s="490"/>
      <c r="U76" s="490"/>
      <c r="V76" s="490"/>
      <c r="W76" s="490"/>
      <c r="X76" s="490"/>
      <c r="Y76" s="490"/>
      <c r="Z76" s="490"/>
      <c r="AA76" s="491">
        <f>IF(AND('02 Sit'!C76=1,NOT('02 Sit'!I76="")),'02 Sit'!I76,0)</f>
        <v>0</v>
      </c>
      <c r="AB76" s="491">
        <f>IF(AND('02 Sit'!D76=1,NOT('02 Sit'!I76="")),'02 Sit'!I76,0)</f>
        <v>0</v>
      </c>
      <c r="AC76" s="491">
        <f>IF(AND('02 Sit'!E76=1,NOT('02 Sit'!I76="")),'02 Sit'!I76,0)</f>
        <v>0</v>
      </c>
      <c r="AD76" s="491">
        <f>IF(AND('02 Sit'!F76=1,NOT('02 Sit'!I76="")),'02 Sit'!I76,0)</f>
        <v>0</v>
      </c>
      <c r="AE76" s="491">
        <f>IF(AND('02 Sit'!C76=0,NOT('02 Sit'!H76="")),'02 Sit'!H76,4)</f>
        <v>4</v>
      </c>
      <c r="AF76" s="491">
        <f>IF(AND('02 Sit'!D76=0,NOT('02 Sit'!H76="")),'02 Sit'!H76,4)</f>
        <v>4</v>
      </c>
      <c r="AG76" s="491">
        <f>IF(AND('02 Sit'!E76=0,NOT('02 Sit'!H76="")),'02 Sit'!H76,4)</f>
        <v>4</v>
      </c>
      <c r="AH76" s="491">
        <f>IF(AND('02 Sit'!F76=0,NOT('02 Sit'!H76="")),'02 Sit'!H76,4)</f>
        <v>4</v>
      </c>
    </row>
    <row r="77" spans="1:34" s="491" customFormat="1">
      <c r="A77" s="610" t="s">
        <v>2162</v>
      </c>
      <c r="B77" s="613" t="s">
        <v>2173</v>
      </c>
      <c r="C77" s="37"/>
      <c r="D77" s="37"/>
      <c r="E77" s="14"/>
      <c r="F77" s="14"/>
      <c r="G77" s="610">
        <v>2</v>
      </c>
      <c r="H77" s="610"/>
      <c r="I77" s="358"/>
      <c r="J77" s="610" t="s">
        <v>2356</v>
      </c>
      <c r="K77" s="628"/>
      <c r="L77" s="494"/>
      <c r="M77" s="490"/>
      <c r="N77" s="490"/>
      <c r="O77" s="490"/>
      <c r="P77" s="490"/>
      <c r="Q77" s="490"/>
      <c r="R77" s="490"/>
      <c r="S77" s="490"/>
      <c r="T77" s="490"/>
      <c r="U77" s="490"/>
      <c r="V77" s="490"/>
      <c r="W77" s="490"/>
      <c r="X77" s="490"/>
      <c r="Y77" s="490"/>
      <c r="Z77" s="490"/>
      <c r="AA77" s="491">
        <f>IF(AND('02 Sit'!C77=1,NOT('02 Sit'!I77="")),'02 Sit'!I77,0)</f>
        <v>0</v>
      </c>
      <c r="AB77" s="491">
        <f>IF(AND('02 Sit'!D77=1,NOT('02 Sit'!I77="")),'02 Sit'!I77,0)</f>
        <v>0</v>
      </c>
      <c r="AC77" s="491">
        <f>IF(AND('02 Sit'!E77=1,NOT('02 Sit'!I77="")),'02 Sit'!I77,0)</f>
        <v>0</v>
      </c>
      <c r="AD77" s="491">
        <f>IF(AND('02 Sit'!F77=1,NOT('02 Sit'!I77="")),'02 Sit'!I77,0)</f>
        <v>0</v>
      </c>
      <c r="AE77" s="491">
        <f>IF(AND('02 Sit'!C77=0,NOT('02 Sit'!H77="")),'02 Sit'!H77,4)</f>
        <v>4</v>
      </c>
      <c r="AF77" s="491">
        <f>IF(AND('02 Sit'!D77=0,NOT('02 Sit'!H77="")),'02 Sit'!H77,4)</f>
        <v>4</v>
      </c>
      <c r="AG77" s="491">
        <f>IF(AND('02 Sit'!E77=0,NOT('02 Sit'!H77="")),'02 Sit'!H77,4)</f>
        <v>4</v>
      </c>
      <c r="AH77" s="491">
        <f>IF(AND('02 Sit'!F77=0,NOT('02 Sit'!H77="")),'02 Sit'!H77,4)</f>
        <v>4</v>
      </c>
    </row>
    <row r="78" spans="1:34" s="491" customFormat="1" ht="20">
      <c r="A78" s="610" t="s">
        <v>2174</v>
      </c>
      <c r="B78" s="613" t="s">
        <v>488</v>
      </c>
      <c r="C78" s="37"/>
      <c r="D78" s="37"/>
      <c r="E78" s="14"/>
      <c r="F78" s="14"/>
      <c r="G78" s="610">
        <v>2</v>
      </c>
      <c r="H78" s="610"/>
      <c r="I78" s="358"/>
      <c r="J78" s="610" t="s">
        <v>2858</v>
      </c>
      <c r="K78" s="628"/>
      <c r="L78" s="494"/>
      <c r="M78" s="490"/>
      <c r="N78" s="490"/>
      <c r="O78" s="490"/>
      <c r="P78" s="490"/>
      <c r="Q78" s="490"/>
      <c r="R78" s="490"/>
      <c r="S78" s="490"/>
      <c r="T78" s="490"/>
      <c r="U78" s="490"/>
      <c r="V78" s="490"/>
      <c r="W78" s="490"/>
      <c r="X78" s="490"/>
      <c r="Y78" s="490"/>
      <c r="Z78" s="490"/>
      <c r="AA78" s="491">
        <f>IF(AND('02 Sit'!C78=1,NOT('02 Sit'!I78="")),'02 Sit'!I78,0)</f>
        <v>0</v>
      </c>
      <c r="AB78" s="491">
        <f>IF(AND('02 Sit'!D78=1,NOT('02 Sit'!I78="")),'02 Sit'!I78,0)</f>
        <v>0</v>
      </c>
      <c r="AC78" s="491">
        <f>IF(AND('02 Sit'!E78=1,NOT('02 Sit'!I78="")),'02 Sit'!I78,0)</f>
        <v>0</v>
      </c>
      <c r="AD78" s="491">
        <f>IF(AND('02 Sit'!F78=1,NOT('02 Sit'!I78="")),'02 Sit'!I78,0)</f>
        <v>0</v>
      </c>
      <c r="AE78" s="491">
        <f>IF(AND('02 Sit'!C78=0,NOT('02 Sit'!H78="")),'02 Sit'!H78,4)</f>
        <v>4</v>
      </c>
      <c r="AF78" s="491">
        <f>IF(AND('02 Sit'!D78=0,NOT('02 Sit'!H78="")),'02 Sit'!H78,4)</f>
        <v>4</v>
      </c>
      <c r="AG78" s="491">
        <f>IF(AND('02 Sit'!E78=0,NOT('02 Sit'!H78="")),'02 Sit'!H78,4)</f>
        <v>4</v>
      </c>
      <c r="AH78" s="491">
        <f>IF(AND('02 Sit'!F78=0,NOT('02 Sit'!H78="")),'02 Sit'!H78,4)</f>
        <v>4</v>
      </c>
    </row>
    <row r="79" spans="1:34" s="491" customFormat="1">
      <c r="A79" s="610" t="s">
        <v>2245</v>
      </c>
      <c r="B79" s="358" t="s">
        <v>4946</v>
      </c>
      <c r="C79" s="37"/>
      <c r="D79" s="37"/>
      <c r="E79" s="14"/>
      <c r="F79" s="14"/>
      <c r="G79" s="610">
        <v>3</v>
      </c>
      <c r="H79" s="610"/>
      <c r="I79" s="358"/>
      <c r="J79" s="610" t="s">
        <v>5466</v>
      </c>
      <c r="K79" s="628"/>
      <c r="L79" s="494"/>
      <c r="M79" s="490"/>
      <c r="N79" s="490"/>
      <c r="O79" s="490"/>
      <c r="P79" s="490"/>
      <c r="Q79" s="490"/>
      <c r="R79" s="490"/>
      <c r="S79" s="490"/>
      <c r="T79" s="490"/>
      <c r="U79" s="490"/>
      <c r="V79" s="490"/>
      <c r="W79" s="490"/>
      <c r="X79" s="490"/>
      <c r="Y79" s="490"/>
      <c r="Z79" s="490"/>
      <c r="AA79" s="491">
        <f>IF(AND('02 Sit'!C79=1,NOT('02 Sit'!I79="")),'02 Sit'!I79,0)</f>
        <v>0</v>
      </c>
      <c r="AB79" s="491">
        <f>IF(AND('02 Sit'!D79=1,NOT('02 Sit'!I79="")),'02 Sit'!I79,0)</f>
        <v>0</v>
      </c>
      <c r="AC79" s="491">
        <f>IF(AND('02 Sit'!E79=1,NOT('02 Sit'!I79="")),'02 Sit'!I79,0)</f>
        <v>0</v>
      </c>
      <c r="AD79" s="491">
        <f>IF(AND('02 Sit'!F79=1,NOT('02 Sit'!I79="")),'02 Sit'!I79,0)</f>
        <v>0</v>
      </c>
      <c r="AE79" s="491">
        <f>IF(AND('02 Sit'!C79=0,NOT('02 Sit'!H79="")),'02 Sit'!H79,4)</f>
        <v>4</v>
      </c>
      <c r="AF79" s="491">
        <f>IF(AND('02 Sit'!D79=0,NOT('02 Sit'!H79="")),'02 Sit'!H79,4)</f>
        <v>4</v>
      </c>
      <c r="AG79" s="491">
        <f>IF(AND('02 Sit'!E79=0,NOT('02 Sit'!H79="")),'02 Sit'!H79,4)</f>
        <v>4</v>
      </c>
      <c r="AH79" s="491">
        <f>IF(AND('02 Sit'!F79=0,NOT('02 Sit'!H79="")),'02 Sit'!H79,4)</f>
        <v>4</v>
      </c>
    </row>
    <row r="80" spans="1:34" s="491" customFormat="1">
      <c r="A80" s="610" t="s">
        <v>4947</v>
      </c>
      <c r="B80" s="358" t="s">
        <v>4948</v>
      </c>
      <c r="C80" s="37"/>
      <c r="D80" s="37"/>
      <c r="E80" s="14"/>
      <c r="F80" s="14"/>
      <c r="G80" s="610">
        <v>2</v>
      </c>
      <c r="H80" s="610"/>
      <c r="I80" s="358"/>
      <c r="J80" s="610" t="s">
        <v>2356</v>
      </c>
      <c r="K80" s="628"/>
      <c r="L80" s="494"/>
      <c r="M80" s="490"/>
      <c r="N80" s="490"/>
      <c r="O80" s="490"/>
      <c r="P80" s="490"/>
      <c r="Q80" s="490"/>
      <c r="R80" s="490"/>
      <c r="S80" s="490"/>
      <c r="T80" s="490"/>
      <c r="U80" s="490"/>
      <c r="V80" s="490"/>
      <c r="W80" s="490"/>
      <c r="X80" s="490"/>
      <c r="Y80" s="490"/>
      <c r="Z80" s="490"/>
      <c r="AA80" s="491">
        <f>IF(AND('02 Sit'!C80=1,NOT('02 Sit'!I80="")),'02 Sit'!I80,0)</f>
        <v>0</v>
      </c>
      <c r="AB80" s="491">
        <f>IF(AND('02 Sit'!D80=1,NOT('02 Sit'!I80="")),'02 Sit'!I80,0)</f>
        <v>0</v>
      </c>
      <c r="AC80" s="491">
        <f>IF(AND('02 Sit'!E80=1,NOT('02 Sit'!I80="")),'02 Sit'!I80,0)</f>
        <v>0</v>
      </c>
      <c r="AD80" s="491">
        <f>IF(AND('02 Sit'!F80=1,NOT('02 Sit'!I80="")),'02 Sit'!I80,0)</f>
        <v>0</v>
      </c>
      <c r="AE80" s="491">
        <f>IF(AND('02 Sit'!C80=0,NOT('02 Sit'!H80="")),'02 Sit'!H80,4)</f>
        <v>4</v>
      </c>
      <c r="AF80" s="491">
        <f>IF(AND('02 Sit'!D80=0,NOT('02 Sit'!H80="")),'02 Sit'!H80,4)</f>
        <v>4</v>
      </c>
      <c r="AG80" s="491">
        <f>IF(AND('02 Sit'!E80=0,NOT('02 Sit'!H80="")),'02 Sit'!H80,4)</f>
        <v>4</v>
      </c>
      <c r="AH80" s="491">
        <f>IF(AND('02 Sit'!F80=0,NOT('02 Sit'!H80="")),'02 Sit'!H80,4)</f>
        <v>4</v>
      </c>
    </row>
    <row r="81" spans="1:34" s="491" customFormat="1" ht="20">
      <c r="A81" s="610" t="s">
        <v>4949</v>
      </c>
      <c r="B81" s="600" t="s">
        <v>5027</v>
      </c>
      <c r="C81" s="37"/>
      <c r="D81" s="37"/>
      <c r="E81" s="14"/>
      <c r="F81" s="14"/>
      <c r="G81" s="610">
        <v>4</v>
      </c>
      <c r="H81" s="610"/>
      <c r="I81" s="358"/>
      <c r="J81" s="610" t="s">
        <v>3371</v>
      </c>
      <c r="K81" s="628"/>
      <c r="L81" s="494"/>
      <c r="M81" s="490"/>
      <c r="N81" s="490"/>
      <c r="O81" s="490"/>
      <c r="P81" s="490"/>
      <c r="Q81" s="490"/>
      <c r="R81" s="490"/>
      <c r="S81" s="490"/>
      <c r="T81" s="490"/>
      <c r="U81" s="490"/>
      <c r="V81" s="490"/>
      <c r="W81" s="490"/>
      <c r="X81" s="490"/>
      <c r="Y81" s="490"/>
      <c r="Z81" s="490"/>
      <c r="AA81" s="491">
        <f>IF(AND('02 Sit'!C81=1,NOT('02 Sit'!I81="")),'02 Sit'!I81,0)</f>
        <v>0</v>
      </c>
      <c r="AB81" s="491">
        <f>IF(AND('02 Sit'!D81=1,NOT('02 Sit'!I81="")),'02 Sit'!I81,0)</f>
        <v>0</v>
      </c>
      <c r="AC81" s="491">
        <f>IF(AND('02 Sit'!E81=1,NOT('02 Sit'!I81="")),'02 Sit'!I81,0)</f>
        <v>0</v>
      </c>
      <c r="AD81" s="491">
        <f>IF(AND('02 Sit'!F81=1,NOT('02 Sit'!I81="")),'02 Sit'!I81,0)</f>
        <v>0</v>
      </c>
      <c r="AE81" s="491">
        <f>IF(AND('02 Sit'!C81=0,NOT('02 Sit'!H81="")),'02 Sit'!H81,4)</f>
        <v>4</v>
      </c>
      <c r="AF81" s="491">
        <f>IF(AND('02 Sit'!D81=0,NOT('02 Sit'!H81="")),'02 Sit'!H81,4)</f>
        <v>4</v>
      </c>
      <c r="AG81" s="491">
        <f>IF(AND('02 Sit'!E81=0,NOT('02 Sit'!H81="")),'02 Sit'!H81,4)</f>
        <v>4</v>
      </c>
      <c r="AH81" s="491">
        <f>IF(AND('02 Sit'!F81=0,NOT('02 Sit'!H81="")),'02 Sit'!H81,4)</f>
        <v>4</v>
      </c>
    </row>
    <row r="82" spans="1:34" s="491" customFormat="1">
      <c r="A82" s="608" t="s">
        <v>5028</v>
      </c>
      <c r="B82" s="614" t="s">
        <v>570</v>
      </c>
      <c r="C82" s="37"/>
      <c r="D82" s="37"/>
      <c r="E82" s="14"/>
      <c r="F82" s="14"/>
      <c r="G82" s="610"/>
      <c r="H82" s="610"/>
      <c r="I82" s="358"/>
      <c r="J82" s="610"/>
      <c r="K82" s="628"/>
      <c r="L82" s="494"/>
      <c r="M82" s="490"/>
      <c r="N82" s="490"/>
      <c r="O82" s="490"/>
      <c r="P82" s="490"/>
      <c r="Q82" s="490"/>
      <c r="R82" s="490"/>
      <c r="S82" s="490"/>
      <c r="T82" s="490"/>
      <c r="U82" s="490"/>
      <c r="V82" s="490"/>
      <c r="W82" s="490"/>
      <c r="X82" s="490"/>
      <c r="Y82" s="490"/>
      <c r="Z82" s="490"/>
      <c r="AA82" s="491">
        <f>IF(AND('02 Sit'!C82=1,NOT('02 Sit'!I82="")),'02 Sit'!I82,0)</f>
        <v>0</v>
      </c>
      <c r="AB82" s="491">
        <f>IF(AND('02 Sit'!D82=1,NOT('02 Sit'!I82="")),'02 Sit'!I82,0)</f>
        <v>0</v>
      </c>
      <c r="AC82" s="491">
        <f>IF(AND('02 Sit'!E82=1,NOT('02 Sit'!I82="")),'02 Sit'!I82,0)</f>
        <v>0</v>
      </c>
      <c r="AD82" s="491">
        <f>IF(AND('02 Sit'!F82=1,NOT('02 Sit'!I82="")),'02 Sit'!I82,0)</f>
        <v>0</v>
      </c>
      <c r="AE82" s="491">
        <f>IF(AND('02 Sit'!C82=0,NOT('02 Sit'!H82="")),'02 Sit'!H82,4)</f>
        <v>4</v>
      </c>
      <c r="AF82" s="491">
        <f>IF(AND('02 Sit'!D82=0,NOT('02 Sit'!H82="")),'02 Sit'!H82,4)</f>
        <v>4</v>
      </c>
      <c r="AG82" s="491">
        <f>IF(AND('02 Sit'!E82=0,NOT('02 Sit'!H82="")),'02 Sit'!H82,4)</f>
        <v>4</v>
      </c>
      <c r="AH82" s="491">
        <f>IF(AND('02 Sit'!F82=0,NOT('02 Sit'!H82="")),'02 Sit'!H82,4)</f>
        <v>4</v>
      </c>
    </row>
    <row r="83" spans="1:34" s="491" customFormat="1" ht="30">
      <c r="A83" s="615" t="s">
        <v>1261</v>
      </c>
      <c r="B83" s="358" t="s">
        <v>5345</v>
      </c>
      <c r="C83" s="37"/>
      <c r="D83" s="37"/>
      <c r="E83" s="14"/>
      <c r="F83" s="14"/>
      <c r="G83" s="610">
        <v>2</v>
      </c>
      <c r="H83" s="610"/>
      <c r="I83" s="358"/>
      <c r="J83" s="610" t="s">
        <v>5466</v>
      </c>
      <c r="K83" s="628"/>
      <c r="L83" s="494"/>
      <c r="M83" s="490"/>
      <c r="N83" s="490"/>
      <c r="O83" s="490"/>
      <c r="P83" s="490"/>
      <c r="Q83" s="490"/>
      <c r="R83" s="490"/>
      <c r="S83" s="490"/>
      <c r="T83" s="490"/>
      <c r="U83" s="490"/>
      <c r="V83" s="490"/>
      <c r="W83" s="490"/>
      <c r="X83" s="490"/>
      <c r="Y83" s="490"/>
      <c r="Z83" s="490"/>
      <c r="AA83" s="491">
        <f>IF(AND('02 Sit'!C83=1,NOT('02 Sit'!I83="")),'02 Sit'!I83,0)</f>
        <v>0</v>
      </c>
      <c r="AB83" s="491">
        <f>IF(AND('02 Sit'!D83=1,NOT('02 Sit'!I83="")),'02 Sit'!I83,0)</f>
        <v>0</v>
      </c>
      <c r="AC83" s="491">
        <f>IF(AND('02 Sit'!E83=1,NOT('02 Sit'!I83="")),'02 Sit'!I83,0)</f>
        <v>0</v>
      </c>
      <c r="AD83" s="491">
        <f>IF(AND('02 Sit'!F83=1,NOT('02 Sit'!I83="")),'02 Sit'!I83,0)</f>
        <v>0</v>
      </c>
      <c r="AE83" s="491">
        <f>IF(AND('02 Sit'!C83=0,NOT('02 Sit'!H83="")),'02 Sit'!H83,4)</f>
        <v>4</v>
      </c>
      <c r="AF83" s="491">
        <f>IF(AND('02 Sit'!D83=0,NOT('02 Sit'!H83="")),'02 Sit'!H83,4)</f>
        <v>4</v>
      </c>
      <c r="AG83" s="491">
        <f>IF(AND('02 Sit'!E83=0,NOT('02 Sit'!H83="")),'02 Sit'!H83,4)</f>
        <v>4</v>
      </c>
      <c r="AH83" s="491">
        <f>IF(AND('02 Sit'!F83=0,NOT('02 Sit'!H83="")),'02 Sit'!H83,4)</f>
        <v>4</v>
      </c>
    </row>
    <row r="84" spans="1:34" s="491" customFormat="1" ht="40">
      <c r="A84" s="615" t="s">
        <v>1263</v>
      </c>
      <c r="B84" s="358" t="s">
        <v>452</v>
      </c>
      <c r="C84" s="37"/>
      <c r="D84" s="37"/>
      <c r="E84" s="14"/>
      <c r="F84" s="14"/>
      <c r="G84" s="610">
        <v>2</v>
      </c>
      <c r="H84" s="610"/>
      <c r="I84" s="358"/>
      <c r="J84" s="610" t="s">
        <v>5466</v>
      </c>
      <c r="K84" s="628"/>
      <c r="L84" s="494"/>
      <c r="M84" s="490"/>
      <c r="N84" s="490"/>
      <c r="O84" s="490"/>
      <c r="P84" s="490"/>
      <c r="Q84" s="490"/>
      <c r="R84" s="490"/>
      <c r="S84" s="490"/>
      <c r="T84" s="490"/>
      <c r="U84" s="490"/>
      <c r="V84" s="490"/>
      <c r="W84" s="490"/>
      <c r="X84" s="490"/>
      <c r="Y84" s="490"/>
      <c r="Z84" s="490"/>
      <c r="AA84" s="491">
        <f>IF(AND('02 Sit'!C84=1,NOT('02 Sit'!I84="")),'02 Sit'!I84,0)</f>
        <v>0</v>
      </c>
      <c r="AB84" s="491">
        <f>IF(AND('02 Sit'!D84=1,NOT('02 Sit'!I84="")),'02 Sit'!I84,0)</f>
        <v>0</v>
      </c>
      <c r="AC84" s="491">
        <f>IF(AND('02 Sit'!E84=1,NOT('02 Sit'!I84="")),'02 Sit'!I84,0)</f>
        <v>0</v>
      </c>
      <c r="AD84" s="491">
        <f>IF(AND('02 Sit'!F84=1,NOT('02 Sit'!I84="")),'02 Sit'!I84,0)</f>
        <v>0</v>
      </c>
      <c r="AE84" s="491">
        <f>IF(AND('02 Sit'!C84=0,NOT('02 Sit'!H84="")),'02 Sit'!H84,4)</f>
        <v>4</v>
      </c>
      <c r="AF84" s="491">
        <f>IF(AND('02 Sit'!D84=0,NOT('02 Sit'!H84="")),'02 Sit'!H84,4)</f>
        <v>4</v>
      </c>
      <c r="AG84" s="491">
        <f>IF(AND('02 Sit'!E84=0,NOT('02 Sit'!H84="")),'02 Sit'!H84,4)</f>
        <v>4</v>
      </c>
      <c r="AH84" s="491">
        <f>IF(AND('02 Sit'!F84=0,NOT('02 Sit'!H84="")),'02 Sit'!H84,4)</f>
        <v>4</v>
      </c>
    </row>
    <row r="85" spans="1:34" s="491" customFormat="1" ht="20">
      <c r="A85" s="615" t="s">
        <v>3265</v>
      </c>
      <c r="B85" s="600" t="s">
        <v>3266</v>
      </c>
      <c r="C85" s="37"/>
      <c r="D85" s="37"/>
      <c r="E85" s="14"/>
      <c r="F85" s="14"/>
      <c r="G85" s="610">
        <v>3</v>
      </c>
      <c r="H85" s="610"/>
      <c r="I85" s="358"/>
      <c r="J85" s="610" t="s">
        <v>5466</v>
      </c>
      <c r="K85" s="628"/>
      <c r="L85" s="494"/>
      <c r="M85" s="490"/>
      <c r="N85" s="490"/>
      <c r="O85" s="490"/>
      <c r="P85" s="490"/>
      <c r="Q85" s="490"/>
      <c r="R85" s="490"/>
      <c r="S85" s="490"/>
      <c r="T85" s="490"/>
      <c r="U85" s="490"/>
      <c r="V85" s="490"/>
      <c r="W85" s="490"/>
      <c r="X85" s="490"/>
      <c r="Y85" s="490"/>
      <c r="Z85" s="490"/>
      <c r="AA85" s="491">
        <f>IF(AND('02 Sit'!C85=1,NOT('02 Sit'!I85="")),'02 Sit'!I85,0)</f>
        <v>0</v>
      </c>
      <c r="AB85" s="491">
        <f>IF(AND('02 Sit'!D85=1,NOT('02 Sit'!I85="")),'02 Sit'!I85,0)</f>
        <v>0</v>
      </c>
      <c r="AC85" s="491">
        <f>IF(AND('02 Sit'!E85=1,NOT('02 Sit'!I85="")),'02 Sit'!I85,0)</f>
        <v>0</v>
      </c>
      <c r="AD85" s="491">
        <f>IF(AND('02 Sit'!F85=1,NOT('02 Sit'!I85="")),'02 Sit'!I85,0)</f>
        <v>0</v>
      </c>
      <c r="AE85" s="491">
        <f>IF(AND('02 Sit'!C85=0,NOT('02 Sit'!H85="")),'02 Sit'!H85,4)</f>
        <v>4</v>
      </c>
      <c r="AF85" s="491">
        <f>IF(AND('02 Sit'!D85=0,NOT('02 Sit'!H85="")),'02 Sit'!H85,4)</f>
        <v>4</v>
      </c>
      <c r="AG85" s="491">
        <f>IF(AND('02 Sit'!E85=0,NOT('02 Sit'!H85="")),'02 Sit'!H85,4)</f>
        <v>4</v>
      </c>
      <c r="AH85" s="491">
        <f>IF(AND('02 Sit'!F85=0,NOT('02 Sit'!H85="")),'02 Sit'!H85,4)</f>
        <v>4</v>
      </c>
    </row>
    <row r="86" spans="1:34" s="491" customFormat="1" ht="20">
      <c r="A86" s="615" t="s">
        <v>3267</v>
      </c>
      <c r="B86" s="600" t="s">
        <v>2108</v>
      </c>
      <c r="C86" s="37"/>
      <c r="D86" s="37"/>
      <c r="E86" s="14"/>
      <c r="F86" s="14"/>
      <c r="G86" s="610">
        <v>2</v>
      </c>
      <c r="H86" s="610"/>
      <c r="I86" s="358"/>
      <c r="J86" s="610" t="s">
        <v>5466</v>
      </c>
      <c r="K86" s="628"/>
      <c r="L86" s="494"/>
      <c r="M86" s="490"/>
      <c r="N86" s="490"/>
      <c r="O86" s="490"/>
      <c r="P86" s="490"/>
      <c r="Q86" s="490"/>
      <c r="R86" s="490"/>
      <c r="S86" s="490"/>
      <c r="T86" s="490"/>
      <c r="U86" s="490"/>
      <c r="V86" s="490"/>
      <c r="W86" s="490"/>
      <c r="X86" s="490"/>
      <c r="Y86" s="490"/>
      <c r="Z86" s="490"/>
      <c r="AA86" s="491">
        <f>IF(AND('02 Sit'!C86=1,NOT('02 Sit'!I86="")),'02 Sit'!I86,0)</f>
        <v>0</v>
      </c>
      <c r="AB86" s="491">
        <f>IF(AND('02 Sit'!D86=1,NOT('02 Sit'!I86="")),'02 Sit'!I86,0)</f>
        <v>0</v>
      </c>
      <c r="AC86" s="491">
        <f>IF(AND('02 Sit'!E86=1,NOT('02 Sit'!I86="")),'02 Sit'!I86,0)</f>
        <v>0</v>
      </c>
      <c r="AD86" s="491">
        <f>IF(AND('02 Sit'!F86=1,NOT('02 Sit'!I86="")),'02 Sit'!I86,0)</f>
        <v>0</v>
      </c>
      <c r="AE86" s="491">
        <f>IF(AND('02 Sit'!C86=0,NOT('02 Sit'!H86="")),'02 Sit'!H86,4)</f>
        <v>4</v>
      </c>
      <c r="AF86" s="491">
        <f>IF(AND('02 Sit'!D86=0,NOT('02 Sit'!H86="")),'02 Sit'!H86,4)</f>
        <v>4</v>
      </c>
      <c r="AG86" s="491">
        <f>IF(AND('02 Sit'!E86=0,NOT('02 Sit'!H86="")),'02 Sit'!H86,4)</f>
        <v>4</v>
      </c>
      <c r="AH86" s="491">
        <f>IF(AND('02 Sit'!F86=0,NOT('02 Sit'!H86="")),'02 Sit'!H86,4)</f>
        <v>4</v>
      </c>
    </row>
    <row r="87" spans="1:34" s="491" customFormat="1">
      <c r="A87" s="615" t="s">
        <v>3268</v>
      </c>
      <c r="B87" s="600" t="s">
        <v>5481</v>
      </c>
      <c r="C87" s="37"/>
      <c r="D87" s="37"/>
      <c r="E87" s="14"/>
      <c r="F87" s="14"/>
      <c r="G87" s="610">
        <v>3</v>
      </c>
      <c r="H87" s="610"/>
      <c r="I87" s="358"/>
      <c r="J87" s="610" t="s">
        <v>5466</v>
      </c>
      <c r="K87" s="628"/>
      <c r="L87" s="494"/>
      <c r="M87" s="490"/>
      <c r="N87" s="490"/>
      <c r="O87" s="490"/>
      <c r="P87" s="490"/>
      <c r="Q87" s="490"/>
      <c r="R87" s="490"/>
      <c r="S87" s="490"/>
      <c r="T87" s="490"/>
      <c r="U87" s="490"/>
      <c r="V87" s="490"/>
      <c r="W87" s="490"/>
      <c r="X87" s="490"/>
      <c r="Y87" s="490"/>
      <c r="Z87" s="490"/>
      <c r="AA87" s="491">
        <f>IF(AND('02 Sit'!C87=1,NOT('02 Sit'!I87="")),'02 Sit'!I87,0)</f>
        <v>0</v>
      </c>
      <c r="AB87" s="491">
        <f>IF(AND('02 Sit'!D87=1,NOT('02 Sit'!I87="")),'02 Sit'!I87,0)</f>
        <v>0</v>
      </c>
      <c r="AC87" s="491">
        <f>IF(AND('02 Sit'!E87=1,NOT('02 Sit'!I87="")),'02 Sit'!I87,0)</f>
        <v>0</v>
      </c>
      <c r="AD87" s="491">
        <f>IF(AND('02 Sit'!F87=1,NOT('02 Sit'!I87="")),'02 Sit'!I87,0)</f>
        <v>0</v>
      </c>
      <c r="AE87" s="491">
        <f>IF(AND('02 Sit'!C87=0,NOT('02 Sit'!H87="")),'02 Sit'!H87,4)</f>
        <v>4</v>
      </c>
      <c r="AF87" s="491">
        <f>IF(AND('02 Sit'!D87=0,NOT('02 Sit'!H87="")),'02 Sit'!H87,4)</f>
        <v>4</v>
      </c>
      <c r="AG87" s="491">
        <f>IF(AND('02 Sit'!E87=0,NOT('02 Sit'!H87="")),'02 Sit'!H87,4)</f>
        <v>4</v>
      </c>
      <c r="AH87" s="491">
        <f>IF(AND('02 Sit'!F87=0,NOT('02 Sit'!H87="")),'02 Sit'!H87,4)</f>
        <v>4</v>
      </c>
    </row>
    <row r="88" spans="1:34" s="491" customFormat="1" ht="20">
      <c r="A88" s="615" t="s">
        <v>5482</v>
      </c>
      <c r="B88" s="600" t="s">
        <v>2267</v>
      </c>
      <c r="C88" s="37"/>
      <c r="D88" s="37"/>
      <c r="E88" s="14"/>
      <c r="F88" s="14"/>
      <c r="G88" s="610">
        <v>2</v>
      </c>
      <c r="H88" s="610"/>
      <c r="I88" s="358"/>
      <c r="J88" s="610" t="s">
        <v>3371</v>
      </c>
      <c r="K88" s="628"/>
      <c r="L88" s="494"/>
      <c r="M88" s="490"/>
      <c r="N88" s="490"/>
      <c r="O88" s="490"/>
      <c r="P88" s="490"/>
      <c r="Q88" s="490"/>
      <c r="R88" s="490"/>
      <c r="S88" s="490"/>
      <c r="T88" s="490"/>
      <c r="U88" s="490"/>
      <c r="V88" s="490"/>
      <c r="W88" s="490"/>
      <c r="X88" s="490"/>
      <c r="Y88" s="490"/>
      <c r="Z88" s="490"/>
      <c r="AA88" s="491">
        <f>IF(AND('02 Sit'!C88=1,NOT('02 Sit'!I88="")),'02 Sit'!I88,0)</f>
        <v>0</v>
      </c>
      <c r="AB88" s="491">
        <f>IF(AND('02 Sit'!D88=1,NOT('02 Sit'!I88="")),'02 Sit'!I88,0)</f>
        <v>0</v>
      </c>
      <c r="AC88" s="491">
        <f>IF(AND('02 Sit'!E88=1,NOT('02 Sit'!I88="")),'02 Sit'!I88,0)</f>
        <v>0</v>
      </c>
      <c r="AD88" s="491">
        <f>IF(AND('02 Sit'!F88=1,NOT('02 Sit'!I88="")),'02 Sit'!I88,0)</f>
        <v>0</v>
      </c>
      <c r="AE88" s="491">
        <f>IF(AND('02 Sit'!C88=0,NOT('02 Sit'!H88="")),'02 Sit'!H88,4)</f>
        <v>4</v>
      </c>
      <c r="AF88" s="491">
        <f>IF(AND('02 Sit'!D88=0,NOT('02 Sit'!H88="")),'02 Sit'!H88,4)</f>
        <v>4</v>
      </c>
      <c r="AG88" s="491">
        <f>IF(AND('02 Sit'!E88=0,NOT('02 Sit'!H88="")),'02 Sit'!H88,4)</f>
        <v>4</v>
      </c>
      <c r="AH88" s="491">
        <f>IF(AND('02 Sit'!F88=0,NOT('02 Sit'!H88="")),'02 Sit'!H88,4)</f>
        <v>4</v>
      </c>
    </row>
    <row r="89" spans="1:34" s="491" customFormat="1">
      <c r="A89" s="615" t="s">
        <v>2268</v>
      </c>
      <c r="B89" s="600" t="s">
        <v>2269</v>
      </c>
      <c r="C89" s="37"/>
      <c r="D89" s="37"/>
      <c r="E89" s="14"/>
      <c r="F89" s="14"/>
      <c r="G89" s="610">
        <v>3</v>
      </c>
      <c r="H89" s="610"/>
      <c r="I89" s="358"/>
      <c r="J89" s="610" t="s">
        <v>2855</v>
      </c>
      <c r="K89" s="628"/>
      <c r="L89" s="494"/>
      <c r="M89" s="490"/>
      <c r="N89" s="490"/>
      <c r="O89" s="490"/>
      <c r="P89" s="490"/>
      <c r="Q89" s="490"/>
      <c r="R89" s="490"/>
      <c r="S89" s="490"/>
      <c r="T89" s="490"/>
      <c r="U89" s="490"/>
      <c r="V89" s="490"/>
      <c r="W89" s="490"/>
      <c r="X89" s="490"/>
      <c r="Y89" s="490"/>
      <c r="Z89" s="490"/>
      <c r="AA89" s="491">
        <f>IF(AND('02 Sit'!C89=1,NOT('02 Sit'!I89="")),'02 Sit'!I89,0)</f>
        <v>0</v>
      </c>
      <c r="AB89" s="491">
        <f>IF(AND('02 Sit'!D89=1,NOT('02 Sit'!I89="")),'02 Sit'!I89,0)</f>
        <v>0</v>
      </c>
      <c r="AC89" s="491">
        <f>IF(AND('02 Sit'!E89=1,NOT('02 Sit'!I89="")),'02 Sit'!I89,0)</f>
        <v>0</v>
      </c>
      <c r="AD89" s="491">
        <f>IF(AND('02 Sit'!F89=1,NOT('02 Sit'!I89="")),'02 Sit'!I89,0)</f>
        <v>0</v>
      </c>
      <c r="AE89" s="491">
        <f>IF(AND('02 Sit'!C89=0,NOT('02 Sit'!H89="")),'02 Sit'!H89,4)</f>
        <v>4</v>
      </c>
      <c r="AF89" s="491">
        <f>IF(AND('02 Sit'!D89=0,NOT('02 Sit'!H89="")),'02 Sit'!H89,4)</f>
        <v>4</v>
      </c>
      <c r="AG89" s="491">
        <f>IF(AND('02 Sit'!E89=0,NOT('02 Sit'!H89="")),'02 Sit'!H89,4)</f>
        <v>4</v>
      </c>
      <c r="AH89" s="491">
        <f>IF(AND('02 Sit'!F89=0,NOT('02 Sit'!H89="")),'02 Sit'!H89,4)</f>
        <v>4</v>
      </c>
    </row>
    <row r="90" spans="1:34" s="491" customFormat="1">
      <c r="A90" s="615" t="s">
        <v>2270</v>
      </c>
      <c r="B90" s="600" t="s">
        <v>2275</v>
      </c>
      <c r="C90" s="37"/>
      <c r="D90" s="37"/>
      <c r="E90" s="14"/>
      <c r="F90" s="14"/>
      <c r="G90" s="610">
        <v>3</v>
      </c>
      <c r="H90" s="610"/>
      <c r="I90" s="358"/>
      <c r="J90" s="610" t="s">
        <v>2858</v>
      </c>
      <c r="K90" s="628"/>
      <c r="L90" s="494"/>
      <c r="M90" s="490"/>
      <c r="N90" s="490"/>
      <c r="O90" s="490"/>
      <c r="P90" s="490"/>
      <c r="Q90" s="490"/>
      <c r="R90" s="490"/>
      <c r="S90" s="490"/>
      <c r="T90" s="490"/>
      <c r="U90" s="490"/>
      <c r="V90" s="490"/>
      <c r="W90" s="490"/>
      <c r="X90" s="490"/>
      <c r="Y90" s="490"/>
      <c r="Z90" s="490"/>
      <c r="AA90" s="491">
        <f>IF(AND('02 Sit'!C90=1,NOT('02 Sit'!I90="")),'02 Sit'!I90,0)</f>
        <v>0</v>
      </c>
      <c r="AB90" s="491">
        <f>IF(AND('02 Sit'!D90=1,NOT('02 Sit'!I90="")),'02 Sit'!I90,0)</f>
        <v>0</v>
      </c>
      <c r="AC90" s="491">
        <f>IF(AND('02 Sit'!E90=1,NOT('02 Sit'!I90="")),'02 Sit'!I90,0)</f>
        <v>0</v>
      </c>
      <c r="AD90" s="491">
        <f>IF(AND('02 Sit'!F90=1,NOT('02 Sit'!I90="")),'02 Sit'!I90,0)</f>
        <v>0</v>
      </c>
      <c r="AE90" s="491">
        <f>IF(AND('02 Sit'!C90=0,NOT('02 Sit'!H90="")),'02 Sit'!H90,4)</f>
        <v>4</v>
      </c>
      <c r="AF90" s="491">
        <f>IF(AND('02 Sit'!D90=0,NOT('02 Sit'!H90="")),'02 Sit'!H90,4)</f>
        <v>4</v>
      </c>
      <c r="AG90" s="491">
        <f>IF(AND('02 Sit'!E90=0,NOT('02 Sit'!H90="")),'02 Sit'!H90,4)</f>
        <v>4</v>
      </c>
      <c r="AH90" s="491">
        <f>IF(AND('02 Sit'!F90=0,NOT('02 Sit'!H90="")),'02 Sit'!H90,4)</f>
        <v>4</v>
      </c>
    </row>
    <row r="91" spans="1:34" s="491" customFormat="1">
      <c r="A91" s="616" t="s">
        <v>2276</v>
      </c>
      <c r="B91" s="614" t="s">
        <v>571</v>
      </c>
      <c r="C91" s="37"/>
      <c r="D91" s="37"/>
      <c r="E91" s="14"/>
      <c r="F91" s="14"/>
      <c r="G91" s="610"/>
      <c r="H91" s="610"/>
      <c r="I91" s="358"/>
      <c r="J91" s="610"/>
      <c r="K91" s="628"/>
      <c r="L91" s="494"/>
      <c r="M91" s="490"/>
      <c r="N91" s="490"/>
      <c r="O91" s="490"/>
      <c r="P91" s="490"/>
      <c r="Q91" s="490"/>
      <c r="R91" s="490"/>
      <c r="S91" s="490"/>
      <c r="T91" s="490"/>
      <c r="U91" s="490"/>
      <c r="V91" s="490"/>
      <c r="W91" s="490"/>
      <c r="X91" s="490"/>
      <c r="Y91" s="490"/>
      <c r="Z91" s="490"/>
      <c r="AA91" s="491">
        <f>IF(AND('02 Sit'!C91=1,NOT('02 Sit'!I91="")),'02 Sit'!I91,0)</f>
        <v>0</v>
      </c>
      <c r="AB91" s="491">
        <f>IF(AND('02 Sit'!D91=1,NOT('02 Sit'!I91="")),'02 Sit'!I91,0)</f>
        <v>0</v>
      </c>
      <c r="AC91" s="491">
        <f>IF(AND('02 Sit'!E91=1,NOT('02 Sit'!I91="")),'02 Sit'!I91,0)</f>
        <v>0</v>
      </c>
      <c r="AD91" s="491">
        <f>IF(AND('02 Sit'!F91=1,NOT('02 Sit'!I91="")),'02 Sit'!I91,0)</f>
        <v>0</v>
      </c>
      <c r="AE91" s="491">
        <f>IF(AND('02 Sit'!C91=0,NOT('02 Sit'!H91="")),'02 Sit'!H91,4)</f>
        <v>4</v>
      </c>
      <c r="AF91" s="491">
        <f>IF(AND('02 Sit'!D91=0,NOT('02 Sit'!H91="")),'02 Sit'!H91,4)</f>
        <v>4</v>
      </c>
      <c r="AG91" s="491">
        <f>IF(AND('02 Sit'!E91=0,NOT('02 Sit'!H91="")),'02 Sit'!H91,4)</f>
        <v>4</v>
      </c>
      <c r="AH91" s="491">
        <f>IF(AND('02 Sit'!F91=0,NOT('02 Sit'!H91="")),'02 Sit'!H91,4)</f>
        <v>4</v>
      </c>
    </row>
    <row r="92" spans="1:34" s="491" customFormat="1" ht="20">
      <c r="A92" s="615" t="s">
        <v>2277</v>
      </c>
      <c r="B92" s="600" t="s">
        <v>2215</v>
      </c>
      <c r="C92" s="37"/>
      <c r="D92" s="37"/>
      <c r="E92" s="14"/>
      <c r="F92" s="14"/>
      <c r="G92" s="610">
        <v>4</v>
      </c>
      <c r="H92" s="610">
        <v>3</v>
      </c>
      <c r="I92" s="358"/>
      <c r="J92" s="610" t="s">
        <v>5466</v>
      </c>
      <c r="K92" s="628"/>
      <c r="L92" s="494"/>
      <c r="M92" s="490"/>
      <c r="N92" s="490"/>
      <c r="O92" s="490"/>
      <c r="P92" s="490"/>
      <c r="Q92" s="490"/>
      <c r="R92" s="490"/>
      <c r="S92" s="490"/>
      <c r="T92" s="490"/>
      <c r="U92" s="490"/>
      <c r="V92" s="490"/>
      <c r="W92" s="490"/>
      <c r="X92" s="490"/>
      <c r="Y92" s="490"/>
      <c r="Z92" s="490"/>
      <c r="AA92" s="491">
        <f>IF(AND('02 Sit'!C92=1,NOT('02 Sit'!I92="")),'02 Sit'!I92,0)</f>
        <v>0</v>
      </c>
      <c r="AB92" s="491">
        <f>IF(AND('02 Sit'!D92=1,NOT('02 Sit'!I92="")),'02 Sit'!I92,0)</f>
        <v>0</v>
      </c>
      <c r="AC92" s="491">
        <f>IF(AND('02 Sit'!E92=1,NOT('02 Sit'!I92="")),'02 Sit'!I92,0)</f>
        <v>0</v>
      </c>
      <c r="AD92" s="491">
        <f>IF(AND('02 Sit'!F92=1,NOT('02 Sit'!I92="")),'02 Sit'!I92,0)</f>
        <v>0</v>
      </c>
      <c r="AE92" s="491">
        <f>IF(AND('02 Sit'!C92=0,NOT('02 Sit'!H92="")),'02 Sit'!H92,4)</f>
        <v>3</v>
      </c>
      <c r="AF92" s="491">
        <f>IF(AND('02 Sit'!D92=0,NOT('02 Sit'!H92="")),'02 Sit'!H92,4)</f>
        <v>3</v>
      </c>
      <c r="AG92" s="491">
        <f>IF(AND('02 Sit'!E92=0,NOT('02 Sit'!H92="")),'02 Sit'!H92,4)</f>
        <v>3</v>
      </c>
      <c r="AH92" s="491">
        <f>IF(AND('02 Sit'!F92=0,NOT('02 Sit'!H92="")),'02 Sit'!H92,4)</f>
        <v>3</v>
      </c>
    </row>
    <row r="93" spans="1:34" s="491" customFormat="1" ht="20">
      <c r="A93" s="615" t="s">
        <v>2216</v>
      </c>
      <c r="B93" s="600" t="s">
        <v>5018</v>
      </c>
      <c r="C93" s="37"/>
      <c r="D93" s="37"/>
      <c r="E93" s="14"/>
      <c r="F93" s="14"/>
      <c r="G93" s="610">
        <v>4</v>
      </c>
      <c r="H93" s="610"/>
      <c r="I93" s="358"/>
      <c r="J93" s="610" t="s">
        <v>5466</v>
      </c>
      <c r="K93" s="628"/>
      <c r="L93" s="494"/>
      <c r="M93" s="490"/>
      <c r="N93" s="490"/>
      <c r="O93" s="490"/>
      <c r="P93" s="490"/>
      <c r="Q93" s="490"/>
      <c r="R93" s="490"/>
      <c r="S93" s="490"/>
      <c r="T93" s="490"/>
      <c r="U93" s="490"/>
      <c r="V93" s="490"/>
      <c r="W93" s="490"/>
      <c r="X93" s="490"/>
      <c r="Y93" s="490"/>
      <c r="Z93" s="490"/>
      <c r="AA93" s="491">
        <f>IF(AND('02 Sit'!C93=1,NOT('02 Sit'!I93="")),'02 Sit'!I93,0)</f>
        <v>0</v>
      </c>
      <c r="AB93" s="491">
        <f>IF(AND('02 Sit'!D93=1,NOT('02 Sit'!I93="")),'02 Sit'!I93,0)</f>
        <v>0</v>
      </c>
      <c r="AC93" s="491">
        <f>IF(AND('02 Sit'!E93=1,NOT('02 Sit'!I93="")),'02 Sit'!I93,0)</f>
        <v>0</v>
      </c>
      <c r="AD93" s="491">
        <f>IF(AND('02 Sit'!F93=1,NOT('02 Sit'!I93="")),'02 Sit'!I93,0)</f>
        <v>0</v>
      </c>
      <c r="AE93" s="491">
        <f>IF(AND('02 Sit'!C93=0,NOT('02 Sit'!H93="")),'02 Sit'!H93,4)</f>
        <v>4</v>
      </c>
      <c r="AF93" s="491">
        <f>IF(AND('02 Sit'!D93=0,NOT('02 Sit'!H93="")),'02 Sit'!H93,4)</f>
        <v>4</v>
      </c>
      <c r="AG93" s="491">
        <f>IF(AND('02 Sit'!E93=0,NOT('02 Sit'!H93="")),'02 Sit'!H93,4)</f>
        <v>4</v>
      </c>
      <c r="AH93" s="491">
        <f>IF(AND('02 Sit'!F93=0,NOT('02 Sit'!H93="")),'02 Sit'!H93,4)</f>
        <v>4</v>
      </c>
    </row>
    <row r="94" spans="1:34" s="491" customFormat="1">
      <c r="A94" s="615" t="s">
        <v>2235</v>
      </c>
      <c r="B94" s="600" t="s">
        <v>5481</v>
      </c>
      <c r="C94" s="37"/>
      <c r="D94" s="37"/>
      <c r="E94" s="14"/>
      <c r="F94" s="14"/>
      <c r="G94" s="610">
        <v>3</v>
      </c>
      <c r="H94" s="610"/>
      <c r="I94" s="358"/>
      <c r="J94" s="610" t="s">
        <v>5466</v>
      </c>
      <c r="K94" s="628"/>
      <c r="L94" s="494"/>
      <c r="M94" s="490"/>
      <c r="N94" s="490"/>
      <c r="O94" s="490"/>
      <c r="P94" s="490"/>
      <c r="Q94" s="490"/>
      <c r="R94" s="490"/>
      <c r="S94" s="490"/>
      <c r="T94" s="490"/>
      <c r="U94" s="490"/>
      <c r="V94" s="490"/>
      <c r="W94" s="490"/>
      <c r="X94" s="490"/>
      <c r="Y94" s="490"/>
      <c r="Z94" s="490"/>
      <c r="AA94" s="491">
        <f>IF(AND('02 Sit'!C94=1,NOT('02 Sit'!I94="")),'02 Sit'!I94,0)</f>
        <v>0</v>
      </c>
      <c r="AB94" s="491">
        <f>IF(AND('02 Sit'!D94=1,NOT('02 Sit'!I94="")),'02 Sit'!I94,0)</f>
        <v>0</v>
      </c>
      <c r="AC94" s="491">
        <f>IF(AND('02 Sit'!E94=1,NOT('02 Sit'!I94="")),'02 Sit'!I94,0)</f>
        <v>0</v>
      </c>
      <c r="AD94" s="491">
        <f>IF(AND('02 Sit'!F94=1,NOT('02 Sit'!I94="")),'02 Sit'!I94,0)</f>
        <v>0</v>
      </c>
      <c r="AE94" s="491">
        <f>IF(AND('02 Sit'!C94=0,NOT('02 Sit'!H94="")),'02 Sit'!H94,4)</f>
        <v>4</v>
      </c>
      <c r="AF94" s="491">
        <f>IF(AND('02 Sit'!D94=0,NOT('02 Sit'!H94="")),'02 Sit'!H94,4)</f>
        <v>4</v>
      </c>
      <c r="AG94" s="491">
        <f>IF(AND('02 Sit'!E94=0,NOT('02 Sit'!H94="")),'02 Sit'!H94,4)</f>
        <v>4</v>
      </c>
      <c r="AH94" s="491">
        <f>IF(AND('02 Sit'!F94=0,NOT('02 Sit'!H94="")),'02 Sit'!H94,4)</f>
        <v>4</v>
      </c>
    </row>
    <row r="95" spans="1:34" s="491" customFormat="1">
      <c r="A95" s="615" t="s">
        <v>2236</v>
      </c>
      <c r="B95" s="600" t="s">
        <v>1272</v>
      </c>
      <c r="C95" s="37"/>
      <c r="D95" s="37"/>
      <c r="E95" s="14"/>
      <c r="F95" s="14"/>
      <c r="G95" s="632">
        <v>2</v>
      </c>
      <c r="H95" s="633"/>
      <c r="I95" s="358"/>
      <c r="J95" s="610" t="s">
        <v>5466</v>
      </c>
      <c r="K95" s="628"/>
      <c r="L95" s="494"/>
      <c r="M95" s="490"/>
      <c r="N95" s="490"/>
      <c r="O95" s="490"/>
      <c r="P95" s="490"/>
      <c r="Q95" s="490"/>
      <c r="R95" s="490"/>
      <c r="S95" s="490"/>
      <c r="T95" s="490"/>
      <c r="U95" s="490"/>
      <c r="V95" s="490"/>
      <c r="W95" s="490"/>
      <c r="X95" s="490"/>
      <c r="Y95" s="490"/>
      <c r="Z95" s="490"/>
      <c r="AA95" s="491">
        <f>IF(AND('02 Sit'!C95=1,NOT('02 Sit'!I95="")),'02 Sit'!I95,0)</f>
        <v>0</v>
      </c>
      <c r="AB95" s="491">
        <f>IF(AND('02 Sit'!D95=1,NOT('02 Sit'!I95="")),'02 Sit'!I95,0)</f>
        <v>0</v>
      </c>
      <c r="AC95" s="491">
        <f>IF(AND('02 Sit'!E95=1,NOT('02 Sit'!I95="")),'02 Sit'!I95,0)</f>
        <v>0</v>
      </c>
      <c r="AD95" s="491">
        <f>IF(AND('02 Sit'!F95=1,NOT('02 Sit'!I95="")),'02 Sit'!I95,0)</f>
        <v>0</v>
      </c>
      <c r="AE95" s="491">
        <f>IF(AND('02 Sit'!C95=0,NOT('02 Sit'!H95="")),'02 Sit'!H95,4)</f>
        <v>4</v>
      </c>
      <c r="AF95" s="491">
        <f>IF(AND('02 Sit'!D95=0,NOT('02 Sit'!H95="")),'02 Sit'!H95,4)</f>
        <v>4</v>
      </c>
      <c r="AG95" s="491">
        <f>IF(AND('02 Sit'!E95=0,NOT('02 Sit'!H95="")),'02 Sit'!H95,4)</f>
        <v>4</v>
      </c>
      <c r="AH95" s="491">
        <f>IF(AND('02 Sit'!F95=0,NOT('02 Sit'!H95="")),'02 Sit'!H95,4)</f>
        <v>4</v>
      </c>
    </row>
    <row r="96" spans="1:34" s="491" customFormat="1">
      <c r="A96" s="615" t="s">
        <v>1306</v>
      </c>
      <c r="B96" s="600" t="s">
        <v>1307</v>
      </c>
      <c r="C96" s="37"/>
      <c r="D96" s="37"/>
      <c r="E96" s="14"/>
      <c r="F96" s="14"/>
      <c r="G96" s="610">
        <v>2</v>
      </c>
      <c r="H96" s="610"/>
      <c r="I96" s="358"/>
      <c r="J96" s="610" t="s">
        <v>2356</v>
      </c>
      <c r="K96" s="628"/>
      <c r="L96" s="494"/>
      <c r="M96" s="490"/>
      <c r="N96" s="490"/>
      <c r="O96" s="490"/>
      <c r="P96" s="490"/>
      <c r="Q96" s="490"/>
      <c r="R96" s="490"/>
      <c r="S96" s="490"/>
      <c r="T96" s="490"/>
      <c r="U96" s="490"/>
      <c r="V96" s="490"/>
      <c r="W96" s="490"/>
      <c r="X96" s="490"/>
      <c r="Y96" s="490"/>
      <c r="Z96" s="490"/>
      <c r="AA96" s="491">
        <f>IF(AND('02 Sit'!C96=1,NOT('02 Sit'!I96="")),'02 Sit'!I96,0)</f>
        <v>0</v>
      </c>
      <c r="AB96" s="491">
        <f>IF(AND('02 Sit'!D96=1,NOT('02 Sit'!I96="")),'02 Sit'!I96,0)</f>
        <v>0</v>
      </c>
      <c r="AC96" s="491">
        <f>IF(AND('02 Sit'!E96=1,NOT('02 Sit'!I96="")),'02 Sit'!I96,0)</f>
        <v>0</v>
      </c>
      <c r="AD96" s="491">
        <f>IF(AND('02 Sit'!F96=1,NOT('02 Sit'!I96="")),'02 Sit'!I96,0)</f>
        <v>0</v>
      </c>
      <c r="AE96" s="491">
        <f>IF(AND('02 Sit'!C96=0,NOT('02 Sit'!H96="")),'02 Sit'!H96,4)</f>
        <v>4</v>
      </c>
      <c r="AF96" s="491">
        <f>IF(AND('02 Sit'!D96=0,NOT('02 Sit'!H96="")),'02 Sit'!H96,4)</f>
        <v>4</v>
      </c>
      <c r="AG96" s="491">
        <f>IF(AND('02 Sit'!E96=0,NOT('02 Sit'!H96="")),'02 Sit'!H96,4)</f>
        <v>4</v>
      </c>
      <c r="AH96" s="491">
        <f>IF(AND('02 Sit'!F96=0,NOT('02 Sit'!H96="")),'02 Sit'!H96,4)</f>
        <v>4</v>
      </c>
    </row>
    <row r="97" spans="1:34" s="491" customFormat="1">
      <c r="A97" s="615" t="s">
        <v>1273</v>
      </c>
      <c r="B97" s="600" t="s">
        <v>1305</v>
      </c>
      <c r="C97" s="37"/>
      <c r="D97" s="37"/>
      <c r="E97" s="14"/>
      <c r="F97" s="14"/>
      <c r="G97" s="610">
        <v>3</v>
      </c>
      <c r="H97" s="610"/>
      <c r="I97" s="358"/>
      <c r="J97" s="610" t="s">
        <v>2855</v>
      </c>
      <c r="K97" s="628"/>
      <c r="L97" s="494"/>
      <c r="M97" s="490"/>
      <c r="N97" s="490"/>
      <c r="O97" s="490"/>
      <c r="P97" s="490"/>
      <c r="Q97" s="490"/>
      <c r="R97" s="490"/>
      <c r="S97" s="490"/>
      <c r="T97" s="490"/>
      <c r="U97" s="490"/>
      <c r="V97" s="490"/>
      <c r="W97" s="490"/>
      <c r="X97" s="490"/>
      <c r="Y97" s="490"/>
      <c r="Z97" s="490"/>
      <c r="AA97" s="491">
        <f>IF(AND('02 Sit'!C97=1,NOT('02 Sit'!I97="")),'02 Sit'!I97,0)</f>
        <v>0</v>
      </c>
      <c r="AB97" s="491">
        <f>IF(AND('02 Sit'!D97=1,NOT('02 Sit'!I97="")),'02 Sit'!I97,0)</f>
        <v>0</v>
      </c>
      <c r="AC97" s="491">
        <f>IF(AND('02 Sit'!E97=1,NOT('02 Sit'!I97="")),'02 Sit'!I97,0)</f>
        <v>0</v>
      </c>
      <c r="AD97" s="491">
        <f>IF(AND('02 Sit'!F97=1,NOT('02 Sit'!I97="")),'02 Sit'!I97,0)</f>
        <v>0</v>
      </c>
      <c r="AE97" s="491">
        <f>IF(AND('02 Sit'!C97=0,NOT('02 Sit'!H97="")),'02 Sit'!H97,4)</f>
        <v>4</v>
      </c>
      <c r="AF97" s="491">
        <f>IF(AND('02 Sit'!D97=0,NOT('02 Sit'!H97="")),'02 Sit'!H97,4)</f>
        <v>4</v>
      </c>
      <c r="AG97" s="491">
        <f>IF(AND('02 Sit'!E97=0,NOT('02 Sit'!H97="")),'02 Sit'!H97,4)</f>
        <v>4</v>
      </c>
      <c r="AH97" s="491">
        <f>IF(AND('02 Sit'!F97=0,NOT('02 Sit'!H97="")),'02 Sit'!H97,4)</f>
        <v>4</v>
      </c>
    </row>
    <row r="98" spans="1:34" s="491" customFormat="1">
      <c r="A98" s="615" t="s">
        <v>1274</v>
      </c>
      <c r="B98" s="600" t="s">
        <v>1243</v>
      </c>
      <c r="C98" s="37"/>
      <c r="D98" s="37"/>
      <c r="E98" s="14"/>
      <c r="F98" s="14"/>
      <c r="G98" s="610">
        <v>3</v>
      </c>
      <c r="H98" s="610"/>
      <c r="I98" s="358"/>
      <c r="J98" s="610" t="s">
        <v>1244</v>
      </c>
      <c r="K98" s="628"/>
      <c r="L98" s="494"/>
      <c r="M98" s="490"/>
      <c r="N98" s="490"/>
      <c r="O98" s="490"/>
      <c r="P98" s="490"/>
      <c r="Q98" s="490"/>
      <c r="R98" s="490"/>
      <c r="S98" s="490"/>
      <c r="T98" s="490"/>
      <c r="U98" s="490"/>
      <c r="V98" s="490"/>
      <c r="W98" s="490"/>
      <c r="X98" s="490"/>
      <c r="Y98" s="490"/>
      <c r="Z98" s="490"/>
      <c r="AA98" s="491">
        <f>IF(AND('02 Sit'!C98=1,NOT('02 Sit'!I98="")),'02 Sit'!I98,0)</f>
        <v>0</v>
      </c>
      <c r="AB98" s="491">
        <f>IF(AND('02 Sit'!D98=1,NOT('02 Sit'!I98="")),'02 Sit'!I98,0)</f>
        <v>0</v>
      </c>
      <c r="AC98" s="491">
        <f>IF(AND('02 Sit'!E98=1,NOT('02 Sit'!I98="")),'02 Sit'!I98,0)</f>
        <v>0</v>
      </c>
      <c r="AD98" s="491">
        <f>IF(AND('02 Sit'!F98=1,NOT('02 Sit'!I98="")),'02 Sit'!I98,0)</f>
        <v>0</v>
      </c>
      <c r="AE98" s="491">
        <f>IF(AND('02 Sit'!C98=0,NOT('02 Sit'!H98="")),'02 Sit'!H98,4)</f>
        <v>4</v>
      </c>
      <c r="AF98" s="491">
        <f>IF(AND('02 Sit'!D98=0,NOT('02 Sit'!H98="")),'02 Sit'!H98,4)</f>
        <v>4</v>
      </c>
      <c r="AG98" s="491">
        <f>IF(AND('02 Sit'!E98=0,NOT('02 Sit'!H98="")),'02 Sit'!H98,4)</f>
        <v>4</v>
      </c>
      <c r="AH98" s="491">
        <f>IF(AND('02 Sit'!F98=0,NOT('02 Sit'!H98="")),'02 Sit'!H98,4)</f>
        <v>4</v>
      </c>
    </row>
    <row r="99" spans="1:34" s="491" customFormat="1">
      <c r="A99" s="608" t="s">
        <v>1245</v>
      </c>
      <c r="B99" s="614" t="s">
        <v>572</v>
      </c>
      <c r="C99" s="37"/>
      <c r="D99" s="37"/>
      <c r="E99" s="14"/>
      <c r="F99" s="14"/>
      <c r="G99" s="610"/>
      <c r="H99" s="610"/>
      <c r="I99" s="358"/>
      <c r="J99" s="610"/>
      <c r="K99" s="628"/>
      <c r="L99" s="494"/>
      <c r="M99" s="490"/>
      <c r="N99" s="490"/>
      <c r="O99" s="490"/>
      <c r="P99" s="490"/>
      <c r="Q99" s="490"/>
      <c r="R99" s="490"/>
      <c r="S99" s="490"/>
      <c r="T99" s="490"/>
      <c r="U99" s="490"/>
      <c r="V99" s="490"/>
      <c r="W99" s="490"/>
      <c r="X99" s="490"/>
      <c r="Y99" s="490"/>
      <c r="Z99" s="490"/>
      <c r="AA99" s="491">
        <f>IF(AND('02 Sit'!C99=1,NOT('02 Sit'!I99="")),'02 Sit'!I99,0)</f>
        <v>0</v>
      </c>
      <c r="AB99" s="491">
        <f>IF(AND('02 Sit'!D99=1,NOT('02 Sit'!I99="")),'02 Sit'!I99,0)</f>
        <v>0</v>
      </c>
      <c r="AC99" s="491">
        <f>IF(AND('02 Sit'!E99=1,NOT('02 Sit'!I99="")),'02 Sit'!I99,0)</f>
        <v>0</v>
      </c>
      <c r="AD99" s="491">
        <f>IF(AND('02 Sit'!F99=1,NOT('02 Sit'!I99="")),'02 Sit'!I99,0)</f>
        <v>0</v>
      </c>
      <c r="AE99" s="491">
        <f>IF(AND('02 Sit'!C99=0,NOT('02 Sit'!H99="")),'02 Sit'!H99,4)</f>
        <v>4</v>
      </c>
      <c r="AF99" s="491">
        <f>IF(AND('02 Sit'!D99=0,NOT('02 Sit'!H99="")),'02 Sit'!H99,4)</f>
        <v>4</v>
      </c>
      <c r="AG99" s="491">
        <f>IF(AND('02 Sit'!E99=0,NOT('02 Sit'!H99="")),'02 Sit'!H99,4)</f>
        <v>4</v>
      </c>
      <c r="AH99" s="491">
        <f>IF(AND('02 Sit'!F99=0,NOT('02 Sit'!H99="")),'02 Sit'!H99,4)</f>
        <v>4</v>
      </c>
    </row>
    <row r="100" spans="1:34" s="491" customFormat="1" ht="20">
      <c r="A100" s="615" t="s">
        <v>1186</v>
      </c>
      <c r="B100" s="600" t="s">
        <v>3330</v>
      </c>
      <c r="C100" s="37"/>
      <c r="D100" s="37"/>
      <c r="E100" s="14"/>
      <c r="F100" s="14"/>
      <c r="G100" s="610">
        <v>2</v>
      </c>
      <c r="H100" s="610"/>
      <c r="I100" s="634"/>
      <c r="J100" s="610" t="s">
        <v>2351</v>
      </c>
      <c r="K100" s="358" t="s">
        <v>3331</v>
      </c>
      <c r="L100" s="494"/>
      <c r="M100" s="490"/>
      <c r="N100" s="490"/>
      <c r="O100" s="490"/>
      <c r="P100" s="490"/>
      <c r="Q100" s="490"/>
      <c r="R100" s="490"/>
      <c r="S100" s="490"/>
      <c r="T100" s="490"/>
      <c r="U100" s="490"/>
      <c r="V100" s="490"/>
      <c r="W100" s="490"/>
      <c r="X100" s="490"/>
      <c r="Y100" s="490"/>
      <c r="Z100" s="490"/>
      <c r="AA100" s="491">
        <f>IF(AND('02 Sit'!C100=1,NOT('02 Sit'!I100="")),'02 Sit'!I100,0)</f>
        <v>0</v>
      </c>
      <c r="AB100" s="491">
        <f>IF(AND('02 Sit'!D100=1,NOT('02 Sit'!I100="")),'02 Sit'!I100,0)</f>
        <v>0</v>
      </c>
      <c r="AC100" s="491">
        <f>IF(AND('02 Sit'!E100=1,NOT('02 Sit'!I100="")),'02 Sit'!I100,0)</f>
        <v>0</v>
      </c>
      <c r="AD100" s="491">
        <f>IF(AND('02 Sit'!F100=1,NOT('02 Sit'!I100="")),'02 Sit'!I100,0)</f>
        <v>0</v>
      </c>
      <c r="AE100" s="491">
        <f>IF(AND('02 Sit'!C100=0,NOT('02 Sit'!H100="")),'02 Sit'!H100,4)</f>
        <v>4</v>
      </c>
      <c r="AF100" s="491">
        <f>IF(AND('02 Sit'!D100=0,NOT('02 Sit'!H100="")),'02 Sit'!H100,4)</f>
        <v>4</v>
      </c>
      <c r="AG100" s="491">
        <f>IF(AND('02 Sit'!E100=0,NOT('02 Sit'!H100="")),'02 Sit'!H100,4)</f>
        <v>4</v>
      </c>
      <c r="AH100" s="491">
        <f>IF(AND('02 Sit'!F100=0,NOT('02 Sit'!H100="")),'02 Sit'!H100,4)</f>
        <v>4</v>
      </c>
    </row>
    <row r="101" spans="1:34" s="491" customFormat="1">
      <c r="A101" s="615" t="s">
        <v>3332</v>
      </c>
      <c r="B101" s="600" t="s">
        <v>3299</v>
      </c>
      <c r="C101" s="37"/>
      <c r="D101" s="37"/>
      <c r="E101" s="14"/>
      <c r="F101" s="14"/>
      <c r="G101" s="610">
        <v>2</v>
      </c>
      <c r="H101" s="610"/>
      <c r="I101" s="634"/>
      <c r="J101" s="610" t="s">
        <v>2351</v>
      </c>
      <c r="K101" s="358" t="s">
        <v>3331</v>
      </c>
      <c r="L101" s="494"/>
      <c r="M101" s="490"/>
      <c r="N101" s="490"/>
      <c r="O101" s="490"/>
      <c r="P101" s="490"/>
      <c r="Q101" s="490"/>
      <c r="R101" s="490"/>
      <c r="S101" s="490"/>
      <c r="T101" s="490"/>
      <c r="U101" s="490"/>
      <c r="V101" s="490"/>
      <c r="W101" s="490"/>
      <c r="X101" s="490"/>
      <c r="Y101" s="490"/>
      <c r="Z101" s="490"/>
      <c r="AA101" s="491">
        <f>IF(AND('02 Sit'!C101=1,NOT('02 Sit'!I101="")),'02 Sit'!I101,0)</f>
        <v>0</v>
      </c>
      <c r="AB101" s="491">
        <f>IF(AND('02 Sit'!D101=1,NOT('02 Sit'!I101="")),'02 Sit'!I101,0)</f>
        <v>0</v>
      </c>
      <c r="AC101" s="491">
        <f>IF(AND('02 Sit'!E101=1,NOT('02 Sit'!I101="")),'02 Sit'!I101,0)</f>
        <v>0</v>
      </c>
      <c r="AD101" s="491">
        <f>IF(AND('02 Sit'!F101=1,NOT('02 Sit'!I101="")),'02 Sit'!I101,0)</f>
        <v>0</v>
      </c>
      <c r="AE101" s="491">
        <f>IF(AND('02 Sit'!C101=0,NOT('02 Sit'!H101="")),'02 Sit'!H101,4)</f>
        <v>4</v>
      </c>
      <c r="AF101" s="491">
        <f>IF(AND('02 Sit'!D101=0,NOT('02 Sit'!H101="")),'02 Sit'!H101,4)</f>
        <v>4</v>
      </c>
      <c r="AG101" s="491">
        <f>IF(AND('02 Sit'!E101=0,NOT('02 Sit'!H101="")),'02 Sit'!H101,4)</f>
        <v>4</v>
      </c>
      <c r="AH101" s="491">
        <f>IF(AND('02 Sit'!F101=0,NOT('02 Sit'!H101="")),'02 Sit'!H101,4)</f>
        <v>4</v>
      </c>
    </row>
    <row r="102" spans="1:34" s="491" customFormat="1" ht="20">
      <c r="A102" s="615" t="s">
        <v>3300</v>
      </c>
      <c r="B102" s="600" t="s">
        <v>3249</v>
      </c>
      <c r="C102" s="37"/>
      <c r="D102" s="37"/>
      <c r="E102" s="14"/>
      <c r="F102" s="14"/>
      <c r="G102" s="610">
        <v>3</v>
      </c>
      <c r="H102" s="610"/>
      <c r="I102" s="634"/>
      <c r="J102" s="610" t="s">
        <v>5466</v>
      </c>
      <c r="K102" s="358" t="s">
        <v>3331</v>
      </c>
      <c r="L102" s="494"/>
      <c r="M102" s="490"/>
      <c r="N102" s="490"/>
      <c r="O102" s="490"/>
      <c r="P102" s="490"/>
      <c r="Q102" s="490"/>
      <c r="R102" s="490"/>
      <c r="S102" s="490"/>
      <c r="T102" s="490"/>
      <c r="U102" s="490"/>
      <c r="V102" s="490"/>
      <c r="W102" s="490"/>
      <c r="X102" s="490"/>
      <c r="Y102" s="490"/>
      <c r="Z102" s="490"/>
      <c r="AA102" s="491">
        <f>IF(AND('02 Sit'!C102=1,NOT('02 Sit'!I102="")),'02 Sit'!I102,0)</f>
        <v>0</v>
      </c>
      <c r="AB102" s="491">
        <f>IF(AND('02 Sit'!D102=1,NOT('02 Sit'!I102="")),'02 Sit'!I102,0)</f>
        <v>0</v>
      </c>
      <c r="AC102" s="491">
        <f>IF(AND('02 Sit'!E102=1,NOT('02 Sit'!I102="")),'02 Sit'!I102,0)</f>
        <v>0</v>
      </c>
      <c r="AD102" s="491">
        <f>IF(AND('02 Sit'!F102=1,NOT('02 Sit'!I102="")),'02 Sit'!I102,0)</f>
        <v>0</v>
      </c>
      <c r="AE102" s="491">
        <f>IF(AND('02 Sit'!C102=0,NOT('02 Sit'!H102="")),'02 Sit'!H102,4)</f>
        <v>4</v>
      </c>
      <c r="AF102" s="491">
        <f>IF(AND('02 Sit'!D102=0,NOT('02 Sit'!H102="")),'02 Sit'!H102,4)</f>
        <v>4</v>
      </c>
      <c r="AG102" s="491">
        <f>IF(AND('02 Sit'!E102=0,NOT('02 Sit'!H102="")),'02 Sit'!H102,4)</f>
        <v>4</v>
      </c>
      <c r="AH102" s="491">
        <f>IF(AND('02 Sit'!F102=0,NOT('02 Sit'!H102="")),'02 Sit'!H102,4)</f>
        <v>4</v>
      </c>
    </row>
    <row r="103" spans="1:34" s="491" customFormat="1" ht="30">
      <c r="A103" s="615" t="s">
        <v>1223</v>
      </c>
      <c r="B103" s="600" t="s">
        <v>1229</v>
      </c>
      <c r="C103" s="37"/>
      <c r="D103" s="37"/>
      <c r="E103" s="14"/>
      <c r="F103" s="14"/>
      <c r="G103" s="610">
        <v>4</v>
      </c>
      <c r="H103" s="610"/>
      <c r="I103" s="634"/>
      <c r="J103" s="610" t="s">
        <v>5466</v>
      </c>
      <c r="K103" s="358" t="s">
        <v>3331</v>
      </c>
      <c r="L103" s="494"/>
      <c r="M103" s="490"/>
      <c r="N103" s="490"/>
      <c r="O103" s="490"/>
      <c r="P103" s="490"/>
      <c r="Q103" s="490"/>
      <c r="R103" s="490"/>
      <c r="S103" s="490"/>
      <c r="T103" s="490"/>
      <c r="U103" s="490"/>
      <c r="V103" s="490"/>
      <c r="W103" s="490"/>
      <c r="X103" s="490"/>
      <c r="Y103" s="490"/>
      <c r="Z103" s="490"/>
      <c r="AA103" s="491">
        <f>IF(AND('02 Sit'!C103=1,NOT('02 Sit'!I103="")),'02 Sit'!I103,0)</f>
        <v>0</v>
      </c>
      <c r="AB103" s="491">
        <f>IF(AND('02 Sit'!D103=1,NOT('02 Sit'!I103="")),'02 Sit'!I103,0)</f>
        <v>0</v>
      </c>
      <c r="AC103" s="491">
        <f>IF(AND('02 Sit'!E103=1,NOT('02 Sit'!I103="")),'02 Sit'!I103,0)</f>
        <v>0</v>
      </c>
      <c r="AD103" s="491">
        <f>IF(AND('02 Sit'!F103=1,NOT('02 Sit'!I103="")),'02 Sit'!I103,0)</f>
        <v>0</v>
      </c>
      <c r="AE103" s="491">
        <f>IF(AND('02 Sit'!C103=0,NOT('02 Sit'!H103="")),'02 Sit'!H103,4)</f>
        <v>4</v>
      </c>
      <c r="AF103" s="491">
        <f>IF(AND('02 Sit'!D103=0,NOT('02 Sit'!H103="")),'02 Sit'!H103,4)</f>
        <v>4</v>
      </c>
      <c r="AG103" s="491">
        <f>IF(AND('02 Sit'!E103=0,NOT('02 Sit'!H103="")),'02 Sit'!H103,4)</f>
        <v>4</v>
      </c>
      <c r="AH103" s="491">
        <f>IF(AND('02 Sit'!F103=0,NOT('02 Sit'!H103="")),'02 Sit'!H103,4)</f>
        <v>4</v>
      </c>
    </row>
    <row r="104" spans="1:34" s="491" customFormat="1" ht="20">
      <c r="A104" s="615" t="s">
        <v>1230</v>
      </c>
      <c r="B104" s="600" t="s">
        <v>2246</v>
      </c>
      <c r="C104" s="37"/>
      <c r="D104" s="37"/>
      <c r="E104" s="14"/>
      <c r="F104" s="14"/>
      <c r="G104" s="610">
        <v>2</v>
      </c>
      <c r="H104" s="610"/>
      <c r="I104" s="358"/>
      <c r="J104" s="610" t="s">
        <v>5466</v>
      </c>
      <c r="K104" s="628"/>
      <c r="L104" s="494"/>
      <c r="M104" s="490"/>
      <c r="N104" s="490"/>
      <c r="O104" s="490"/>
      <c r="P104" s="490"/>
      <c r="Q104" s="490"/>
      <c r="R104" s="490"/>
      <c r="S104" s="490"/>
      <c r="T104" s="490"/>
      <c r="U104" s="490"/>
      <c r="V104" s="490"/>
      <c r="W104" s="490"/>
      <c r="X104" s="490"/>
      <c r="Y104" s="490"/>
      <c r="Z104" s="490"/>
      <c r="AA104" s="491">
        <f>IF(AND('02 Sit'!C104=1,NOT('02 Sit'!I104="")),'02 Sit'!I104,0)</f>
        <v>0</v>
      </c>
      <c r="AB104" s="491">
        <f>IF(AND('02 Sit'!D104=1,NOT('02 Sit'!I104="")),'02 Sit'!I104,0)</f>
        <v>0</v>
      </c>
      <c r="AC104" s="491">
        <f>IF(AND('02 Sit'!E104=1,NOT('02 Sit'!I104="")),'02 Sit'!I104,0)</f>
        <v>0</v>
      </c>
      <c r="AD104" s="491">
        <f>IF(AND('02 Sit'!F104=1,NOT('02 Sit'!I104="")),'02 Sit'!I104,0)</f>
        <v>0</v>
      </c>
      <c r="AE104" s="491">
        <f>IF(AND('02 Sit'!C104=0,NOT('02 Sit'!H104="")),'02 Sit'!H104,4)</f>
        <v>4</v>
      </c>
      <c r="AF104" s="491">
        <f>IF(AND('02 Sit'!D104=0,NOT('02 Sit'!H104="")),'02 Sit'!H104,4)</f>
        <v>4</v>
      </c>
      <c r="AG104" s="491">
        <f>IF(AND('02 Sit'!E104=0,NOT('02 Sit'!H104="")),'02 Sit'!H104,4)</f>
        <v>4</v>
      </c>
      <c r="AH104" s="491">
        <f>IF(AND('02 Sit'!F104=0,NOT('02 Sit'!H104="")),'02 Sit'!H104,4)</f>
        <v>4</v>
      </c>
    </row>
    <row r="105" spans="1:34" s="491" customFormat="1" ht="20">
      <c r="A105" s="615" t="s">
        <v>2247</v>
      </c>
      <c r="B105" s="600" t="s">
        <v>1233</v>
      </c>
      <c r="C105" s="37"/>
      <c r="D105" s="37"/>
      <c r="E105" s="14"/>
      <c r="F105" s="14"/>
      <c r="G105" s="610">
        <v>3</v>
      </c>
      <c r="H105" s="610"/>
      <c r="I105" s="358"/>
      <c r="J105" s="610" t="s">
        <v>5466</v>
      </c>
      <c r="K105" s="628"/>
      <c r="L105" s="494"/>
      <c r="M105" s="490"/>
      <c r="N105" s="490"/>
      <c r="O105" s="490"/>
      <c r="P105" s="490"/>
      <c r="Q105" s="490"/>
      <c r="R105" s="490"/>
      <c r="S105" s="490"/>
      <c r="T105" s="490"/>
      <c r="U105" s="490"/>
      <c r="V105" s="490"/>
      <c r="W105" s="490"/>
      <c r="X105" s="490"/>
      <c r="Y105" s="490"/>
      <c r="Z105" s="490"/>
      <c r="AA105" s="491">
        <f>IF(AND('02 Sit'!C105=1,NOT('02 Sit'!I105="")),'02 Sit'!I105,0)</f>
        <v>0</v>
      </c>
      <c r="AB105" s="491">
        <f>IF(AND('02 Sit'!D105=1,NOT('02 Sit'!I105="")),'02 Sit'!I105,0)</f>
        <v>0</v>
      </c>
      <c r="AC105" s="491">
        <f>IF(AND('02 Sit'!E105=1,NOT('02 Sit'!I105="")),'02 Sit'!I105,0)</f>
        <v>0</v>
      </c>
      <c r="AD105" s="491">
        <f>IF(AND('02 Sit'!F105=1,NOT('02 Sit'!I105="")),'02 Sit'!I105,0)</f>
        <v>0</v>
      </c>
      <c r="AE105" s="491">
        <f>IF(AND('02 Sit'!C105=0,NOT('02 Sit'!H105="")),'02 Sit'!H105,4)</f>
        <v>4</v>
      </c>
      <c r="AF105" s="491">
        <f>IF(AND('02 Sit'!D105=0,NOT('02 Sit'!H105="")),'02 Sit'!H105,4)</f>
        <v>4</v>
      </c>
      <c r="AG105" s="491">
        <f>IF(AND('02 Sit'!E105=0,NOT('02 Sit'!H105="")),'02 Sit'!H105,4)</f>
        <v>4</v>
      </c>
      <c r="AH105" s="491">
        <f>IF(AND('02 Sit'!F105=0,NOT('02 Sit'!H105="")),'02 Sit'!H105,4)</f>
        <v>4</v>
      </c>
    </row>
    <row r="106" spans="1:34" s="491" customFormat="1">
      <c r="A106" s="615" t="s">
        <v>1258</v>
      </c>
      <c r="B106" s="358" t="s">
        <v>1259</v>
      </c>
      <c r="C106" s="37"/>
      <c r="D106" s="37"/>
      <c r="E106" s="14"/>
      <c r="F106" s="14"/>
      <c r="G106" s="610">
        <v>2</v>
      </c>
      <c r="H106" s="610"/>
      <c r="I106" s="358"/>
      <c r="J106" s="610" t="s">
        <v>5466</v>
      </c>
      <c r="K106" s="628"/>
      <c r="L106" s="494"/>
      <c r="M106" s="490"/>
      <c r="N106" s="490"/>
      <c r="O106" s="490"/>
      <c r="P106" s="490"/>
      <c r="Q106" s="490"/>
      <c r="R106" s="490"/>
      <c r="S106" s="490"/>
      <c r="T106" s="490"/>
      <c r="U106" s="490"/>
      <c r="V106" s="490"/>
      <c r="W106" s="490"/>
      <c r="X106" s="490"/>
      <c r="Y106" s="490"/>
      <c r="Z106" s="490"/>
      <c r="AA106" s="491">
        <f>IF(AND('02 Sit'!C106=1,NOT('02 Sit'!I106="")),'02 Sit'!I106,0)</f>
        <v>0</v>
      </c>
      <c r="AB106" s="491">
        <f>IF(AND('02 Sit'!D106=1,NOT('02 Sit'!I106="")),'02 Sit'!I106,0)</f>
        <v>0</v>
      </c>
      <c r="AC106" s="491">
        <f>IF(AND('02 Sit'!E106=1,NOT('02 Sit'!I106="")),'02 Sit'!I106,0)</f>
        <v>0</v>
      </c>
      <c r="AD106" s="491">
        <f>IF(AND('02 Sit'!F106=1,NOT('02 Sit'!I106="")),'02 Sit'!I106,0)</f>
        <v>0</v>
      </c>
      <c r="AE106" s="491">
        <f>IF(AND('02 Sit'!C106=0,NOT('02 Sit'!H106="")),'02 Sit'!H106,4)</f>
        <v>4</v>
      </c>
      <c r="AF106" s="491">
        <f>IF(AND('02 Sit'!D106=0,NOT('02 Sit'!H106="")),'02 Sit'!H106,4)</f>
        <v>4</v>
      </c>
      <c r="AG106" s="491">
        <f>IF(AND('02 Sit'!E106=0,NOT('02 Sit'!H106="")),'02 Sit'!H106,4)</f>
        <v>4</v>
      </c>
      <c r="AH106" s="491">
        <f>IF(AND('02 Sit'!F106=0,NOT('02 Sit'!H106="")),'02 Sit'!H106,4)</f>
        <v>4</v>
      </c>
    </row>
    <row r="107" spans="1:34" s="491" customFormat="1">
      <c r="A107" s="615" t="s">
        <v>1260</v>
      </c>
      <c r="B107" s="600" t="s">
        <v>3257</v>
      </c>
      <c r="C107" s="37"/>
      <c r="D107" s="37"/>
      <c r="E107" s="14"/>
      <c r="F107" s="14"/>
      <c r="G107" s="610">
        <v>3</v>
      </c>
      <c r="H107" s="610"/>
      <c r="I107" s="358"/>
      <c r="J107" s="610" t="s">
        <v>2858</v>
      </c>
      <c r="K107" s="628"/>
      <c r="L107" s="494"/>
      <c r="M107" s="490"/>
      <c r="N107" s="490"/>
      <c r="O107" s="490"/>
      <c r="P107" s="490"/>
      <c r="Q107" s="490"/>
      <c r="R107" s="490"/>
      <c r="S107" s="490"/>
      <c r="T107" s="490"/>
      <c r="U107" s="490"/>
      <c r="V107" s="490"/>
      <c r="W107" s="490"/>
      <c r="X107" s="490"/>
      <c r="Y107" s="490"/>
      <c r="Z107" s="490"/>
      <c r="AA107" s="491">
        <f>IF(AND('02 Sit'!C107=1,NOT('02 Sit'!I107="")),'02 Sit'!I107,0)</f>
        <v>0</v>
      </c>
      <c r="AB107" s="491">
        <f>IF(AND('02 Sit'!D107=1,NOT('02 Sit'!I107="")),'02 Sit'!I107,0)</f>
        <v>0</v>
      </c>
      <c r="AC107" s="491">
        <f>IF(AND('02 Sit'!E107=1,NOT('02 Sit'!I107="")),'02 Sit'!I107,0)</f>
        <v>0</v>
      </c>
      <c r="AD107" s="491">
        <f>IF(AND('02 Sit'!F107=1,NOT('02 Sit'!I107="")),'02 Sit'!I107,0)</f>
        <v>0</v>
      </c>
      <c r="AE107" s="491">
        <f>IF(AND('02 Sit'!C107=0,NOT('02 Sit'!H107="")),'02 Sit'!H107,4)</f>
        <v>4</v>
      </c>
      <c r="AF107" s="491">
        <f>IF(AND('02 Sit'!D107=0,NOT('02 Sit'!H107="")),'02 Sit'!H107,4)</f>
        <v>4</v>
      </c>
      <c r="AG107" s="491">
        <f>IF(AND('02 Sit'!E107=0,NOT('02 Sit'!H107="")),'02 Sit'!H107,4)</f>
        <v>4</v>
      </c>
      <c r="AH107" s="491">
        <f>IF(AND('02 Sit'!F107=0,NOT('02 Sit'!H107="")),'02 Sit'!H107,4)</f>
        <v>4</v>
      </c>
    </row>
    <row r="108" spans="1:34" s="491" customFormat="1" ht="13">
      <c r="A108" s="606" t="s">
        <v>3258</v>
      </c>
      <c r="B108" s="606" t="s">
        <v>4830</v>
      </c>
      <c r="C108" s="37"/>
      <c r="D108" s="37"/>
      <c r="E108" s="14"/>
      <c r="F108" s="14"/>
      <c r="G108" s="627"/>
      <c r="H108" s="627"/>
      <c r="I108" s="358"/>
      <c r="J108" s="610"/>
      <c r="K108" s="628"/>
      <c r="L108" s="494"/>
      <c r="M108" s="490"/>
      <c r="N108" s="490"/>
      <c r="O108" s="490"/>
      <c r="P108" s="490"/>
      <c r="Q108" s="490"/>
      <c r="R108" s="490"/>
      <c r="S108" s="490"/>
      <c r="T108" s="490"/>
      <c r="U108" s="490"/>
      <c r="V108" s="490"/>
      <c r="W108" s="490"/>
      <c r="X108" s="490"/>
      <c r="Y108" s="490"/>
      <c r="Z108" s="490"/>
      <c r="AA108" s="491">
        <f>IF(AND('02 Sit'!C108=1,NOT('02 Sit'!I108="")),'02 Sit'!I108,0)</f>
        <v>0</v>
      </c>
      <c r="AB108" s="491">
        <f>IF(AND('02 Sit'!D108=1,NOT('02 Sit'!I108="")),'02 Sit'!I108,0)</f>
        <v>0</v>
      </c>
      <c r="AC108" s="491">
        <f>IF(AND('02 Sit'!E108=1,NOT('02 Sit'!I108="")),'02 Sit'!I108,0)</f>
        <v>0</v>
      </c>
      <c r="AD108" s="491">
        <f>IF(AND('02 Sit'!F108=1,NOT('02 Sit'!I108="")),'02 Sit'!I108,0)</f>
        <v>0</v>
      </c>
      <c r="AE108" s="491">
        <f>IF(AND('02 Sit'!C108=0,NOT('02 Sit'!H108="")),'02 Sit'!H108,4)</f>
        <v>4</v>
      </c>
      <c r="AF108" s="491">
        <f>IF(AND('02 Sit'!D108=0,NOT('02 Sit'!H108="")),'02 Sit'!H108,4)</f>
        <v>4</v>
      </c>
      <c r="AG108" s="491">
        <f>IF(AND('02 Sit'!E108=0,NOT('02 Sit'!H108="")),'02 Sit'!H108,4)</f>
        <v>4</v>
      </c>
      <c r="AH108" s="491">
        <f>IF(AND('02 Sit'!F108=0,NOT('02 Sit'!H108="")),'02 Sit'!H108,4)</f>
        <v>4</v>
      </c>
    </row>
    <row r="109" spans="1:34" s="491" customFormat="1">
      <c r="A109" s="608" t="s">
        <v>3259</v>
      </c>
      <c r="B109" s="614" t="s">
        <v>573</v>
      </c>
      <c r="C109" s="37"/>
      <c r="D109" s="37"/>
      <c r="E109" s="14"/>
      <c r="F109" s="14"/>
      <c r="G109" s="610"/>
      <c r="H109" s="610"/>
      <c r="I109" s="358"/>
      <c r="J109" s="610"/>
      <c r="K109" s="628"/>
      <c r="L109" s="494"/>
      <c r="M109" s="490"/>
      <c r="N109" s="490"/>
      <c r="O109" s="490"/>
      <c r="P109" s="490"/>
      <c r="Q109" s="490"/>
      <c r="R109" s="490"/>
      <c r="S109" s="490"/>
      <c r="T109" s="490"/>
      <c r="U109" s="490"/>
      <c r="V109" s="490"/>
      <c r="W109" s="490"/>
      <c r="X109" s="490"/>
      <c r="Y109" s="490"/>
      <c r="Z109" s="490"/>
      <c r="AA109" s="491">
        <f>IF(AND('02 Sit'!C109=1,NOT('02 Sit'!I109="")),'02 Sit'!I109,0)</f>
        <v>0</v>
      </c>
      <c r="AB109" s="491">
        <f>IF(AND('02 Sit'!D109=1,NOT('02 Sit'!I109="")),'02 Sit'!I109,0)</f>
        <v>0</v>
      </c>
      <c r="AC109" s="491">
        <f>IF(AND('02 Sit'!E109=1,NOT('02 Sit'!I109="")),'02 Sit'!I109,0)</f>
        <v>0</v>
      </c>
      <c r="AD109" s="491">
        <f>IF(AND('02 Sit'!F109=1,NOT('02 Sit'!I109="")),'02 Sit'!I109,0)</f>
        <v>0</v>
      </c>
      <c r="AE109" s="491">
        <f>IF(AND('02 Sit'!C109=0,NOT('02 Sit'!H109="")),'02 Sit'!H109,4)</f>
        <v>4</v>
      </c>
      <c r="AF109" s="491">
        <f>IF(AND('02 Sit'!D109=0,NOT('02 Sit'!H109="")),'02 Sit'!H109,4)</f>
        <v>4</v>
      </c>
      <c r="AG109" s="491">
        <f>IF(AND('02 Sit'!E109=0,NOT('02 Sit'!H109="")),'02 Sit'!H109,4)</f>
        <v>4</v>
      </c>
      <c r="AH109" s="491">
        <f>IF(AND('02 Sit'!F109=0,NOT('02 Sit'!H109="")),'02 Sit'!H109,4)</f>
        <v>4</v>
      </c>
    </row>
    <row r="110" spans="1:34" s="491" customFormat="1" ht="20">
      <c r="A110" s="356" t="s">
        <v>1262</v>
      </c>
      <c r="B110" s="357" t="s">
        <v>3261</v>
      </c>
      <c r="C110" s="37"/>
      <c r="D110" s="37"/>
      <c r="E110" s="14"/>
      <c r="F110" s="14"/>
      <c r="G110" s="610">
        <v>4</v>
      </c>
      <c r="H110" s="610"/>
      <c r="I110" s="358"/>
      <c r="J110" s="610" t="s">
        <v>5466</v>
      </c>
      <c r="K110" s="635"/>
      <c r="L110" s="494"/>
      <c r="M110" s="490"/>
      <c r="N110" s="490"/>
      <c r="O110" s="490"/>
      <c r="P110" s="490"/>
      <c r="Q110" s="490"/>
      <c r="R110" s="490"/>
      <c r="S110" s="490"/>
      <c r="T110" s="490"/>
      <c r="U110" s="490"/>
      <c r="V110" s="490"/>
      <c r="W110" s="490"/>
      <c r="X110" s="490"/>
      <c r="Y110" s="490"/>
      <c r="Z110" s="490"/>
      <c r="AA110" s="491">
        <f>IF(AND('02 Sit'!C110=1,NOT('02 Sit'!I110="")),'02 Sit'!I110,0)</f>
        <v>0</v>
      </c>
      <c r="AB110" s="491">
        <f>IF(AND('02 Sit'!D110=1,NOT('02 Sit'!I110="")),'02 Sit'!I110,0)</f>
        <v>0</v>
      </c>
      <c r="AC110" s="491">
        <f>IF(AND('02 Sit'!E110=1,NOT('02 Sit'!I110="")),'02 Sit'!I110,0)</f>
        <v>0</v>
      </c>
      <c r="AD110" s="491">
        <f>IF(AND('02 Sit'!F110=1,NOT('02 Sit'!I110="")),'02 Sit'!I110,0)</f>
        <v>0</v>
      </c>
      <c r="AE110" s="491">
        <f>IF(AND('02 Sit'!C110=0,NOT('02 Sit'!H110="")),'02 Sit'!H110,4)</f>
        <v>4</v>
      </c>
      <c r="AF110" s="491">
        <f>IF(AND('02 Sit'!D110=0,NOT('02 Sit'!H110="")),'02 Sit'!H110,4)</f>
        <v>4</v>
      </c>
      <c r="AG110" s="491">
        <f>IF(AND('02 Sit'!E110=0,NOT('02 Sit'!H110="")),'02 Sit'!H110,4)</f>
        <v>4</v>
      </c>
      <c r="AH110" s="491">
        <f>IF(AND('02 Sit'!F110=0,NOT('02 Sit'!H110="")),'02 Sit'!H110,4)</f>
        <v>4</v>
      </c>
    </row>
    <row r="111" spans="1:34" s="491" customFormat="1">
      <c r="A111" s="356" t="s">
        <v>3262</v>
      </c>
      <c r="B111" s="357" t="s">
        <v>3263</v>
      </c>
      <c r="C111" s="37"/>
      <c r="D111" s="37"/>
      <c r="E111" s="14"/>
      <c r="F111" s="14"/>
      <c r="G111" s="610">
        <v>4</v>
      </c>
      <c r="H111" s="610"/>
      <c r="I111" s="358"/>
      <c r="J111" s="610" t="s">
        <v>5466</v>
      </c>
      <c r="K111" s="635"/>
      <c r="L111" s="494"/>
      <c r="M111" s="490"/>
      <c r="N111" s="490"/>
      <c r="O111" s="490"/>
      <c r="P111" s="490"/>
      <c r="Q111" s="490"/>
      <c r="R111" s="490"/>
      <c r="S111" s="490"/>
      <c r="T111" s="490"/>
      <c r="U111" s="490"/>
      <c r="V111" s="490"/>
      <c r="W111" s="490"/>
      <c r="X111" s="490"/>
      <c r="Y111" s="490"/>
      <c r="Z111" s="490"/>
      <c r="AA111" s="491">
        <f>IF(AND('02 Sit'!C111=1,NOT('02 Sit'!I111="")),'02 Sit'!I111,0)</f>
        <v>0</v>
      </c>
      <c r="AB111" s="491">
        <f>IF(AND('02 Sit'!D111=1,NOT('02 Sit'!I111="")),'02 Sit'!I111,0)</f>
        <v>0</v>
      </c>
      <c r="AC111" s="491">
        <f>IF(AND('02 Sit'!E111=1,NOT('02 Sit'!I111="")),'02 Sit'!I111,0)</f>
        <v>0</v>
      </c>
      <c r="AD111" s="491">
        <f>IF(AND('02 Sit'!F111=1,NOT('02 Sit'!I111="")),'02 Sit'!I111,0)</f>
        <v>0</v>
      </c>
      <c r="AE111" s="491">
        <f>IF(AND('02 Sit'!C111=0,NOT('02 Sit'!H111="")),'02 Sit'!H111,4)</f>
        <v>4</v>
      </c>
      <c r="AF111" s="491">
        <f>IF(AND('02 Sit'!D111=0,NOT('02 Sit'!H111="")),'02 Sit'!H111,4)</f>
        <v>4</v>
      </c>
      <c r="AG111" s="491">
        <f>IF(AND('02 Sit'!E111=0,NOT('02 Sit'!H111="")),'02 Sit'!H111,4)</f>
        <v>4</v>
      </c>
      <c r="AH111" s="491">
        <f>IF(AND('02 Sit'!F111=0,NOT('02 Sit'!H111="")),'02 Sit'!H111,4)</f>
        <v>4</v>
      </c>
    </row>
    <row r="112" spans="1:34" s="491" customFormat="1">
      <c r="A112" s="356" t="s">
        <v>3264</v>
      </c>
      <c r="B112" s="357" t="s">
        <v>3316</v>
      </c>
      <c r="C112" s="37"/>
      <c r="D112" s="37"/>
      <c r="E112" s="14"/>
      <c r="F112" s="14"/>
      <c r="G112" s="610">
        <v>4</v>
      </c>
      <c r="H112" s="610"/>
      <c r="I112" s="358"/>
      <c r="J112" s="610" t="s">
        <v>5466</v>
      </c>
      <c r="K112" s="635"/>
      <c r="L112" s="494"/>
      <c r="M112" s="490"/>
      <c r="N112" s="490"/>
      <c r="O112" s="490"/>
      <c r="P112" s="490"/>
      <c r="Q112" s="490"/>
      <c r="R112" s="490"/>
      <c r="S112" s="490"/>
      <c r="T112" s="490"/>
      <c r="U112" s="490"/>
      <c r="V112" s="490"/>
      <c r="W112" s="490"/>
      <c r="X112" s="490"/>
      <c r="Y112" s="490"/>
      <c r="Z112" s="490"/>
      <c r="AA112" s="491">
        <f>IF(AND('02 Sit'!C112=1,NOT('02 Sit'!I112="")),'02 Sit'!I112,0)</f>
        <v>0</v>
      </c>
      <c r="AB112" s="491">
        <f>IF(AND('02 Sit'!D112=1,NOT('02 Sit'!I112="")),'02 Sit'!I112,0)</f>
        <v>0</v>
      </c>
      <c r="AC112" s="491">
        <f>IF(AND('02 Sit'!E112=1,NOT('02 Sit'!I112="")),'02 Sit'!I112,0)</f>
        <v>0</v>
      </c>
      <c r="AD112" s="491">
        <f>IF(AND('02 Sit'!F112=1,NOT('02 Sit'!I112="")),'02 Sit'!I112,0)</f>
        <v>0</v>
      </c>
      <c r="AE112" s="491">
        <f>IF(AND('02 Sit'!C112=0,NOT('02 Sit'!H112="")),'02 Sit'!H112,4)</f>
        <v>4</v>
      </c>
      <c r="AF112" s="491">
        <f>IF(AND('02 Sit'!D112=0,NOT('02 Sit'!H112="")),'02 Sit'!H112,4)</f>
        <v>4</v>
      </c>
      <c r="AG112" s="491">
        <f>IF(AND('02 Sit'!E112=0,NOT('02 Sit'!H112="")),'02 Sit'!H112,4)</f>
        <v>4</v>
      </c>
      <c r="AH112" s="491">
        <f>IF(AND('02 Sit'!F112=0,NOT('02 Sit'!H112="")),'02 Sit'!H112,4)</f>
        <v>4</v>
      </c>
    </row>
    <row r="113" spans="1:34" s="491" customFormat="1">
      <c r="A113" s="356" t="s">
        <v>3317</v>
      </c>
      <c r="B113" s="358" t="s">
        <v>453</v>
      </c>
      <c r="C113" s="37"/>
      <c r="D113" s="37"/>
      <c r="E113" s="14"/>
      <c r="F113" s="14"/>
      <c r="G113" s="610">
        <v>3</v>
      </c>
      <c r="H113" s="610"/>
      <c r="I113" s="358"/>
      <c r="J113" s="610" t="s">
        <v>5466</v>
      </c>
      <c r="K113" s="635"/>
      <c r="L113" s="494"/>
      <c r="M113" s="490"/>
      <c r="N113" s="490"/>
      <c r="O113" s="490"/>
      <c r="P113" s="490"/>
      <c r="Q113" s="490"/>
      <c r="R113" s="490"/>
      <c r="S113" s="490"/>
      <c r="T113" s="490"/>
      <c r="U113" s="490"/>
      <c r="V113" s="490"/>
      <c r="W113" s="490"/>
      <c r="X113" s="490"/>
      <c r="Y113" s="490"/>
      <c r="Z113" s="490"/>
      <c r="AA113" s="491">
        <f>IF(AND('02 Sit'!C113=1,NOT('02 Sit'!I113="")),'02 Sit'!I113,0)</f>
        <v>0</v>
      </c>
      <c r="AB113" s="491">
        <f>IF(AND('02 Sit'!D113=1,NOT('02 Sit'!I113="")),'02 Sit'!I113,0)</f>
        <v>0</v>
      </c>
      <c r="AC113" s="491">
        <f>IF(AND('02 Sit'!E113=1,NOT('02 Sit'!I113="")),'02 Sit'!I113,0)</f>
        <v>0</v>
      </c>
      <c r="AD113" s="491">
        <f>IF(AND('02 Sit'!F113=1,NOT('02 Sit'!I113="")),'02 Sit'!I113,0)</f>
        <v>0</v>
      </c>
      <c r="AE113" s="491">
        <f>IF(AND('02 Sit'!C113=0,NOT('02 Sit'!H113="")),'02 Sit'!H113,4)</f>
        <v>4</v>
      </c>
      <c r="AF113" s="491">
        <f>IF(AND('02 Sit'!D113=0,NOT('02 Sit'!H113="")),'02 Sit'!H113,4)</f>
        <v>4</v>
      </c>
      <c r="AG113" s="491">
        <f>IF(AND('02 Sit'!E113=0,NOT('02 Sit'!H113="")),'02 Sit'!H113,4)</f>
        <v>4</v>
      </c>
      <c r="AH113" s="491">
        <f>IF(AND('02 Sit'!F113=0,NOT('02 Sit'!H113="")),'02 Sit'!H113,4)</f>
        <v>4</v>
      </c>
    </row>
    <row r="114" spans="1:34" s="491" customFormat="1" ht="20">
      <c r="A114" s="356" t="s">
        <v>3318</v>
      </c>
      <c r="B114" s="600" t="s">
        <v>4831</v>
      </c>
      <c r="C114" s="37"/>
      <c r="D114" s="37"/>
      <c r="E114" s="14"/>
      <c r="F114" s="14"/>
      <c r="G114" s="610">
        <v>2</v>
      </c>
      <c r="H114" s="610"/>
      <c r="I114" s="358"/>
      <c r="J114" s="610" t="s">
        <v>3371</v>
      </c>
      <c r="K114" s="635"/>
      <c r="L114" s="494"/>
      <c r="M114" s="490"/>
      <c r="N114" s="490"/>
      <c r="O114" s="490"/>
      <c r="P114" s="490"/>
      <c r="Q114" s="490"/>
      <c r="R114" s="490"/>
      <c r="S114" s="490"/>
      <c r="T114" s="490"/>
      <c r="U114" s="490"/>
      <c r="V114" s="490"/>
      <c r="W114" s="490"/>
      <c r="X114" s="490"/>
      <c r="Y114" s="490"/>
      <c r="Z114" s="490"/>
      <c r="AA114" s="491">
        <f>IF(AND('02 Sit'!C114=1,NOT('02 Sit'!I114="")),'02 Sit'!I114,0)</f>
        <v>0</v>
      </c>
      <c r="AB114" s="491">
        <f>IF(AND('02 Sit'!D114=1,NOT('02 Sit'!I114="")),'02 Sit'!I114,0)</f>
        <v>0</v>
      </c>
      <c r="AC114" s="491">
        <f>IF(AND('02 Sit'!E114=1,NOT('02 Sit'!I114="")),'02 Sit'!I114,0)</f>
        <v>0</v>
      </c>
      <c r="AD114" s="491">
        <f>IF(AND('02 Sit'!F114=1,NOT('02 Sit'!I114="")),'02 Sit'!I114,0)</f>
        <v>0</v>
      </c>
      <c r="AE114" s="491">
        <f>IF(AND('02 Sit'!C114=0,NOT('02 Sit'!H114="")),'02 Sit'!H114,4)</f>
        <v>4</v>
      </c>
      <c r="AF114" s="491">
        <f>IF(AND('02 Sit'!D114=0,NOT('02 Sit'!H114="")),'02 Sit'!H114,4)</f>
        <v>4</v>
      </c>
      <c r="AG114" s="491">
        <f>IF(AND('02 Sit'!E114=0,NOT('02 Sit'!H114="")),'02 Sit'!H114,4)</f>
        <v>4</v>
      </c>
      <c r="AH114" s="491">
        <f>IF(AND('02 Sit'!F114=0,NOT('02 Sit'!H114="")),'02 Sit'!H114,4)</f>
        <v>4</v>
      </c>
    </row>
    <row r="115" spans="1:34" s="491" customFormat="1">
      <c r="A115" s="356" t="s">
        <v>5483</v>
      </c>
      <c r="B115" s="358" t="s">
        <v>5518</v>
      </c>
      <c r="C115" s="37"/>
      <c r="D115" s="37"/>
      <c r="E115" s="14"/>
      <c r="F115" s="14"/>
      <c r="G115" s="610">
        <v>3</v>
      </c>
      <c r="H115" s="610">
        <v>3</v>
      </c>
      <c r="I115" s="358"/>
      <c r="J115" s="610" t="s">
        <v>1244</v>
      </c>
      <c r="K115" s="635"/>
      <c r="L115" s="494"/>
      <c r="M115" s="490"/>
      <c r="N115" s="490"/>
      <c r="O115" s="490"/>
      <c r="P115" s="490"/>
      <c r="Q115" s="490"/>
      <c r="R115" s="490"/>
      <c r="S115" s="490"/>
      <c r="T115" s="490"/>
      <c r="U115" s="490"/>
      <c r="V115" s="490"/>
      <c r="W115" s="490"/>
      <c r="X115" s="490"/>
      <c r="Y115" s="490"/>
      <c r="Z115" s="490"/>
      <c r="AA115" s="491">
        <f>IF(AND('02 Sit'!C115=1,NOT('02 Sit'!I115="")),'02 Sit'!I115,0)</f>
        <v>0</v>
      </c>
      <c r="AB115" s="491">
        <f>IF(AND('02 Sit'!D115=1,NOT('02 Sit'!I115="")),'02 Sit'!I115,0)</f>
        <v>0</v>
      </c>
      <c r="AC115" s="491">
        <f>IF(AND('02 Sit'!E115=1,NOT('02 Sit'!I115="")),'02 Sit'!I115,0)</f>
        <v>0</v>
      </c>
      <c r="AD115" s="491">
        <f>IF(AND('02 Sit'!F115=1,NOT('02 Sit'!I115="")),'02 Sit'!I115,0)</f>
        <v>0</v>
      </c>
      <c r="AE115" s="491">
        <f>IF(AND('02 Sit'!C115=0,NOT('02 Sit'!H115="")),'02 Sit'!H115,4)</f>
        <v>3</v>
      </c>
      <c r="AF115" s="491">
        <f>IF(AND('02 Sit'!D115=0,NOT('02 Sit'!H115="")),'02 Sit'!H115,4)</f>
        <v>3</v>
      </c>
      <c r="AG115" s="491">
        <f>IF(AND('02 Sit'!E115=0,NOT('02 Sit'!H115="")),'02 Sit'!H115,4)</f>
        <v>3</v>
      </c>
      <c r="AH115" s="491">
        <f>IF(AND('02 Sit'!F115=0,NOT('02 Sit'!H115="")),'02 Sit'!H115,4)</f>
        <v>3</v>
      </c>
    </row>
    <row r="116" spans="1:34" s="491" customFormat="1">
      <c r="A116" s="608" t="s">
        <v>5519</v>
      </c>
      <c r="B116" s="617" t="s">
        <v>574</v>
      </c>
      <c r="C116" s="73"/>
      <c r="D116" s="73"/>
      <c r="E116" s="14"/>
      <c r="F116" s="14"/>
      <c r="G116" s="633"/>
      <c r="H116" s="632"/>
      <c r="I116" s="358"/>
      <c r="J116" s="610"/>
      <c r="K116" s="628"/>
      <c r="L116" s="494"/>
      <c r="M116" s="490"/>
      <c r="N116" s="490"/>
      <c r="O116" s="490"/>
      <c r="P116" s="490"/>
      <c r="Q116" s="490"/>
      <c r="R116" s="490"/>
      <c r="S116" s="490"/>
      <c r="T116" s="490"/>
      <c r="U116" s="490"/>
      <c r="V116" s="490"/>
      <c r="W116" s="490"/>
      <c r="X116" s="490"/>
      <c r="Y116" s="490"/>
      <c r="Z116" s="490"/>
      <c r="AA116" s="491">
        <f>IF(AND('02 Sit'!C116=1,NOT('02 Sit'!I116="")),'02 Sit'!I116,0)</f>
        <v>0</v>
      </c>
      <c r="AB116" s="491">
        <f>IF(AND('02 Sit'!D116=1,NOT('02 Sit'!I116="")),'02 Sit'!I116,0)</f>
        <v>0</v>
      </c>
      <c r="AC116" s="491">
        <f>IF(AND('02 Sit'!E116=1,NOT('02 Sit'!I116="")),'02 Sit'!I116,0)</f>
        <v>0</v>
      </c>
      <c r="AD116" s="491">
        <f>IF(AND('02 Sit'!F116=1,NOT('02 Sit'!I116="")),'02 Sit'!I116,0)</f>
        <v>0</v>
      </c>
      <c r="AE116" s="491">
        <f>IF(AND('02 Sit'!C116=0,NOT('02 Sit'!H116="")),'02 Sit'!H116,4)</f>
        <v>4</v>
      </c>
      <c r="AF116" s="491">
        <f>IF(AND('02 Sit'!D116=0,NOT('02 Sit'!H116="")),'02 Sit'!H116,4)</f>
        <v>4</v>
      </c>
      <c r="AG116" s="491">
        <f>IF(AND('02 Sit'!E116=0,NOT('02 Sit'!H116="")),'02 Sit'!H116,4)</f>
        <v>4</v>
      </c>
      <c r="AH116" s="491">
        <f>IF(AND('02 Sit'!F116=0,NOT('02 Sit'!H116="")),'02 Sit'!H116,4)</f>
        <v>4</v>
      </c>
    </row>
    <row r="117" spans="1:34" s="491" customFormat="1" ht="20">
      <c r="A117" s="615" t="s">
        <v>1266</v>
      </c>
      <c r="B117" s="600" t="s">
        <v>1267</v>
      </c>
      <c r="C117" s="37"/>
      <c r="D117" s="37"/>
      <c r="E117" s="14"/>
      <c r="F117" s="14"/>
      <c r="G117" s="610">
        <v>3</v>
      </c>
      <c r="H117" s="610"/>
      <c r="I117" s="634"/>
      <c r="J117" s="610" t="s">
        <v>2351</v>
      </c>
      <c r="K117" s="358" t="s">
        <v>2278</v>
      </c>
      <c r="L117" s="494"/>
      <c r="M117" s="490"/>
      <c r="N117" s="490"/>
      <c r="O117" s="490"/>
      <c r="P117" s="490"/>
      <c r="Q117" s="490"/>
      <c r="R117" s="490"/>
      <c r="S117" s="490"/>
      <c r="T117" s="490"/>
      <c r="U117" s="490"/>
      <c r="V117" s="490"/>
      <c r="W117" s="490"/>
      <c r="X117" s="490"/>
      <c r="Y117" s="490"/>
      <c r="Z117" s="490"/>
      <c r="AA117" s="491">
        <f>IF(AND('02 Sit'!C117=1,NOT('02 Sit'!I117="")),'02 Sit'!I117,0)</f>
        <v>0</v>
      </c>
      <c r="AB117" s="491">
        <f>IF(AND('02 Sit'!D117=1,NOT('02 Sit'!I117="")),'02 Sit'!I117,0)</f>
        <v>0</v>
      </c>
      <c r="AC117" s="491">
        <f>IF(AND('02 Sit'!E117=1,NOT('02 Sit'!I117="")),'02 Sit'!I117,0)</f>
        <v>0</v>
      </c>
      <c r="AD117" s="491">
        <f>IF(AND('02 Sit'!F117=1,NOT('02 Sit'!I117="")),'02 Sit'!I117,0)</f>
        <v>0</v>
      </c>
      <c r="AE117" s="491">
        <f>IF(AND('02 Sit'!C117=0,NOT('02 Sit'!H117="")),'02 Sit'!H117,4)</f>
        <v>4</v>
      </c>
      <c r="AF117" s="491">
        <f>IF(AND('02 Sit'!D117=0,NOT('02 Sit'!H117="")),'02 Sit'!H117,4)</f>
        <v>4</v>
      </c>
      <c r="AG117" s="491">
        <f>IF(AND('02 Sit'!E117=0,NOT('02 Sit'!H117="")),'02 Sit'!H117,4)</f>
        <v>4</v>
      </c>
      <c r="AH117" s="491">
        <f>IF(AND('02 Sit'!F117=0,NOT('02 Sit'!H117="")),'02 Sit'!H117,4)</f>
        <v>4</v>
      </c>
    </row>
    <row r="118" spans="1:34" s="491" customFormat="1" ht="20">
      <c r="A118" s="615" t="s">
        <v>2279</v>
      </c>
      <c r="B118" s="600" t="s">
        <v>2280</v>
      </c>
      <c r="C118" s="37"/>
      <c r="D118" s="37"/>
      <c r="E118" s="14"/>
      <c r="F118" s="14"/>
      <c r="G118" s="610">
        <v>3</v>
      </c>
      <c r="H118" s="610"/>
      <c r="I118" s="358"/>
      <c r="J118" s="610" t="s">
        <v>2351</v>
      </c>
      <c r="K118" s="628"/>
      <c r="L118" s="494"/>
      <c r="M118" s="490"/>
      <c r="N118" s="490"/>
      <c r="O118" s="490"/>
      <c r="P118" s="490"/>
      <c r="Q118" s="490"/>
      <c r="R118" s="490"/>
      <c r="S118" s="490"/>
      <c r="T118" s="490"/>
      <c r="U118" s="490"/>
      <c r="V118" s="490"/>
      <c r="W118" s="490"/>
      <c r="X118" s="490"/>
      <c r="Y118" s="490"/>
      <c r="Z118" s="490"/>
      <c r="AA118" s="491">
        <f>IF(AND('02 Sit'!C118=1,NOT('02 Sit'!I118="")),'02 Sit'!I118,0)</f>
        <v>0</v>
      </c>
      <c r="AB118" s="491">
        <f>IF(AND('02 Sit'!D118=1,NOT('02 Sit'!I118="")),'02 Sit'!I118,0)</f>
        <v>0</v>
      </c>
      <c r="AC118" s="491">
        <f>IF(AND('02 Sit'!E118=1,NOT('02 Sit'!I118="")),'02 Sit'!I118,0)</f>
        <v>0</v>
      </c>
      <c r="AD118" s="491">
        <f>IF(AND('02 Sit'!F118=1,NOT('02 Sit'!I118="")),'02 Sit'!I118,0)</f>
        <v>0</v>
      </c>
      <c r="AE118" s="491">
        <f>IF(AND('02 Sit'!C118=0,NOT('02 Sit'!H118="")),'02 Sit'!H118,4)</f>
        <v>4</v>
      </c>
      <c r="AF118" s="491">
        <f>IF(AND('02 Sit'!D118=0,NOT('02 Sit'!H118="")),'02 Sit'!H118,4)</f>
        <v>4</v>
      </c>
      <c r="AG118" s="491">
        <f>IF(AND('02 Sit'!E118=0,NOT('02 Sit'!H118="")),'02 Sit'!H118,4)</f>
        <v>4</v>
      </c>
      <c r="AH118" s="491">
        <f>IF(AND('02 Sit'!F118=0,NOT('02 Sit'!H118="")),'02 Sit'!H118,4)</f>
        <v>4</v>
      </c>
    </row>
    <row r="119" spans="1:34" s="491" customFormat="1" ht="20">
      <c r="A119" s="615" t="s">
        <v>2234</v>
      </c>
      <c r="B119" s="358" t="s">
        <v>1271</v>
      </c>
      <c r="C119" s="37"/>
      <c r="D119" s="37"/>
      <c r="E119" s="14"/>
      <c r="F119" s="14"/>
      <c r="G119" s="610">
        <v>3</v>
      </c>
      <c r="H119" s="610"/>
      <c r="I119" s="358"/>
      <c r="J119" s="610" t="s">
        <v>5466</v>
      </c>
      <c r="K119" s="628"/>
      <c r="L119" s="494"/>
      <c r="M119" s="490"/>
      <c r="N119" s="490"/>
      <c r="O119" s="490"/>
      <c r="P119" s="490"/>
      <c r="Q119" s="490"/>
      <c r="R119" s="490"/>
      <c r="S119" s="490"/>
      <c r="T119" s="490"/>
      <c r="U119" s="490"/>
      <c r="V119" s="490"/>
      <c r="W119" s="490"/>
      <c r="X119" s="490"/>
      <c r="Y119" s="490"/>
      <c r="Z119" s="490"/>
      <c r="AA119" s="491">
        <f>IF(AND('02 Sit'!C119=1,NOT('02 Sit'!I119="")),'02 Sit'!I119,0)</f>
        <v>0</v>
      </c>
      <c r="AB119" s="491">
        <f>IF(AND('02 Sit'!D119=1,NOT('02 Sit'!I119="")),'02 Sit'!I119,0)</f>
        <v>0</v>
      </c>
      <c r="AC119" s="491">
        <f>IF(AND('02 Sit'!E119=1,NOT('02 Sit'!I119="")),'02 Sit'!I119,0)</f>
        <v>0</v>
      </c>
      <c r="AD119" s="491">
        <f>IF(AND('02 Sit'!F119=1,NOT('02 Sit'!I119="")),'02 Sit'!I119,0)</f>
        <v>0</v>
      </c>
      <c r="AE119" s="491">
        <f>IF(AND('02 Sit'!C119=0,NOT('02 Sit'!H119="")),'02 Sit'!H119,4)</f>
        <v>4</v>
      </c>
      <c r="AF119" s="491">
        <f>IF(AND('02 Sit'!D119=0,NOT('02 Sit'!H119="")),'02 Sit'!H119,4)</f>
        <v>4</v>
      </c>
      <c r="AG119" s="491">
        <f>IF(AND('02 Sit'!E119=0,NOT('02 Sit'!H119="")),'02 Sit'!H119,4)</f>
        <v>4</v>
      </c>
      <c r="AH119" s="491">
        <f>IF(AND('02 Sit'!F119=0,NOT('02 Sit'!H119="")),'02 Sit'!H119,4)</f>
        <v>4</v>
      </c>
    </row>
    <row r="120" spans="1:34" s="491" customFormat="1">
      <c r="A120" s="615" t="s">
        <v>2234</v>
      </c>
      <c r="B120" s="358" t="s">
        <v>1302</v>
      </c>
      <c r="C120" s="37"/>
      <c r="D120" s="37"/>
      <c r="E120" s="14"/>
      <c r="F120" s="14"/>
      <c r="G120" s="610">
        <v>3</v>
      </c>
      <c r="H120" s="610"/>
      <c r="I120" s="358"/>
      <c r="J120" s="610" t="s">
        <v>5466</v>
      </c>
      <c r="K120" s="628"/>
      <c r="L120" s="494"/>
      <c r="M120" s="490"/>
      <c r="N120" s="490"/>
      <c r="O120" s="490"/>
      <c r="P120" s="490"/>
      <c r="Q120" s="490"/>
      <c r="R120" s="490"/>
      <c r="S120" s="490"/>
      <c r="T120" s="490"/>
      <c r="U120" s="490"/>
      <c r="V120" s="490"/>
      <c r="W120" s="490"/>
      <c r="X120" s="490"/>
      <c r="Y120" s="490"/>
      <c r="Z120" s="490"/>
      <c r="AA120" s="491">
        <f>IF(AND('02 Sit'!C120=1,NOT('02 Sit'!I120="")),'02 Sit'!I120,0)</f>
        <v>0</v>
      </c>
      <c r="AB120" s="491">
        <f>IF(AND('02 Sit'!D120=1,NOT('02 Sit'!I120="")),'02 Sit'!I120,0)</f>
        <v>0</v>
      </c>
      <c r="AC120" s="491">
        <f>IF(AND('02 Sit'!E120=1,NOT('02 Sit'!I120="")),'02 Sit'!I120,0)</f>
        <v>0</v>
      </c>
      <c r="AD120" s="491">
        <f>IF(AND('02 Sit'!F120=1,NOT('02 Sit'!I120="")),'02 Sit'!I120,0)</f>
        <v>0</v>
      </c>
      <c r="AE120" s="491">
        <f>IF(AND('02 Sit'!C120=0,NOT('02 Sit'!H120="")),'02 Sit'!H120,4)</f>
        <v>4</v>
      </c>
      <c r="AF120" s="491">
        <f>IF(AND('02 Sit'!D120=0,NOT('02 Sit'!H120="")),'02 Sit'!H120,4)</f>
        <v>4</v>
      </c>
      <c r="AG120" s="491">
        <f>IF(AND('02 Sit'!E120=0,NOT('02 Sit'!H120="")),'02 Sit'!H120,4)</f>
        <v>4</v>
      </c>
      <c r="AH120" s="491">
        <f>IF(AND('02 Sit'!F120=0,NOT('02 Sit'!H120="")),'02 Sit'!H120,4)</f>
        <v>4</v>
      </c>
    </row>
    <row r="121" spans="1:34" s="491" customFormat="1">
      <c r="A121" s="615" t="s">
        <v>1303</v>
      </c>
      <c r="B121" s="358" t="s">
        <v>1304</v>
      </c>
      <c r="C121" s="37"/>
      <c r="D121" s="37"/>
      <c r="E121" s="14"/>
      <c r="F121" s="14"/>
      <c r="G121" s="610">
        <v>3</v>
      </c>
      <c r="H121" s="610"/>
      <c r="I121" s="358"/>
      <c r="J121" s="610" t="s">
        <v>5466</v>
      </c>
      <c r="K121" s="628"/>
      <c r="L121" s="494"/>
      <c r="M121" s="490"/>
      <c r="N121" s="490"/>
      <c r="O121" s="490"/>
      <c r="P121" s="490"/>
      <c r="Q121" s="490"/>
      <c r="R121" s="490"/>
      <c r="S121" s="490"/>
      <c r="T121" s="490"/>
      <c r="U121" s="490"/>
      <c r="V121" s="490"/>
      <c r="W121" s="490"/>
      <c r="X121" s="490"/>
      <c r="Y121" s="490"/>
      <c r="Z121" s="490"/>
      <c r="AA121" s="491">
        <f>IF(AND('02 Sit'!C121=1,NOT('02 Sit'!I121="")),'02 Sit'!I121,0)</f>
        <v>0</v>
      </c>
      <c r="AB121" s="491">
        <f>IF(AND('02 Sit'!D121=1,NOT('02 Sit'!I121="")),'02 Sit'!I121,0)</f>
        <v>0</v>
      </c>
      <c r="AC121" s="491">
        <f>IF(AND('02 Sit'!E121=1,NOT('02 Sit'!I121="")),'02 Sit'!I121,0)</f>
        <v>0</v>
      </c>
      <c r="AD121" s="491">
        <f>IF(AND('02 Sit'!F121=1,NOT('02 Sit'!I121="")),'02 Sit'!I121,0)</f>
        <v>0</v>
      </c>
      <c r="AE121" s="491">
        <f>IF(AND('02 Sit'!C121=0,NOT('02 Sit'!H121="")),'02 Sit'!H121,4)</f>
        <v>4</v>
      </c>
      <c r="AF121" s="491">
        <f>IF(AND('02 Sit'!D121=0,NOT('02 Sit'!H121="")),'02 Sit'!H121,4)</f>
        <v>4</v>
      </c>
      <c r="AG121" s="491">
        <f>IF(AND('02 Sit'!E121=0,NOT('02 Sit'!H121="")),'02 Sit'!H121,4)</f>
        <v>4</v>
      </c>
      <c r="AH121" s="491">
        <f>IF(AND('02 Sit'!F121=0,NOT('02 Sit'!H121="")),'02 Sit'!H121,4)</f>
        <v>4</v>
      </c>
    </row>
    <row r="122" spans="1:34" s="491" customFormat="1" ht="20">
      <c r="A122" s="615" t="s">
        <v>3292</v>
      </c>
      <c r="B122" s="358" t="s">
        <v>454</v>
      </c>
      <c r="C122" s="37"/>
      <c r="D122" s="37"/>
      <c r="E122" s="14"/>
      <c r="F122" s="14"/>
      <c r="G122" s="610">
        <v>3</v>
      </c>
      <c r="H122" s="610"/>
      <c r="I122" s="358"/>
      <c r="J122" s="610" t="s">
        <v>5466</v>
      </c>
      <c r="K122" s="628"/>
      <c r="L122" s="494"/>
      <c r="M122" s="490"/>
      <c r="N122" s="490"/>
      <c r="O122" s="490"/>
      <c r="P122" s="490"/>
      <c r="Q122" s="490"/>
      <c r="R122" s="490"/>
      <c r="S122" s="490"/>
      <c r="T122" s="490"/>
      <c r="U122" s="490"/>
      <c r="V122" s="490"/>
      <c r="W122" s="490"/>
      <c r="X122" s="490"/>
      <c r="Y122" s="490"/>
      <c r="Z122" s="490"/>
      <c r="AA122" s="491">
        <f>IF(AND('02 Sit'!C122=1,NOT('02 Sit'!I122="")),'02 Sit'!I122,0)</f>
        <v>0</v>
      </c>
      <c r="AB122" s="491">
        <f>IF(AND('02 Sit'!D122=1,NOT('02 Sit'!I122="")),'02 Sit'!I122,0)</f>
        <v>0</v>
      </c>
      <c r="AC122" s="491">
        <f>IF(AND('02 Sit'!E122=1,NOT('02 Sit'!I122="")),'02 Sit'!I122,0)</f>
        <v>0</v>
      </c>
      <c r="AD122" s="491">
        <f>IF(AND('02 Sit'!F122=1,NOT('02 Sit'!I122="")),'02 Sit'!I122,0)</f>
        <v>0</v>
      </c>
      <c r="AE122" s="491">
        <f>IF(AND('02 Sit'!C122=0,NOT('02 Sit'!H122="")),'02 Sit'!H122,4)</f>
        <v>4</v>
      </c>
      <c r="AF122" s="491">
        <f>IF(AND('02 Sit'!D122=0,NOT('02 Sit'!H122="")),'02 Sit'!H122,4)</f>
        <v>4</v>
      </c>
      <c r="AG122" s="491">
        <f>IF(AND('02 Sit'!E122=0,NOT('02 Sit'!H122="")),'02 Sit'!H122,4)</f>
        <v>4</v>
      </c>
      <c r="AH122" s="491">
        <f>IF(AND('02 Sit'!F122=0,NOT('02 Sit'!H122="")),'02 Sit'!H122,4)</f>
        <v>4</v>
      </c>
    </row>
    <row r="123" spans="1:34" s="491" customFormat="1" ht="20">
      <c r="A123" s="615" t="s">
        <v>3293</v>
      </c>
      <c r="B123" s="600" t="s">
        <v>3294</v>
      </c>
      <c r="C123" s="37"/>
      <c r="D123" s="37"/>
      <c r="E123" s="14"/>
      <c r="F123" s="14"/>
      <c r="G123" s="610">
        <v>4</v>
      </c>
      <c r="H123" s="610">
        <v>3</v>
      </c>
      <c r="I123" s="358"/>
      <c r="J123" s="610" t="s">
        <v>5466</v>
      </c>
      <c r="K123" s="628"/>
      <c r="L123" s="494"/>
      <c r="M123" s="490"/>
      <c r="N123" s="490"/>
      <c r="O123" s="490"/>
      <c r="P123" s="490"/>
      <c r="Q123" s="490"/>
      <c r="R123" s="490"/>
      <c r="S123" s="490"/>
      <c r="T123" s="490"/>
      <c r="U123" s="490"/>
      <c r="V123" s="490"/>
      <c r="W123" s="490"/>
      <c r="X123" s="490"/>
      <c r="Y123" s="490"/>
      <c r="Z123" s="490"/>
      <c r="AA123" s="491">
        <f>IF(AND('02 Sit'!C123=1,NOT('02 Sit'!I123="")),'02 Sit'!I123,0)</f>
        <v>0</v>
      </c>
      <c r="AB123" s="491">
        <f>IF(AND('02 Sit'!D123=1,NOT('02 Sit'!I123="")),'02 Sit'!I123,0)</f>
        <v>0</v>
      </c>
      <c r="AC123" s="491">
        <f>IF(AND('02 Sit'!E123=1,NOT('02 Sit'!I123="")),'02 Sit'!I123,0)</f>
        <v>0</v>
      </c>
      <c r="AD123" s="491">
        <f>IF(AND('02 Sit'!F123=1,NOT('02 Sit'!I123="")),'02 Sit'!I123,0)</f>
        <v>0</v>
      </c>
      <c r="AE123" s="491">
        <f>IF(AND('02 Sit'!C123=0,NOT('02 Sit'!H123="")),'02 Sit'!H123,4)</f>
        <v>3</v>
      </c>
      <c r="AF123" s="491">
        <f>IF(AND('02 Sit'!D123=0,NOT('02 Sit'!H123="")),'02 Sit'!H123,4)</f>
        <v>3</v>
      </c>
      <c r="AG123" s="491">
        <f>IF(AND('02 Sit'!E123=0,NOT('02 Sit'!H123="")),'02 Sit'!H123,4)</f>
        <v>3</v>
      </c>
      <c r="AH123" s="491">
        <f>IF(AND('02 Sit'!F123=0,NOT('02 Sit'!H123="")),'02 Sit'!H123,4)</f>
        <v>3</v>
      </c>
    </row>
    <row r="124" spans="1:34" s="491" customFormat="1">
      <c r="A124" s="615" t="s">
        <v>3295</v>
      </c>
      <c r="B124" s="600" t="s">
        <v>3296</v>
      </c>
      <c r="C124" s="37"/>
      <c r="D124" s="37"/>
      <c r="E124" s="14"/>
      <c r="F124" s="14"/>
      <c r="G124" s="610">
        <v>2</v>
      </c>
      <c r="H124" s="610"/>
      <c r="I124" s="358"/>
      <c r="J124" s="610" t="s">
        <v>5466</v>
      </c>
      <c r="K124" s="628"/>
      <c r="L124" s="494"/>
      <c r="M124" s="490"/>
      <c r="N124" s="490"/>
      <c r="O124" s="490"/>
      <c r="P124" s="490"/>
      <c r="Q124" s="490"/>
      <c r="R124" s="490"/>
      <c r="S124" s="490"/>
      <c r="T124" s="490"/>
      <c r="U124" s="490"/>
      <c r="V124" s="490"/>
      <c r="W124" s="490"/>
      <c r="X124" s="490"/>
      <c r="Y124" s="490"/>
      <c r="Z124" s="490"/>
      <c r="AA124" s="491">
        <f>IF(AND('02 Sit'!C124=1,NOT('02 Sit'!I124="")),'02 Sit'!I124,0)</f>
        <v>0</v>
      </c>
      <c r="AB124" s="491">
        <f>IF(AND('02 Sit'!D124=1,NOT('02 Sit'!I124="")),'02 Sit'!I124,0)</f>
        <v>0</v>
      </c>
      <c r="AC124" s="491">
        <f>IF(AND('02 Sit'!E124=1,NOT('02 Sit'!I124="")),'02 Sit'!I124,0)</f>
        <v>0</v>
      </c>
      <c r="AD124" s="491">
        <f>IF(AND('02 Sit'!F124=1,NOT('02 Sit'!I124="")),'02 Sit'!I124,0)</f>
        <v>0</v>
      </c>
      <c r="AE124" s="491">
        <f>IF(AND('02 Sit'!C124=0,NOT('02 Sit'!H124="")),'02 Sit'!H124,4)</f>
        <v>4</v>
      </c>
      <c r="AF124" s="491">
        <f>IF(AND('02 Sit'!D124=0,NOT('02 Sit'!H124="")),'02 Sit'!H124,4)</f>
        <v>4</v>
      </c>
      <c r="AG124" s="491">
        <f>IF(AND('02 Sit'!E124=0,NOT('02 Sit'!H124="")),'02 Sit'!H124,4)</f>
        <v>4</v>
      </c>
      <c r="AH124" s="491">
        <f>IF(AND('02 Sit'!F124=0,NOT('02 Sit'!H124="")),'02 Sit'!H124,4)</f>
        <v>4</v>
      </c>
    </row>
    <row r="125" spans="1:34" s="491" customFormat="1" ht="20">
      <c r="A125" s="615" t="s">
        <v>3329</v>
      </c>
      <c r="B125" s="600" t="s">
        <v>5346</v>
      </c>
      <c r="C125" s="37"/>
      <c r="D125" s="37"/>
      <c r="E125" s="14"/>
      <c r="F125" s="14"/>
      <c r="G125" s="610">
        <v>3</v>
      </c>
      <c r="H125" s="610"/>
      <c r="I125" s="358"/>
      <c r="J125" s="610" t="s">
        <v>2858</v>
      </c>
      <c r="K125" s="628"/>
      <c r="L125" s="494"/>
      <c r="M125" s="490"/>
      <c r="N125" s="490"/>
      <c r="O125" s="490"/>
      <c r="P125" s="490"/>
      <c r="Q125" s="490"/>
      <c r="R125" s="490"/>
      <c r="S125" s="490"/>
      <c r="T125" s="490"/>
      <c r="U125" s="490"/>
      <c r="V125" s="490"/>
      <c r="W125" s="490"/>
      <c r="X125" s="490"/>
      <c r="Y125" s="490"/>
      <c r="Z125" s="490"/>
      <c r="AA125" s="491">
        <f>IF(AND('02 Sit'!C125=1,NOT('02 Sit'!I125="")),'02 Sit'!I125,0)</f>
        <v>0</v>
      </c>
      <c r="AB125" s="491">
        <f>IF(AND('02 Sit'!D125=1,NOT('02 Sit'!I125="")),'02 Sit'!I125,0)</f>
        <v>0</v>
      </c>
      <c r="AC125" s="491">
        <f>IF(AND('02 Sit'!E125=1,NOT('02 Sit'!I125="")),'02 Sit'!I125,0)</f>
        <v>0</v>
      </c>
      <c r="AD125" s="491">
        <f>IF(AND('02 Sit'!F125=1,NOT('02 Sit'!I125="")),'02 Sit'!I125,0)</f>
        <v>0</v>
      </c>
      <c r="AE125" s="491">
        <f>IF(AND('02 Sit'!C125=0,NOT('02 Sit'!H125="")),'02 Sit'!H125,4)</f>
        <v>4</v>
      </c>
      <c r="AF125" s="491">
        <f>IF(AND('02 Sit'!D125=0,NOT('02 Sit'!H125="")),'02 Sit'!H125,4)</f>
        <v>4</v>
      </c>
      <c r="AG125" s="491">
        <f>IF(AND('02 Sit'!E125=0,NOT('02 Sit'!H125="")),'02 Sit'!H125,4)</f>
        <v>4</v>
      </c>
      <c r="AH125" s="491">
        <f>IF(AND('02 Sit'!F125=0,NOT('02 Sit'!H125="")),'02 Sit'!H125,4)</f>
        <v>4</v>
      </c>
    </row>
    <row r="126" spans="1:34" s="491" customFormat="1">
      <c r="A126" s="615" t="s">
        <v>5347</v>
      </c>
      <c r="B126" s="358" t="s">
        <v>5551</v>
      </c>
      <c r="C126" s="37"/>
      <c r="D126" s="37"/>
      <c r="E126" s="14"/>
      <c r="F126" s="14"/>
      <c r="G126" s="610">
        <v>3</v>
      </c>
      <c r="H126" s="610"/>
      <c r="I126" s="358"/>
      <c r="J126" s="610" t="s">
        <v>1244</v>
      </c>
      <c r="K126" s="628"/>
      <c r="L126" s="494"/>
      <c r="M126" s="490"/>
      <c r="N126" s="490"/>
      <c r="O126" s="490"/>
      <c r="P126" s="490"/>
      <c r="Q126" s="490"/>
      <c r="R126" s="490"/>
      <c r="S126" s="490"/>
      <c r="T126" s="490"/>
      <c r="U126" s="490"/>
      <c r="V126" s="490"/>
      <c r="W126" s="490"/>
      <c r="X126" s="490"/>
      <c r="Y126" s="490"/>
      <c r="Z126" s="490"/>
      <c r="AA126" s="491">
        <f>IF(AND('02 Sit'!C126=1,NOT('02 Sit'!I126="")),'02 Sit'!I126,0)</f>
        <v>0</v>
      </c>
      <c r="AB126" s="491">
        <f>IF(AND('02 Sit'!D126=1,NOT('02 Sit'!I126="")),'02 Sit'!I126,0)</f>
        <v>0</v>
      </c>
      <c r="AC126" s="491">
        <f>IF(AND('02 Sit'!E126=1,NOT('02 Sit'!I126="")),'02 Sit'!I126,0)</f>
        <v>0</v>
      </c>
      <c r="AD126" s="491">
        <f>IF(AND('02 Sit'!F126=1,NOT('02 Sit'!I126="")),'02 Sit'!I126,0)</f>
        <v>0</v>
      </c>
      <c r="AE126" s="491">
        <f>IF(AND('02 Sit'!C126=0,NOT('02 Sit'!H126="")),'02 Sit'!H126,4)</f>
        <v>4</v>
      </c>
      <c r="AF126" s="491">
        <f>IF(AND('02 Sit'!D126=0,NOT('02 Sit'!H126="")),'02 Sit'!H126,4)</f>
        <v>4</v>
      </c>
      <c r="AG126" s="491">
        <f>IF(AND('02 Sit'!E126=0,NOT('02 Sit'!H126="")),'02 Sit'!H126,4)</f>
        <v>4</v>
      </c>
      <c r="AH126" s="491">
        <f>IF(AND('02 Sit'!F126=0,NOT('02 Sit'!H126="")),'02 Sit'!H126,4)</f>
        <v>4</v>
      </c>
    </row>
    <row r="127" spans="1:34" s="491" customFormat="1">
      <c r="A127" s="615" t="s">
        <v>5552</v>
      </c>
      <c r="B127" s="358" t="s">
        <v>5484</v>
      </c>
      <c r="C127" s="37"/>
      <c r="D127" s="37"/>
      <c r="E127" s="14"/>
      <c r="F127" s="14"/>
      <c r="G127" s="610">
        <v>3</v>
      </c>
      <c r="H127" s="610"/>
      <c r="I127" s="358"/>
      <c r="J127" s="610" t="s">
        <v>1244</v>
      </c>
      <c r="K127" s="628"/>
      <c r="L127" s="494"/>
      <c r="M127" s="490"/>
      <c r="N127" s="490"/>
      <c r="O127" s="490"/>
      <c r="P127" s="490"/>
      <c r="Q127" s="490"/>
      <c r="R127" s="490"/>
      <c r="S127" s="490"/>
      <c r="T127" s="490"/>
      <c r="U127" s="490"/>
      <c r="V127" s="490"/>
      <c r="W127" s="490"/>
      <c r="X127" s="490"/>
      <c r="Y127" s="490"/>
      <c r="Z127" s="490"/>
      <c r="AA127" s="491">
        <f>IF(AND('02 Sit'!C127=1,NOT('02 Sit'!I127="")),'02 Sit'!I127,0)</f>
        <v>0</v>
      </c>
      <c r="AB127" s="491">
        <f>IF(AND('02 Sit'!D127=1,NOT('02 Sit'!I127="")),'02 Sit'!I127,0)</f>
        <v>0</v>
      </c>
      <c r="AC127" s="491">
        <f>IF(AND('02 Sit'!E127=1,NOT('02 Sit'!I127="")),'02 Sit'!I127,0)</f>
        <v>0</v>
      </c>
      <c r="AD127" s="491">
        <f>IF(AND('02 Sit'!F127=1,NOT('02 Sit'!I127="")),'02 Sit'!I127,0)</f>
        <v>0</v>
      </c>
      <c r="AE127" s="491">
        <f>IF(AND('02 Sit'!C127=0,NOT('02 Sit'!H127="")),'02 Sit'!H127,4)</f>
        <v>4</v>
      </c>
      <c r="AF127" s="491">
        <f>IF(AND('02 Sit'!D127=0,NOT('02 Sit'!H127="")),'02 Sit'!H127,4)</f>
        <v>4</v>
      </c>
      <c r="AG127" s="491">
        <f>IF(AND('02 Sit'!E127=0,NOT('02 Sit'!H127="")),'02 Sit'!H127,4)</f>
        <v>4</v>
      </c>
      <c r="AH127" s="491">
        <f>IF(AND('02 Sit'!F127=0,NOT('02 Sit'!H127="")),'02 Sit'!H127,4)</f>
        <v>4</v>
      </c>
    </row>
    <row r="128" spans="1:34" s="491" customFormat="1">
      <c r="A128" s="608" t="s">
        <v>4819</v>
      </c>
      <c r="B128" s="618" t="s">
        <v>575</v>
      </c>
      <c r="C128" s="73"/>
      <c r="D128" s="73"/>
      <c r="E128" s="14"/>
      <c r="F128" s="14"/>
      <c r="G128" s="633"/>
      <c r="H128" s="632"/>
      <c r="I128" s="358"/>
      <c r="J128" s="610"/>
      <c r="K128" s="628"/>
      <c r="L128" s="494"/>
      <c r="M128" s="490"/>
      <c r="N128" s="490"/>
      <c r="O128" s="490"/>
      <c r="P128" s="490"/>
      <c r="Q128" s="490"/>
      <c r="R128" s="490"/>
      <c r="S128" s="490"/>
      <c r="T128" s="490"/>
      <c r="U128" s="490"/>
      <c r="V128" s="490"/>
      <c r="W128" s="490"/>
      <c r="X128" s="490"/>
      <c r="Y128" s="490"/>
      <c r="Z128" s="490"/>
      <c r="AA128" s="491">
        <f>IF(AND('02 Sit'!C128=1,NOT('02 Sit'!I128="")),'02 Sit'!I128,0)</f>
        <v>0</v>
      </c>
      <c r="AB128" s="491">
        <f>IF(AND('02 Sit'!D128=1,NOT('02 Sit'!I128="")),'02 Sit'!I128,0)</f>
        <v>0</v>
      </c>
      <c r="AC128" s="491">
        <f>IF(AND('02 Sit'!E128=1,NOT('02 Sit'!I128="")),'02 Sit'!I128,0)</f>
        <v>0</v>
      </c>
      <c r="AD128" s="491">
        <f>IF(AND('02 Sit'!F128=1,NOT('02 Sit'!I128="")),'02 Sit'!I128,0)</f>
        <v>0</v>
      </c>
      <c r="AE128" s="491">
        <f>IF(AND('02 Sit'!C128=0,NOT('02 Sit'!H128="")),'02 Sit'!H128,4)</f>
        <v>4</v>
      </c>
      <c r="AF128" s="491">
        <f>IF(AND('02 Sit'!D128=0,NOT('02 Sit'!H128="")),'02 Sit'!H128,4)</f>
        <v>4</v>
      </c>
      <c r="AG128" s="491">
        <f>IF(AND('02 Sit'!E128=0,NOT('02 Sit'!H128="")),'02 Sit'!H128,4)</f>
        <v>4</v>
      </c>
      <c r="AH128" s="491">
        <f>IF(AND('02 Sit'!F128=0,NOT('02 Sit'!H128="")),'02 Sit'!H128,4)</f>
        <v>4</v>
      </c>
    </row>
    <row r="129" spans="1:34" s="491" customFormat="1">
      <c r="A129" s="615" t="s">
        <v>4820</v>
      </c>
      <c r="B129" s="600" t="s">
        <v>5520</v>
      </c>
      <c r="C129" s="37"/>
      <c r="D129" s="37"/>
      <c r="E129" s="14"/>
      <c r="F129" s="14"/>
      <c r="G129" s="610">
        <v>2</v>
      </c>
      <c r="H129" s="610">
        <v>3</v>
      </c>
      <c r="I129" s="358"/>
      <c r="J129" s="610" t="s">
        <v>5466</v>
      </c>
      <c r="K129" s="628"/>
      <c r="L129" s="494"/>
      <c r="M129" s="490"/>
      <c r="N129" s="490"/>
      <c r="O129" s="490"/>
      <c r="P129" s="490"/>
      <c r="Q129" s="490"/>
      <c r="R129" s="490"/>
      <c r="S129" s="490"/>
      <c r="T129" s="490"/>
      <c r="U129" s="490"/>
      <c r="V129" s="490"/>
      <c r="W129" s="490"/>
      <c r="X129" s="490"/>
      <c r="Y129" s="490"/>
      <c r="Z129" s="490"/>
      <c r="AA129" s="491">
        <f>IF(AND('02 Sit'!C129=1,NOT('02 Sit'!I129="")),'02 Sit'!I129,0)</f>
        <v>0</v>
      </c>
      <c r="AB129" s="491">
        <f>IF(AND('02 Sit'!D129=1,NOT('02 Sit'!I129="")),'02 Sit'!I129,0)</f>
        <v>0</v>
      </c>
      <c r="AC129" s="491">
        <f>IF(AND('02 Sit'!E129=1,NOT('02 Sit'!I129="")),'02 Sit'!I129,0)</f>
        <v>0</v>
      </c>
      <c r="AD129" s="491">
        <f>IF(AND('02 Sit'!F129=1,NOT('02 Sit'!I129="")),'02 Sit'!I129,0)</f>
        <v>0</v>
      </c>
      <c r="AE129" s="491">
        <f>IF(AND('02 Sit'!C129=0,NOT('02 Sit'!H129="")),'02 Sit'!H129,4)</f>
        <v>3</v>
      </c>
      <c r="AF129" s="491">
        <f>IF(AND('02 Sit'!D129=0,NOT('02 Sit'!H129="")),'02 Sit'!H129,4)</f>
        <v>3</v>
      </c>
      <c r="AG129" s="491">
        <f>IF(AND('02 Sit'!E129=0,NOT('02 Sit'!H129="")),'02 Sit'!H129,4)</f>
        <v>3</v>
      </c>
      <c r="AH129" s="491">
        <f>IF(AND('02 Sit'!F129=0,NOT('02 Sit'!H129="")),'02 Sit'!H129,4)</f>
        <v>3</v>
      </c>
    </row>
    <row r="130" spans="1:34" s="491" customFormat="1">
      <c r="A130" s="615" t="s">
        <v>5521</v>
      </c>
      <c r="B130" s="600" t="s">
        <v>1231</v>
      </c>
      <c r="C130" s="37"/>
      <c r="D130" s="37"/>
      <c r="E130" s="14"/>
      <c r="F130" s="14"/>
      <c r="G130" s="610">
        <v>4</v>
      </c>
      <c r="H130" s="610">
        <v>3</v>
      </c>
      <c r="I130" s="358"/>
      <c r="J130" s="610" t="s">
        <v>2351</v>
      </c>
      <c r="K130" s="628"/>
      <c r="L130" s="494"/>
      <c r="M130" s="490"/>
      <c r="N130" s="490"/>
      <c r="O130" s="490"/>
      <c r="P130" s="490"/>
      <c r="Q130" s="490"/>
      <c r="R130" s="490"/>
      <c r="S130" s="490"/>
      <c r="T130" s="490"/>
      <c r="U130" s="490"/>
      <c r="V130" s="490"/>
      <c r="W130" s="490"/>
      <c r="X130" s="490"/>
      <c r="Y130" s="490"/>
      <c r="Z130" s="490"/>
      <c r="AA130" s="491">
        <f>IF(AND('02 Sit'!C130=1,NOT('02 Sit'!I130="")),'02 Sit'!I130,0)</f>
        <v>0</v>
      </c>
      <c r="AB130" s="491">
        <f>IF(AND('02 Sit'!D130=1,NOT('02 Sit'!I130="")),'02 Sit'!I130,0)</f>
        <v>0</v>
      </c>
      <c r="AC130" s="491">
        <f>IF(AND('02 Sit'!E130=1,NOT('02 Sit'!I130="")),'02 Sit'!I130,0)</f>
        <v>0</v>
      </c>
      <c r="AD130" s="491">
        <f>IF(AND('02 Sit'!F130=1,NOT('02 Sit'!I130="")),'02 Sit'!I130,0)</f>
        <v>0</v>
      </c>
      <c r="AE130" s="491">
        <f>IF(AND('02 Sit'!C130=0,NOT('02 Sit'!H130="")),'02 Sit'!H130,4)</f>
        <v>3</v>
      </c>
      <c r="AF130" s="491">
        <f>IF(AND('02 Sit'!D130=0,NOT('02 Sit'!H130="")),'02 Sit'!H130,4)</f>
        <v>3</v>
      </c>
      <c r="AG130" s="491">
        <f>IF(AND('02 Sit'!E130=0,NOT('02 Sit'!H130="")),'02 Sit'!H130,4)</f>
        <v>3</v>
      </c>
      <c r="AH130" s="491">
        <f>IF(AND('02 Sit'!F130=0,NOT('02 Sit'!H130="")),'02 Sit'!H130,4)</f>
        <v>3</v>
      </c>
    </row>
    <row r="131" spans="1:34" s="491" customFormat="1" ht="30">
      <c r="A131" s="615" t="s">
        <v>1232</v>
      </c>
      <c r="B131" s="600" t="s">
        <v>1196</v>
      </c>
      <c r="C131" s="37"/>
      <c r="D131" s="37"/>
      <c r="E131" s="14"/>
      <c r="F131" s="14"/>
      <c r="G131" s="610">
        <v>2</v>
      </c>
      <c r="H131" s="610">
        <v>3</v>
      </c>
      <c r="I131" s="358"/>
      <c r="J131" s="610" t="s">
        <v>5466</v>
      </c>
      <c r="K131" s="628"/>
      <c r="L131" s="494"/>
      <c r="M131" s="490"/>
      <c r="N131" s="490"/>
      <c r="O131" s="490"/>
      <c r="P131" s="490"/>
      <c r="Q131" s="490"/>
      <c r="R131" s="490"/>
      <c r="S131" s="490"/>
      <c r="T131" s="490"/>
      <c r="U131" s="490"/>
      <c r="V131" s="490"/>
      <c r="W131" s="490"/>
      <c r="X131" s="490"/>
      <c r="Y131" s="490"/>
      <c r="Z131" s="490"/>
      <c r="AA131" s="491">
        <f>IF(AND('02 Sit'!C131=1,NOT('02 Sit'!I131="")),'02 Sit'!I131,0)</f>
        <v>0</v>
      </c>
      <c r="AB131" s="491">
        <f>IF(AND('02 Sit'!D131=1,NOT('02 Sit'!I131="")),'02 Sit'!I131,0)</f>
        <v>0</v>
      </c>
      <c r="AC131" s="491">
        <f>IF(AND('02 Sit'!E131=1,NOT('02 Sit'!I131="")),'02 Sit'!I131,0)</f>
        <v>0</v>
      </c>
      <c r="AD131" s="491">
        <f>IF(AND('02 Sit'!F131=1,NOT('02 Sit'!I131="")),'02 Sit'!I131,0)</f>
        <v>0</v>
      </c>
      <c r="AE131" s="491">
        <f>IF(AND('02 Sit'!C131=0,NOT('02 Sit'!H131="")),'02 Sit'!H131,4)</f>
        <v>3</v>
      </c>
      <c r="AF131" s="491">
        <f>IF(AND('02 Sit'!D131=0,NOT('02 Sit'!H131="")),'02 Sit'!H131,4)</f>
        <v>3</v>
      </c>
      <c r="AG131" s="491">
        <f>IF(AND('02 Sit'!E131=0,NOT('02 Sit'!H131="")),'02 Sit'!H131,4)</f>
        <v>3</v>
      </c>
      <c r="AH131" s="491">
        <f>IF(AND('02 Sit'!F131=0,NOT('02 Sit'!H131="")),'02 Sit'!H131,4)</f>
        <v>3</v>
      </c>
    </row>
    <row r="132" spans="1:34" s="491" customFormat="1" ht="20">
      <c r="A132" s="615" t="s">
        <v>1257</v>
      </c>
      <c r="B132" s="600" t="s">
        <v>1255</v>
      </c>
      <c r="C132" s="37"/>
      <c r="D132" s="37"/>
      <c r="E132" s="14"/>
      <c r="F132" s="14"/>
      <c r="G132" s="610">
        <v>2</v>
      </c>
      <c r="H132" s="610"/>
      <c r="I132" s="358"/>
      <c r="J132" s="610" t="s">
        <v>2351</v>
      </c>
      <c r="K132" s="628"/>
      <c r="L132" s="494"/>
      <c r="M132" s="490"/>
      <c r="N132" s="490"/>
      <c r="O132" s="490"/>
      <c r="P132" s="490"/>
      <c r="Q132" s="490"/>
      <c r="R132" s="490"/>
      <c r="S132" s="490"/>
      <c r="T132" s="490"/>
      <c r="U132" s="490"/>
      <c r="V132" s="490"/>
      <c r="W132" s="490"/>
      <c r="X132" s="490"/>
      <c r="Y132" s="490"/>
      <c r="Z132" s="490"/>
      <c r="AA132" s="491">
        <f>IF(AND('02 Sit'!C132=1,NOT('02 Sit'!I132="")),'02 Sit'!I132,0)</f>
        <v>0</v>
      </c>
      <c r="AB132" s="491">
        <f>IF(AND('02 Sit'!D132=1,NOT('02 Sit'!I132="")),'02 Sit'!I132,0)</f>
        <v>0</v>
      </c>
      <c r="AC132" s="491">
        <f>IF(AND('02 Sit'!E132=1,NOT('02 Sit'!I132="")),'02 Sit'!I132,0)</f>
        <v>0</v>
      </c>
      <c r="AD132" s="491">
        <f>IF(AND('02 Sit'!F132=1,NOT('02 Sit'!I132="")),'02 Sit'!I132,0)</f>
        <v>0</v>
      </c>
      <c r="AE132" s="491">
        <f>IF(AND('02 Sit'!C132=0,NOT('02 Sit'!H132="")),'02 Sit'!H132,4)</f>
        <v>4</v>
      </c>
      <c r="AF132" s="491">
        <f>IF(AND('02 Sit'!D132=0,NOT('02 Sit'!H132="")),'02 Sit'!H132,4)</f>
        <v>4</v>
      </c>
      <c r="AG132" s="491">
        <f>IF(AND('02 Sit'!E132=0,NOT('02 Sit'!H132="")),'02 Sit'!H132,4)</f>
        <v>4</v>
      </c>
      <c r="AH132" s="491">
        <f>IF(AND('02 Sit'!F132=0,NOT('02 Sit'!H132="")),'02 Sit'!H132,4)</f>
        <v>4</v>
      </c>
    </row>
    <row r="133" spans="1:34" s="491" customFormat="1" ht="20">
      <c r="A133" s="615" t="s">
        <v>1256</v>
      </c>
      <c r="B133" s="600" t="s">
        <v>3255</v>
      </c>
      <c r="C133" s="37"/>
      <c r="D133" s="37"/>
      <c r="E133" s="14"/>
      <c r="F133" s="14"/>
      <c r="G133" s="610">
        <v>4</v>
      </c>
      <c r="H133" s="610"/>
      <c r="I133" s="358"/>
      <c r="J133" s="610" t="s">
        <v>5466</v>
      </c>
      <c r="K133" s="628"/>
      <c r="L133" s="494"/>
      <c r="M133" s="490"/>
      <c r="N133" s="490"/>
      <c r="O133" s="490"/>
      <c r="P133" s="490"/>
      <c r="Q133" s="490"/>
      <c r="R133" s="490"/>
      <c r="S133" s="490"/>
      <c r="T133" s="490"/>
      <c r="U133" s="490"/>
      <c r="V133" s="490"/>
      <c r="W133" s="490"/>
      <c r="X133" s="490"/>
      <c r="Y133" s="490"/>
      <c r="Z133" s="490"/>
      <c r="AA133" s="491">
        <f>IF(AND('02 Sit'!C133=1,NOT('02 Sit'!I133="")),'02 Sit'!I133,0)</f>
        <v>0</v>
      </c>
      <c r="AB133" s="491">
        <f>IF(AND('02 Sit'!D133=1,NOT('02 Sit'!I133="")),'02 Sit'!I133,0)</f>
        <v>0</v>
      </c>
      <c r="AC133" s="491">
        <f>IF(AND('02 Sit'!E133=1,NOT('02 Sit'!I133="")),'02 Sit'!I133,0)</f>
        <v>0</v>
      </c>
      <c r="AD133" s="491">
        <f>IF(AND('02 Sit'!F133=1,NOT('02 Sit'!I133="")),'02 Sit'!I133,0)</f>
        <v>0</v>
      </c>
      <c r="AE133" s="491">
        <f>IF(AND('02 Sit'!C133=0,NOT('02 Sit'!H133="")),'02 Sit'!H133,4)</f>
        <v>4</v>
      </c>
      <c r="AF133" s="491">
        <f>IF(AND('02 Sit'!D133=0,NOT('02 Sit'!H133="")),'02 Sit'!H133,4)</f>
        <v>4</v>
      </c>
      <c r="AG133" s="491">
        <f>IF(AND('02 Sit'!E133=0,NOT('02 Sit'!H133="")),'02 Sit'!H133,4)</f>
        <v>4</v>
      </c>
      <c r="AH133" s="491">
        <f>IF(AND('02 Sit'!F133=0,NOT('02 Sit'!H133="")),'02 Sit'!H133,4)</f>
        <v>4</v>
      </c>
    </row>
    <row r="134" spans="1:34" s="491" customFormat="1">
      <c r="A134" s="615" t="s">
        <v>3256</v>
      </c>
      <c r="B134" s="600" t="s">
        <v>3309</v>
      </c>
      <c r="C134" s="37"/>
      <c r="D134" s="37"/>
      <c r="E134" s="14"/>
      <c r="F134" s="14"/>
      <c r="G134" s="610">
        <v>2</v>
      </c>
      <c r="H134" s="610">
        <v>3</v>
      </c>
      <c r="I134" s="358"/>
      <c r="J134" s="610" t="s">
        <v>2858</v>
      </c>
      <c r="K134" s="628"/>
      <c r="L134" s="494"/>
      <c r="M134" s="490"/>
      <c r="N134" s="490"/>
      <c r="O134" s="490"/>
      <c r="P134" s="490"/>
      <c r="Q134" s="490"/>
      <c r="R134" s="490"/>
      <c r="S134" s="490"/>
      <c r="T134" s="490"/>
      <c r="U134" s="490"/>
      <c r="V134" s="490"/>
      <c r="W134" s="490"/>
      <c r="X134" s="490"/>
      <c r="Y134" s="490"/>
      <c r="Z134" s="490"/>
      <c r="AA134" s="491">
        <f>IF(AND('02 Sit'!C134=1,NOT('02 Sit'!I134="")),'02 Sit'!I134,0)</f>
        <v>0</v>
      </c>
      <c r="AB134" s="491">
        <f>IF(AND('02 Sit'!D134=1,NOT('02 Sit'!I134="")),'02 Sit'!I134,0)</f>
        <v>0</v>
      </c>
      <c r="AC134" s="491">
        <f>IF(AND('02 Sit'!E134=1,NOT('02 Sit'!I134="")),'02 Sit'!I134,0)</f>
        <v>0</v>
      </c>
      <c r="AD134" s="491">
        <f>IF(AND('02 Sit'!F134=1,NOT('02 Sit'!I134="")),'02 Sit'!I134,0)</f>
        <v>0</v>
      </c>
      <c r="AE134" s="491">
        <f>IF(AND('02 Sit'!C134=0,NOT('02 Sit'!H134="")),'02 Sit'!H134,4)</f>
        <v>3</v>
      </c>
      <c r="AF134" s="491">
        <f>IF(AND('02 Sit'!D134=0,NOT('02 Sit'!H134="")),'02 Sit'!H134,4)</f>
        <v>3</v>
      </c>
      <c r="AG134" s="491">
        <f>IF(AND('02 Sit'!E134=0,NOT('02 Sit'!H134="")),'02 Sit'!H134,4)</f>
        <v>3</v>
      </c>
      <c r="AH134" s="491">
        <f>IF(AND('02 Sit'!F134=0,NOT('02 Sit'!H134="")),'02 Sit'!H134,4)</f>
        <v>3</v>
      </c>
    </row>
    <row r="135" spans="1:34" s="491" customFormat="1">
      <c r="A135" s="608" t="s">
        <v>3260</v>
      </c>
      <c r="B135" s="614" t="s">
        <v>576</v>
      </c>
      <c r="C135" s="37"/>
      <c r="D135" s="37"/>
      <c r="E135" s="14"/>
      <c r="F135" s="14"/>
      <c r="G135" s="610"/>
      <c r="H135" s="610"/>
      <c r="I135" s="358"/>
      <c r="J135" s="610"/>
      <c r="K135" s="628"/>
      <c r="L135" s="494"/>
      <c r="M135" s="490"/>
      <c r="N135" s="490"/>
      <c r="O135" s="490"/>
      <c r="P135" s="490"/>
      <c r="Q135" s="490"/>
      <c r="R135" s="490"/>
      <c r="S135" s="490"/>
      <c r="T135" s="490"/>
      <c r="U135" s="490"/>
      <c r="V135" s="490"/>
      <c r="W135" s="490"/>
      <c r="X135" s="490"/>
      <c r="Y135" s="490"/>
      <c r="Z135" s="490"/>
      <c r="AA135" s="491">
        <f>IF(AND('02 Sit'!C135=1,NOT('02 Sit'!I135="")),'02 Sit'!I135,0)</f>
        <v>0</v>
      </c>
      <c r="AB135" s="491">
        <f>IF(AND('02 Sit'!D135=1,NOT('02 Sit'!I135="")),'02 Sit'!I135,0)</f>
        <v>0</v>
      </c>
      <c r="AC135" s="491">
        <f>IF(AND('02 Sit'!E135=1,NOT('02 Sit'!I135="")),'02 Sit'!I135,0)</f>
        <v>0</v>
      </c>
      <c r="AD135" s="491">
        <f>IF(AND('02 Sit'!F135=1,NOT('02 Sit'!I135="")),'02 Sit'!I135,0)</f>
        <v>0</v>
      </c>
      <c r="AE135" s="491">
        <f>IF(AND('02 Sit'!C135=0,NOT('02 Sit'!H135="")),'02 Sit'!H135,4)</f>
        <v>4</v>
      </c>
      <c r="AF135" s="491">
        <f>IF(AND('02 Sit'!D135=0,NOT('02 Sit'!H135="")),'02 Sit'!H135,4)</f>
        <v>4</v>
      </c>
      <c r="AG135" s="491">
        <f>IF(AND('02 Sit'!E135=0,NOT('02 Sit'!H135="")),'02 Sit'!H135,4)</f>
        <v>4</v>
      </c>
      <c r="AH135" s="491">
        <f>IF(AND('02 Sit'!F135=0,NOT('02 Sit'!H135="")),'02 Sit'!H135,4)</f>
        <v>4</v>
      </c>
    </row>
    <row r="136" spans="1:34" s="491" customFormat="1">
      <c r="A136" s="615" t="s">
        <v>3310</v>
      </c>
      <c r="B136" s="600" t="s">
        <v>3345</v>
      </c>
      <c r="C136" s="37"/>
      <c r="D136" s="37"/>
      <c r="E136" s="14"/>
      <c r="F136" s="14"/>
      <c r="G136" s="610">
        <v>4</v>
      </c>
      <c r="H136" s="610"/>
      <c r="I136" s="358"/>
      <c r="J136" s="610" t="s">
        <v>2351</v>
      </c>
      <c r="K136" s="628"/>
      <c r="L136" s="494"/>
      <c r="M136" s="490"/>
      <c r="N136" s="490"/>
      <c r="O136" s="490"/>
      <c r="P136" s="490"/>
      <c r="Q136" s="490"/>
      <c r="R136" s="490"/>
      <c r="S136" s="490"/>
      <c r="T136" s="490"/>
      <c r="U136" s="490"/>
      <c r="V136" s="490"/>
      <c r="W136" s="490"/>
      <c r="X136" s="490"/>
      <c r="Y136" s="490"/>
      <c r="Z136" s="490"/>
      <c r="AA136" s="491">
        <f>IF(AND('02 Sit'!C136=1,NOT('02 Sit'!I136="")),'02 Sit'!I136,0)</f>
        <v>0</v>
      </c>
      <c r="AB136" s="491">
        <f>IF(AND('02 Sit'!D136=1,NOT('02 Sit'!I136="")),'02 Sit'!I136,0)</f>
        <v>0</v>
      </c>
      <c r="AC136" s="491">
        <f>IF(AND('02 Sit'!E136=1,NOT('02 Sit'!I136="")),'02 Sit'!I136,0)</f>
        <v>0</v>
      </c>
      <c r="AD136" s="491">
        <f>IF(AND('02 Sit'!F136=1,NOT('02 Sit'!I136="")),'02 Sit'!I136,0)</f>
        <v>0</v>
      </c>
      <c r="AE136" s="491">
        <f>IF(AND('02 Sit'!C136=0,NOT('02 Sit'!H136="")),'02 Sit'!H136,4)</f>
        <v>4</v>
      </c>
      <c r="AF136" s="491">
        <f>IF(AND('02 Sit'!D136=0,NOT('02 Sit'!H136="")),'02 Sit'!H136,4)</f>
        <v>4</v>
      </c>
      <c r="AG136" s="491">
        <f>IF(AND('02 Sit'!E136=0,NOT('02 Sit'!H136="")),'02 Sit'!H136,4)</f>
        <v>4</v>
      </c>
      <c r="AH136" s="491">
        <f>IF(AND('02 Sit'!F136=0,NOT('02 Sit'!H136="")),'02 Sit'!H136,4)</f>
        <v>4</v>
      </c>
    </row>
    <row r="137" spans="1:34" s="491" customFormat="1" ht="20">
      <c r="A137" s="615" t="s">
        <v>3346</v>
      </c>
      <c r="B137" s="358" t="s">
        <v>3320</v>
      </c>
      <c r="C137" s="37"/>
      <c r="D137" s="37"/>
      <c r="E137" s="14"/>
      <c r="F137" s="14"/>
      <c r="G137" s="610">
        <v>3</v>
      </c>
      <c r="H137" s="610"/>
      <c r="I137" s="358"/>
      <c r="J137" s="610" t="s">
        <v>2351</v>
      </c>
      <c r="K137" s="628"/>
      <c r="L137" s="494"/>
      <c r="M137" s="490"/>
      <c r="N137" s="490"/>
      <c r="O137" s="490"/>
      <c r="P137" s="490"/>
      <c r="Q137" s="490"/>
      <c r="R137" s="490"/>
      <c r="S137" s="490"/>
      <c r="T137" s="490"/>
      <c r="U137" s="490"/>
      <c r="V137" s="490"/>
      <c r="W137" s="490"/>
      <c r="X137" s="490"/>
      <c r="Y137" s="490"/>
      <c r="Z137" s="490"/>
      <c r="AA137" s="491">
        <f>IF(AND('02 Sit'!C137=1,NOT('02 Sit'!I137="")),'02 Sit'!I137,0)</f>
        <v>0</v>
      </c>
      <c r="AB137" s="491">
        <f>IF(AND('02 Sit'!D137=1,NOT('02 Sit'!I137="")),'02 Sit'!I137,0)</f>
        <v>0</v>
      </c>
      <c r="AC137" s="491">
        <f>IF(AND('02 Sit'!E137=1,NOT('02 Sit'!I137="")),'02 Sit'!I137,0)</f>
        <v>0</v>
      </c>
      <c r="AD137" s="491">
        <f>IF(AND('02 Sit'!F137=1,NOT('02 Sit'!I137="")),'02 Sit'!I137,0)</f>
        <v>0</v>
      </c>
      <c r="AE137" s="491">
        <f>IF(AND('02 Sit'!C137=0,NOT('02 Sit'!H137="")),'02 Sit'!H137,4)</f>
        <v>4</v>
      </c>
      <c r="AF137" s="491">
        <f>IF(AND('02 Sit'!D137=0,NOT('02 Sit'!H137="")),'02 Sit'!H137,4)</f>
        <v>4</v>
      </c>
      <c r="AG137" s="491">
        <f>IF(AND('02 Sit'!E137=0,NOT('02 Sit'!H137="")),'02 Sit'!H137,4)</f>
        <v>4</v>
      </c>
      <c r="AH137" s="491">
        <f>IF(AND('02 Sit'!F137=0,NOT('02 Sit'!H137="")),'02 Sit'!H137,4)</f>
        <v>4</v>
      </c>
    </row>
    <row r="138" spans="1:34" s="491" customFormat="1" ht="20">
      <c r="A138" s="615" t="s">
        <v>3321</v>
      </c>
      <c r="B138" s="600" t="s">
        <v>4231</v>
      </c>
      <c r="C138" s="37"/>
      <c r="D138" s="37"/>
      <c r="E138" s="14"/>
      <c r="F138" s="14"/>
      <c r="G138" s="610">
        <v>3</v>
      </c>
      <c r="H138" s="610"/>
      <c r="I138" s="358"/>
      <c r="J138" s="610" t="s">
        <v>2351</v>
      </c>
      <c r="K138" s="628"/>
      <c r="L138" s="494"/>
      <c r="M138" s="490"/>
      <c r="N138" s="490"/>
      <c r="O138" s="490"/>
      <c r="P138" s="490"/>
      <c r="Q138" s="490"/>
      <c r="R138" s="490"/>
      <c r="S138" s="490"/>
      <c r="T138" s="490"/>
      <c r="U138" s="490"/>
      <c r="V138" s="490"/>
      <c r="W138" s="490"/>
      <c r="X138" s="490"/>
      <c r="Y138" s="490"/>
      <c r="Z138" s="490"/>
      <c r="AA138" s="491">
        <f>IF(AND('02 Sit'!C138=1,NOT('02 Sit'!I138="")),'02 Sit'!I138,0)</f>
        <v>0</v>
      </c>
      <c r="AB138" s="491">
        <f>IF(AND('02 Sit'!D138=1,NOT('02 Sit'!I138="")),'02 Sit'!I138,0)</f>
        <v>0</v>
      </c>
      <c r="AC138" s="491">
        <f>IF(AND('02 Sit'!E138=1,NOT('02 Sit'!I138="")),'02 Sit'!I138,0)</f>
        <v>0</v>
      </c>
      <c r="AD138" s="491">
        <f>IF(AND('02 Sit'!F138=1,NOT('02 Sit'!I138="")),'02 Sit'!I138,0)</f>
        <v>0</v>
      </c>
      <c r="AE138" s="491">
        <f>IF(AND('02 Sit'!C138=0,NOT('02 Sit'!H138="")),'02 Sit'!H138,4)</f>
        <v>4</v>
      </c>
      <c r="AF138" s="491">
        <f>IF(AND('02 Sit'!D138=0,NOT('02 Sit'!H138="")),'02 Sit'!H138,4)</f>
        <v>4</v>
      </c>
      <c r="AG138" s="491">
        <f>IF(AND('02 Sit'!E138=0,NOT('02 Sit'!H138="")),'02 Sit'!H138,4)</f>
        <v>4</v>
      </c>
      <c r="AH138" s="491">
        <f>IF(AND('02 Sit'!F138=0,NOT('02 Sit'!H138="")),'02 Sit'!H138,4)</f>
        <v>4</v>
      </c>
    </row>
    <row r="139" spans="1:34" s="491" customFormat="1">
      <c r="A139" s="615" t="s">
        <v>4269</v>
      </c>
      <c r="B139" s="600" t="s">
        <v>4982</v>
      </c>
      <c r="C139" s="37"/>
      <c r="D139" s="37"/>
      <c r="E139" s="14"/>
      <c r="F139" s="14"/>
      <c r="G139" s="610">
        <v>2</v>
      </c>
      <c r="H139" s="610"/>
      <c r="I139" s="358"/>
      <c r="J139" s="610" t="s">
        <v>5466</v>
      </c>
      <c r="K139" s="628"/>
      <c r="L139" s="494"/>
      <c r="M139" s="490"/>
      <c r="N139" s="490"/>
      <c r="O139" s="490"/>
      <c r="P139" s="490"/>
      <c r="Q139" s="490"/>
      <c r="R139" s="490"/>
      <c r="S139" s="490"/>
      <c r="T139" s="490"/>
      <c r="U139" s="490"/>
      <c r="V139" s="490"/>
      <c r="W139" s="490"/>
      <c r="X139" s="490"/>
      <c r="Y139" s="490"/>
      <c r="Z139" s="490"/>
      <c r="AA139" s="491">
        <f>IF(AND('02 Sit'!C139=1,NOT('02 Sit'!I139="")),'02 Sit'!I139,0)</f>
        <v>0</v>
      </c>
      <c r="AB139" s="491">
        <f>IF(AND('02 Sit'!D139=1,NOT('02 Sit'!I139="")),'02 Sit'!I139,0)</f>
        <v>0</v>
      </c>
      <c r="AC139" s="491">
        <f>IF(AND('02 Sit'!E139=1,NOT('02 Sit'!I139="")),'02 Sit'!I139,0)</f>
        <v>0</v>
      </c>
      <c r="AD139" s="491">
        <f>IF(AND('02 Sit'!F139=1,NOT('02 Sit'!I139="")),'02 Sit'!I139,0)</f>
        <v>0</v>
      </c>
      <c r="AE139" s="491">
        <f>IF(AND('02 Sit'!C139=0,NOT('02 Sit'!H139="")),'02 Sit'!H139,4)</f>
        <v>4</v>
      </c>
      <c r="AF139" s="491">
        <f>IF(AND('02 Sit'!D139=0,NOT('02 Sit'!H139="")),'02 Sit'!H139,4)</f>
        <v>4</v>
      </c>
      <c r="AG139" s="491">
        <f>IF(AND('02 Sit'!E139=0,NOT('02 Sit'!H139="")),'02 Sit'!H139,4)</f>
        <v>4</v>
      </c>
      <c r="AH139" s="491">
        <f>IF(AND('02 Sit'!F139=0,NOT('02 Sit'!H139="")),'02 Sit'!H139,4)</f>
        <v>4</v>
      </c>
    </row>
    <row r="140" spans="1:34" s="491" customFormat="1" ht="20">
      <c r="A140" s="615" t="s">
        <v>4983</v>
      </c>
      <c r="B140" s="600" t="s">
        <v>5436</v>
      </c>
      <c r="C140" s="37"/>
      <c r="D140" s="37"/>
      <c r="E140" s="14"/>
      <c r="F140" s="14"/>
      <c r="G140" s="610">
        <v>2</v>
      </c>
      <c r="H140" s="610"/>
      <c r="I140" s="358"/>
      <c r="J140" s="610" t="s">
        <v>5466</v>
      </c>
      <c r="K140" s="628"/>
      <c r="L140" s="494"/>
      <c r="M140" s="490"/>
      <c r="N140" s="490"/>
      <c r="O140" s="490"/>
      <c r="P140" s="490"/>
      <c r="Q140" s="490"/>
      <c r="R140" s="490"/>
      <c r="S140" s="490"/>
      <c r="T140" s="490"/>
      <c r="U140" s="490"/>
      <c r="V140" s="490"/>
      <c r="W140" s="490"/>
      <c r="X140" s="490"/>
      <c r="Y140" s="490"/>
      <c r="Z140" s="490"/>
      <c r="AA140" s="491">
        <f>IF(AND('02 Sit'!C140=1,NOT('02 Sit'!I140="")),'02 Sit'!I140,0)</f>
        <v>0</v>
      </c>
      <c r="AB140" s="491">
        <f>IF(AND('02 Sit'!D140=1,NOT('02 Sit'!I140="")),'02 Sit'!I140,0)</f>
        <v>0</v>
      </c>
      <c r="AC140" s="491">
        <f>IF(AND('02 Sit'!E140=1,NOT('02 Sit'!I140="")),'02 Sit'!I140,0)</f>
        <v>0</v>
      </c>
      <c r="AD140" s="491">
        <f>IF(AND('02 Sit'!F140=1,NOT('02 Sit'!I140="")),'02 Sit'!I140,0)</f>
        <v>0</v>
      </c>
      <c r="AE140" s="491">
        <f>IF(AND('02 Sit'!C140=0,NOT('02 Sit'!H140="")),'02 Sit'!H140,4)</f>
        <v>4</v>
      </c>
      <c r="AF140" s="491">
        <f>IF(AND('02 Sit'!D140=0,NOT('02 Sit'!H140="")),'02 Sit'!H140,4)</f>
        <v>4</v>
      </c>
      <c r="AG140" s="491">
        <f>IF(AND('02 Sit'!E140=0,NOT('02 Sit'!H140="")),'02 Sit'!H140,4)</f>
        <v>4</v>
      </c>
      <c r="AH140" s="491">
        <f>IF(AND('02 Sit'!F140=0,NOT('02 Sit'!H140="")),'02 Sit'!H140,4)</f>
        <v>4</v>
      </c>
    </row>
    <row r="141" spans="1:34" s="491" customFormat="1">
      <c r="A141" s="615" t="s">
        <v>5437</v>
      </c>
      <c r="B141" s="358" t="s">
        <v>5501</v>
      </c>
      <c r="C141" s="37"/>
      <c r="D141" s="37"/>
      <c r="E141" s="14"/>
      <c r="F141" s="14"/>
      <c r="G141" s="610">
        <v>3</v>
      </c>
      <c r="H141" s="610"/>
      <c r="I141" s="358"/>
      <c r="J141" s="610" t="s">
        <v>5466</v>
      </c>
      <c r="K141" s="628"/>
      <c r="L141" s="494"/>
      <c r="M141" s="490"/>
      <c r="N141" s="490"/>
      <c r="O141" s="490"/>
      <c r="P141" s="490"/>
      <c r="Q141" s="490"/>
      <c r="R141" s="490"/>
      <c r="S141" s="490"/>
      <c r="T141" s="490"/>
      <c r="U141" s="490"/>
      <c r="V141" s="490"/>
      <c r="W141" s="490"/>
      <c r="X141" s="490"/>
      <c r="Y141" s="490"/>
      <c r="Z141" s="490"/>
      <c r="AA141" s="491">
        <f>IF(AND('02 Sit'!C141=1,NOT('02 Sit'!I141="")),'02 Sit'!I141,0)</f>
        <v>0</v>
      </c>
      <c r="AB141" s="491">
        <f>IF(AND('02 Sit'!D141=1,NOT('02 Sit'!I141="")),'02 Sit'!I141,0)</f>
        <v>0</v>
      </c>
      <c r="AC141" s="491">
        <f>IF(AND('02 Sit'!E141=1,NOT('02 Sit'!I141="")),'02 Sit'!I141,0)</f>
        <v>0</v>
      </c>
      <c r="AD141" s="491">
        <f>IF(AND('02 Sit'!F141=1,NOT('02 Sit'!I141="")),'02 Sit'!I141,0)</f>
        <v>0</v>
      </c>
      <c r="AE141" s="491">
        <f>IF(AND('02 Sit'!C141=0,NOT('02 Sit'!H141="")),'02 Sit'!H141,4)</f>
        <v>4</v>
      </c>
      <c r="AF141" s="491">
        <f>IF(AND('02 Sit'!D141=0,NOT('02 Sit'!H141="")),'02 Sit'!H141,4)</f>
        <v>4</v>
      </c>
      <c r="AG141" s="491">
        <f>IF(AND('02 Sit'!E141=0,NOT('02 Sit'!H141="")),'02 Sit'!H141,4)</f>
        <v>4</v>
      </c>
      <c r="AH141" s="491">
        <f>IF(AND('02 Sit'!F141=0,NOT('02 Sit'!H141="")),'02 Sit'!H141,4)</f>
        <v>4</v>
      </c>
    </row>
    <row r="142" spans="1:34" s="491" customFormat="1">
      <c r="A142" s="615" t="s">
        <v>5502</v>
      </c>
      <c r="B142" s="600" t="s">
        <v>1268</v>
      </c>
      <c r="C142" s="37"/>
      <c r="D142" s="37"/>
      <c r="E142" s="14"/>
      <c r="F142" s="14"/>
      <c r="G142" s="610">
        <v>3</v>
      </c>
      <c r="H142" s="610"/>
      <c r="I142" s="358"/>
      <c r="J142" s="610" t="s">
        <v>2858</v>
      </c>
      <c r="K142" s="628"/>
      <c r="L142" s="494"/>
      <c r="M142" s="490"/>
      <c r="N142" s="490"/>
      <c r="O142" s="490"/>
      <c r="P142" s="490"/>
      <c r="Q142" s="490"/>
      <c r="R142" s="490"/>
      <c r="S142" s="490"/>
      <c r="T142" s="490"/>
      <c r="U142" s="490"/>
      <c r="V142" s="490"/>
      <c r="W142" s="490"/>
      <c r="X142" s="490"/>
      <c r="Y142" s="490"/>
      <c r="Z142" s="490"/>
      <c r="AA142" s="491">
        <f>IF(AND('02 Sit'!C142=1,NOT('02 Sit'!I142="")),'02 Sit'!I142,0)</f>
        <v>0</v>
      </c>
      <c r="AB142" s="491">
        <f>IF(AND('02 Sit'!D142=1,NOT('02 Sit'!I142="")),'02 Sit'!I142,0)</f>
        <v>0</v>
      </c>
      <c r="AC142" s="491">
        <f>IF(AND('02 Sit'!E142=1,NOT('02 Sit'!I142="")),'02 Sit'!I142,0)</f>
        <v>0</v>
      </c>
      <c r="AD142" s="491">
        <f>IF(AND('02 Sit'!F142=1,NOT('02 Sit'!I142="")),'02 Sit'!I142,0)</f>
        <v>0</v>
      </c>
      <c r="AE142" s="491">
        <f>IF(AND('02 Sit'!C142=0,NOT('02 Sit'!H142="")),'02 Sit'!H142,4)</f>
        <v>4</v>
      </c>
      <c r="AF142" s="491">
        <f>IF(AND('02 Sit'!D142=0,NOT('02 Sit'!H142="")),'02 Sit'!H142,4)</f>
        <v>4</v>
      </c>
      <c r="AG142" s="491">
        <f>IF(AND('02 Sit'!E142=0,NOT('02 Sit'!H142="")),'02 Sit'!H142,4)</f>
        <v>4</v>
      </c>
      <c r="AH142" s="491">
        <f>IF(AND('02 Sit'!F142=0,NOT('02 Sit'!H142="")),'02 Sit'!H142,4)</f>
        <v>4</v>
      </c>
    </row>
    <row r="143" spans="1:34" s="491" customFormat="1">
      <c r="A143" s="608" t="s">
        <v>1269</v>
      </c>
      <c r="B143" s="614" t="s">
        <v>577</v>
      </c>
      <c r="C143" s="37"/>
      <c r="D143" s="37"/>
      <c r="E143" s="14"/>
      <c r="F143" s="14"/>
      <c r="G143" s="610"/>
      <c r="H143" s="610"/>
      <c r="I143" s="358"/>
      <c r="J143" s="610"/>
      <c r="K143" s="628"/>
      <c r="L143" s="494"/>
      <c r="M143" s="490"/>
      <c r="N143" s="490"/>
      <c r="O143" s="490"/>
      <c r="P143" s="490"/>
      <c r="Q143" s="490"/>
      <c r="R143" s="490"/>
      <c r="S143" s="490"/>
      <c r="T143" s="490"/>
      <c r="U143" s="490"/>
      <c r="V143" s="490"/>
      <c r="W143" s="490"/>
      <c r="X143" s="490"/>
      <c r="Y143" s="490"/>
      <c r="Z143" s="490"/>
      <c r="AA143" s="491">
        <f>IF(AND('02 Sit'!C143=1,NOT('02 Sit'!I143="")),'02 Sit'!I143,0)</f>
        <v>0</v>
      </c>
      <c r="AB143" s="491">
        <f>IF(AND('02 Sit'!D143=1,NOT('02 Sit'!I143="")),'02 Sit'!I143,0)</f>
        <v>0</v>
      </c>
      <c r="AC143" s="491">
        <f>IF(AND('02 Sit'!E143=1,NOT('02 Sit'!I143="")),'02 Sit'!I143,0)</f>
        <v>0</v>
      </c>
      <c r="AD143" s="491">
        <f>IF(AND('02 Sit'!F143=1,NOT('02 Sit'!I143="")),'02 Sit'!I143,0)</f>
        <v>0</v>
      </c>
      <c r="AE143" s="491">
        <f>IF(AND('02 Sit'!C143=0,NOT('02 Sit'!H143="")),'02 Sit'!H143,4)</f>
        <v>4</v>
      </c>
      <c r="AF143" s="491">
        <f>IF(AND('02 Sit'!D143=0,NOT('02 Sit'!H143="")),'02 Sit'!H143,4)</f>
        <v>4</v>
      </c>
      <c r="AG143" s="491">
        <f>IF(AND('02 Sit'!E143=0,NOT('02 Sit'!H143="")),'02 Sit'!H143,4)</f>
        <v>4</v>
      </c>
      <c r="AH143" s="491">
        <f>IF(AND('02 Sit'!F143=0,NOT('02 Sit'!H143="")),'02 Sit'!H143,4)</f>
        <v>4</v>
      </c>
    </row>
    <row r="144" spans="1:34" s="491" customFormat="1">
      <c r="A144" s="615" t="s">
        <v>1270</v>
      </c>
      <c r="B144" s="358" t="s">
        <v>1300</v>
      </c>
      <c r="C144" s="37"/>
      <c r="D144" s="37"/>
      <c r="E144" s="14"/>
      <c r="F144" s="14"/>
      <c r="G144" s="610">
        <v>2</v>
      </c>
      <c r="H144" s="610"/>
      <c r="I144" s="358"/>
      <c r="J144" s="610" t="s">
        <v>2351</v>
      </c>
      <c r="K144" s="628"/>
      <c r="L144" s="494"/>
      <c r="M144" s="490"/>
      <c r="N144" s="490"/>
      <c r="O144" s="490"/>
      <c r="P144" s="490"/>
      <c r="Q144" s="490"/>
      <c r="R144" s="490"/>
      <c r="S144" s="490"/>
      <c r="T144" s="490"/>
      <c r="U144" s="490"/>
      <c r="V144" s="490"/>
      <c r="W144" s="490"/>
      <c r="X144" s="490"/>
      <c r="Y144" s="490"/>
      <c r="Z144" s="490"/>
      <c r="AA144" s="491">
        <f>IF(AND('02 Sit'!C144=1,NOT('02 Sit'!I144="")),'02 Sit'!I144,0)</f>
        <v>0</v>
      </c>
      <c r="AB144" s="491">
        <f>IF(AND('02 Sit'!D144=1,NOT('02 Sit'!I144="")),'02 Sit'!I144,0)</f>
        <v>0</v>
      </c>
      <c r="AC144" s="491">
        <f>IF(AND('02 Sit'!E144=1,NOT('02 Sit'!I144="")),'02 Sit'!I144,0)</f>
        <v>0</v>
      </c>
      <c r="AD144" s="491">
        <f>IF(AND('02 Sit'!F144=1,NOT('02 Sit'!I144="")),'02 Sit'!I144,0)</f>
        <v>0</v>
      </c>
      <c r="AE144" s="491">
        <f>IF(AND('02 Sit'!C144=0,NOT('02 Sit'!H144="")),'02 Sit'!H144,4)</f>
        <v>4</v>
      </c>
      <c r="AF144" s="491">
        <f>IF(AND('02 Sit'!D144=0,NOT('02 Sit'!H144="")),'02 Sit'!H144,4)</f>
        <v>4</v>
      </c>
      <c r="AG144" s="491">
        <f>IF(AND('02 Sit'!E144=0,NOT('02 Sit'!H144="")),'02 Sit'!H144,4)</f>
        <v>4</v>
      </c>
      <c r="AH144" s="491">
        <f>IF(AND('02 Sit'!F144=0,NOT('02 Sit'!H144="")),'02 Sit'!H144,4)</f>
        <v>4</v>
      </c>
    </row>
    <row r="145" spans="1:34" s="491" customFormat="1">
      <c r="A145" s="615" t="s">
        <v>1301</v>
      </c>
      <c r="B145" s="600" t="s">
        <v>5536</v>
      </c>
      <c r="C145" s="37"/>
      <c r="D145" s="37"/>
      <c r="E145" s="14"/>
      <c r="F145" s="14"/>
      <c r="G145" s="610">
        <v>4</v>
      </c>
      <c r="H145" s="610"/>
      <c r="I145" s="358"/>
      <c r="J145" s="610" t="s">
        <v>2351</v>
      </c>
      <c r="K145" s="628"/>
      <c r="L145" s="494"/>
      <c r="M145" s="490"/>
      <c r="N145" s="490"/>
      <c r="O145" s="490"/>
      <c r="P145" s="490"/>
      <c r="Q145" s="490"/>
      <c r="R145" s="490"/>
      <c r="S145" s="490"/>
      <c r="T145" s="490"/>
      <c r="U145" s="490"/>
      <c r="V145" s="490"/>
      <c r="W145" s="490"/>
      <c r="X145" s="490"/>
      <c r="Y145" s="490"/>
      <c r="Z145" s="490"/>
      <c r="AA145" s="491">
        <f>IF(AND('02 Sit'!C145=1,NOT('02 Sit'!I145="")),'02 Sit'!I145,0)</f>
        <v>0</v>
      </c>
      <c r="AB145" s="491">
        <f>IF(AND('02 Sit'!D145=1,NOT('02 Sit'!I145="")),'02 Sit'!I145,0)</f>
        <v>0</v>
      </c>
      <c r="AC145" s="491">
        <f>IF(AND('02 Sit'!E145=1,NOT('02 Sit'!I145="")),'02 Sit'!I145,0)</f>
        <v>0</v>
      </c>
      <c r="AD145" s="491">
        <f>IF(AND('02 Sit'!F145=1,NOT('02 Sit'!I145="")),'02 Sit'!I145,0)</f>
        <v>0</v>
      </c>
      <c r="AE145" s="491">
        <f>IF(AND('02 Sit'!C145=0,NOT('02 Sit'!H145="")),'02 Sit'!H145,4)</f>
        <v>4</v>
      </c>
      <c r="AF145" s="491">
        <f>IF(AND('02 Sit'!D145=0,NOT('02 Sit'!H145="")),'02 Sit'!H145,4)</f>
        <v>4</v>
      </c>
      <c r="AG145" s="491">
        <f>IF(AND('02 Sit'!E145=0,NOT('02 Sit'!H145="")),'02 Sit'!H145,4)</f>
        <v>4</v>
      </c>
      <c r="AH145" s="491">
        <f>IF(AND('02 Sit'!F145=0,NOT('02 Sit'!H145="")),'02 Sit'!H145,4)</f>
        <v>4</v>
      </c>
    </row>
    <row r="146" spans="1:34" s="491" customFormat="1" ht="20">
      <c r="A146" s="615" t="s">
        <v>5537</v>
      </c>
      <c r="B146" s="358" t="s">
        <v>5538</v>
      </c>
      <c r="C146" s="37"/>
      <c r="D146" s="37"/>
      <c r="E146" s="14"/>
      <c r="F146" s="14"/>
      <c r="G146" s="610">
        <v>3</v>
      </c>
      <c r="H146" s="610"/>
      <c r="I146" s="358"/>
      <c r="J146" s="610" t="s">
        <v>2351</v>
      </c>
      <c r="K146" s="628"/>
      <c r="L146" s="494"/>
      <c r="M146" s="490"/>
      <c r="N146" s="490"/>
      <c r="O146" s="490"/>
      <c r="P146" s="490"/>
      <c r="Q146" s="490"/>
      <c r="R146" s="490"/>
      <c r="S146" s="490"/>
      <c r="T146" s="490"/>
      <c r="U146" s="490"/>
      <c r="V146" s="490"/>
      <c r="W146" s="490"/>
      <c r="X146" s="490"/>
      <c r="Y146" s="490"/>
      <c r="Z146" s="490"/>
      <c r="AA146" s="491">
        <f>IF(AND('02 Sit'!C146=1,NOT('02 Sit'!I146="")),'02 Sit'!I146,0)</f>
        <v>0</v>
      </c>
      <c r="AB146" s="491">
        <f>IF(AND('02 Sit'!D146=1,NOT('02 Sit'!I146="")),'02 Sit'!I146,0)</f>
        <v>0</v>
      </c>
      <c r="AC146" s="491">
        <f>IF(AND('02 Sit'!E146=1,NOT('02 Sit'!I146="")),'02 Sit'!I146,0)</f>
        <v>0</v>
      </c>
      <c r="AD146" s="491">
        <f>IF(AND('02 Sit'!F146=1,NOT('02 Sit'!I146="")),'02 Sit'!I146,0)</f>
        <v>0</v>
      </c>
      <c r="AE146" s="491">
        <f>IF(AND('02 Sit'!C146=0,NOT('02 Sit'!H146="")),'02 Sit'!H146,4)</f>
        <v>4</v>
      </c>
      <c r="AF146" s="491">
        <f>IF(AND('02 Sit'!D146=0,NOT('02 Sit'!H146="")),'02 Sit'!H146,4)</f>
        <v>4</v>
      </c>
      <c r="AG146" s="491">
        <f>IF(AND('02 Sit'!E146=0,NOT('02 Sit'!H146="")),'02 Sit'!H146,4)</f>
        <v>4</v>
      </c>
      <c r="AH146" s="491">
        <f>IF(AND('02 Sit'!F146=0,NOT('02 Sit'!H146="")),'02 Sit'!H146,4)</f>
        <v>4</v>
      </c>
    </row>
    <row r="147" spans="1:34" s="491" customFormat="1" ht="20">
      <c r="A147" s="615" t="s">
        <v>5539</v>
      </c>
      <c r="B147" s="600" t="s">
        <v>5472</v>
      </c>
      <c r="C147" s="37"/>
      <c r="D147" s="37"/>
      <c r="E147" s="14"/>
      <c r="F147" s="14"/>
      <c r="G147" s="610">
        <v>3</v>
      </c>
      <c r="H147" s="610"/>
      <c r="I147" s="358"/>
      <c r="J147" s="610" t="s">
        <v>2351</v>
      </c>
      <c r="K147" s="628"/>
      <c r="L147" s="494"/>
      <c r="M147" s="490"/>
      <c r="N147" s="490"/>
      <c r="O147" s="490"/>
      <c r="P147" s="490"/>
      <c r="Q147" s="490"/>
      <c r="R147" s="490"/>
      <c r="S147" s="490"/>
      <c r="T147" s="490"/>
      <c r="U147" s="490"/>
      <c r="V147" s="490"/>
      <c r="W147" s="490"/>
      <c r="X147" s="490"/>
      <c r="Y147" s="490"/>
      <c r="Z147" s="490"/>
      <c r="AA147" s="491">
        <f>IF(AND('02 Sit'!C147=1,NOT('02 Sit'!I147="")),'02 Sit'!I147,0)</f>
        <v>0</v>
      </c>
      <c r="AB147" s="491">
        <f>IF(AND('02 Sit'!D147=1,NOT('02 Sit'!I147="")),'02 Sit'!I147,0)</f>
        <v>0</v>
      </c>
      <c r="AC147" s="491">
        <f>IF(AND('02 Sit'!E147=1,NOT('02 Sit'!I147="")),'02 Sit'!I147,0)</f>
        <v>0</v>
      </c>
      <c r="AD147" s="491">
        <f>IF(AND('02 Sit'!F147=1,NOT('02 Sit'!I147="")),'02 Sit'!I147,0)</f>
        <v>0</v>
      </c>
      <c r="AE147" s="491">
        <f>IF(AND('02 Sit'!C147=0,NOT('02 Sit'!H147="")),'02 Sit'!H147,4)</f>
        <v>4</v>
      </c>
      <c r="AF147" s="491">
        <f>IF(AND('02 Sit'!D147=0,NOT('02 Sit'!H147="")),'02 Sit'!H147,4)</f>
        <v>4</v>
      </c>
      <c r="AG147" s="491">
        <f>IF(AND('02 Sit'!E147=0,NOT('02 Sit'!H147="")),'02 Sit'!H147,4)</f>
        <v>4</v>
      </c>
      <c r="AH147" s="491">
        <f>IF(AND('02 Sit'!F147=0,NOT('02 Sit'!H147="")),'02 Sit'!H147,4)</f>
        <v>4</v>
      </c>
    </row>
    <row r="148" spans="1:34" s="491" customFormat="1" ht="20">
      <c r="A148" s="615" t="s">
        <v>5473</v>
      </c>
      <c r="B148" s="600" t="s">
        <v>5474</v>
      </c>
      <c r="C148" s="37"/>
      <c r="D148" s="37"/>
      <c r="E148" s="14"/>
      <c r="F148" s="14"/>
      <c r="G148" s="610">
        <v>4</v>
      </c>
      <c r="H148" s="610">
        <v>3</v>
      </c>
      <c r="I148" s="358"/>
      <c r="J148" s="610" t="s">
        <v>5466</v>
      </c>
      <c r="K148" s="628"/>
      <c r="L148" s="494"/>
      <c r="M148" s="490"/>
      <c r="N148" s="490"/>
      <c r="O148" s="490"/>
      <c r="P148" s="490"/>
      <c r="Q148" s="490"/>
      <c r="R148" s="490"/>
      <c r="S148" s="490"/>
      <c r="T148" s="490"/>
      <c r="U148" s="490"/>
      <c r="V148" s="490"/>
      <c r="W148" s="490"/>
      <c r="X148" s="490"/>
      <c r="Y148" s="490"/>
      <c r="Z148" s="490"/>
      <c r="AA148" s="491">
        <f>IF(AND('02 Sit'!C148=1,NOT('02 Sit'!I148="")),'02 Sit'!I148,0)</f>
        <v>0</v>
      </c>
      <c r="AB148" s="491">
        <f>IF(AND('02 Sit'!D148=1,NOT('02 Sit'!I148="")),'02 Sit'!I148,0)</f>
        <v>0</v>
      </c>
      <c r="AC148" s="491">
        <f>IF(AND('02 Sit'!E148=1,NOT('02 Sit'!I148="")),'02 Sit'!I148,0)</f>
        <v>0</v>
      </c>
      <c r="AD148" s="491">
        <f>IF(AND('02 Sit'!F148=1,NOT('02 Sit'!I148="")),'02 Sit'!I148,0)</f>
        <v>0</v>
      </c>
      <c r="AE148" s="491">
        <f>IF(AND('02 Sit'!C148=0,NOT('02 Sit'!H148="")),'02 Sit'!H148,4)</f>
        <v>3</v>
      </c>
      <c r="AF148" s="491">
        <f>IF(AND('02 Sit'!D148=0,NOT('02 Sit'!H148="")),'02 Sit'!H148,4)</f>
        <v>3</v>
      </c>
      <c r="AG148" s="491">
        <f>IF(AND('02 Sit'!E148=0,NOT('02 Sit'!H148="")),'02 Sit'!H148,4)</f>
        <v>3</v>
      </c>
      <c r="AH148" s="491">
        <f>IF(AND('02 Sit'!F148=0,NOT('02 Sit'!H148="")),'02 Sit'!H148,4)</f>
        <v>3</v>
      </c>
    </row>
    <row r="149" spans="1:34" s="491" customFormat="1">
      <c r="A149" s="615" t="s">
        <v>5475</v>
      </c>
      <c r="B149" s="600" t="s">
        <v>5476</v>
      </c>
      <c r="C149" s="37"/>
      <c r="D149" s="37"/>
      <c r="E149" s="14"/>
      <c r="F149" s="14"/>
      <c r="G149" s="610">
        <v>3</v>
      </c>
      <c r="H149" s="610"/>
      <c r="I149" s="358"/>
      <c r="J149" s="610" t="s">
        <v>5466</v>
      </c>
      <c r="K149" s="628"/>
      <c r="L149" s="494"/>
      <c r="M149" s="490"/>
      <c r="N149" s="490"/>
      <c r="O149" s="490"/>
      <c r="P149" s="490"/>
      <c r="Q149" s="490"/>
      <c r="R149" s="490"/>
      <c r="S149" s="490"/>
      <c r="T149" s="490"/>
      <c r="U149" s="490"/>
      <c r="V149" s="490"/>
      <c r="W149" s="490"/>
      <c r="X149" s="490"/>
      <c r="Y149" s="490"/>
      <c r="Z149" s="490"/>
      <c r="AA149" s="491">
        <f>IF(AND('02 Sit'!C149=1,NOT('02 Sit'!I149="")),'02 Sit'!I149,0)</f>
        <v>0</v>
      </c>
      <c r="AB149" s="491">
        <f>IF(AND('02 Sit'!D149=1,NOT('02 Sit'!I149="")),'02 Sit'!I149,0)</f>
        <v>0</v>
      </c>
      <c r="AC149" s="491">
        <f>IF(AND('02 Sit'!E149=1,NOT('02 Sit'!I149="")),'02 Sit'!I149,0)</f>
        <v>0</v>
      </c>
      <c r="AD149" s="491">
        <f>IF(AND('02 Sit'!F149=1,NOT('02 Sit'!I149="")),'02 Sit'!I149,0)</f>
        <v>0</v>
      </c>
      <c r="AE149" s="491">
        <f>IF(AND('02 Sit'!C149=0,NOT('02 Sit'!H149="")),'02 Sit'!H149,4)</f>
        <v>4</v>
      </c>
      <c r="AF149" s="491">
        <f>IF(AND('02 Sit'!D149=0,NOT('02 Sit'!H149="")),'02 Sit'!H149,4)</f>
        <v>4</v>
      </c>
      <c r="AG149" s="491">
        <f>IF(AND('02 Sit'!E149=0,NOT('02 Sit'!H149="")),'02 Sit'!H149,4)</f>
        <v>4</v>
      </c>
      <c r="AH149" s="491">
        <f>IF(AND('02 Sit'!F149=0,NOT('02 Sit'!H149="")),'02 Sit'!H149,4)</f>
        <v>4</v>
      </c>
    </row>
    <row r="150" spans="1:34" s="491" customFormat="1">
      <c r="A150" s="615" t="s">
        <v>5477</v>
      </c>
      <c r="B150" s="600" t="s">
        <v>5478</v>
      </c>
      <c r="C150" s="37"/>
      <c r="D150" s="37"/>
      <c r="E150" s="14"/>
      <c r="F150" s="14"/>
      <c r="G150" s="610">
        <v>2</v>
      </c>
      <c r="H150" s="610">
        <v>3</v>
      </c>
      <c r="I150" s="358"/>
      <c r="J150" s="610" t="s">
        <v>2858</v>
      </c>
      <c r="K150" s="628"/>
      <c r="L150" s="494"/>
      <c r="M150" s="490"/>
      <c r="N150" s="490"/>
      <c r="O150" s="490"/>
      <c r="P150" s="490"/>
      <c r="Q150" s="490"/>
      <c r="R150" s="490"/>
      <c r="S150" s="490"/>
      <c r="T150" s="490"/>
      <c r="U150" s="490"/>
      <c r="V150" s="490"/>
      <c r="W150" s="490"/>
      <c r="X150" s="490"/>
      <c r="Y150" s="490"/>
      <c r="Z150" s="490"/>
      <c r="AA150" s="491">
        <f>IF(AND('02 Sit'!C150=1,NOT('02 Sit'!I150="")),'02 Sit'!I150,0)</f>
        <v>0</v>
      </c>
      <c r="AB150" s="491">
        <f>IF(AND('02 Sit'!D150=1,NOT('02 Sit'!I150="")),'02 Sit'!I150,0)</f>
        <v>0</v>
      </c>
      <c r="AC150" s="491">
        <f>IF(AND('02 Sit'!E150=1,NOT('02 Sit'!I150="")),'02 Sit'!I150,0)</f>
        <v>0</v>
      </c>
      <c r="AD150" s="491">
        <f>IF(AND('02 Sit'!F150=1,NOT('02 Sit'!I150="")),'02 Sit'!I150,0)</f>
        <v>0</v>
      </c>
      <c r="AE150" s="491">
        <f>IF(AND('02 Sit'!C150=0,NOT('02 Sit'!H150="")),'02 Sit'!H150,4)</f>
        <v>3</v>
      </c>
      <c r="AF150" s="491">
        <f>IF(AND('02 Sit'!D150=0,NOT('02 Sit'!H150="")),'02 Sit'!H150,4)</f>
        <v>3</v>
      </c>
      <c r="AG150" s="491">
        <f>IF(AND('02 Sit'!E150=0,NOT('02 Sit'!H150="")),'02 Sit'!H150,4)</f>
        <v>3</v>
      </c>
      <c r="AH150" s="491">
        <f>IF(AND('02 Sit'!F150=0,NOT('02 Sit'!H150="")),'02 Sit'!H150,4)</f>
        <v>3</v>
      </c>
    </row>
    <row r="151" spans="1:34" s="491" customFormat="1">
      <c r="A151" s="608" t="s">
        <v>5479</v>
      </c>
      <c r="B151" s="614" t="s">
        <v>1537</v>
      </c>
      <c r="C151" s="37"/>
      <c r="D151" s="37"/>
      <c r="E151" s="14"/>
      <c r="F151" s="14"/>
      <c r="G151" s="610"/>
      <c r="H151" s="610"/>
      <c r="I151" s="358"/>
      <c r="J151" s="610"/>
      <c r="K151" s="628"/>
      <c r="L151" s="494"/>
      <c r="M151" s="490"/>
      <c r="N151" s="490"/>
      <c r="O151" s="490"/>
      <c r="P151" s="490"/>
      <c r="Q151" s="490"/>
      <c r="R151" s="490"/>
      <c r="S151" s="490"/>
      <c r="T151" s="490"/>
      <c r="U151" s="490"/>
      <c r="V151" s="490"/>
      <c r="W151" s="490"/>
      <c r="X151" s="490"/>
      <c r="Y151" s="490"/>
      <c r="Z151" s="490"/>
      <c r="AA151" s="491">
        <f>IF(AND('02 Sit'!C151=1,NOT('02 Sit'!I151="")),'02 Sit'!I151,0)</f>
        <v>0</v>
      </c>
      <c r="AB151" s="491">
        <f>IF(AND('02 Sit'!D151=1,NOT('02 Sit'!I151="")),'02 Sit'!I151,0)</f>
        <v>0</v>
      </c>
      <c r="AC151" s="491">
        <f>IF(AND('02 Sit'!E151=1,NOT('02 Sit'!I151="")),'02 Sit'!I151,0)</f>
        <v>0</v>
      </c>
      <c r="AD151" s="491">
        <f>IF(AND('02 Sit'!F151=1,NOT('02 Sit'!I151="")),'02 Sit'!I151,0)</f>
        <v>0</v>
      </c>
      <c r="AE151" s="491">
        <f>IF(AND('02 Sit'!C151=0,NOT('02 Sit'!H151="")),'02 Sit'!H151,4)</f>
        <v>4</v>
      </c>
      <c r="AF151" s="491">
        <f>IF(AND('02 Sit'!D151=0,NOT('02 Sit'!H151="")),'02 Sit'!H151,4)</f>
        <v>4</v>
      </c>
      <c r="AG151" s="491">
        <f>IF(AND('02 Sit'!E151=0,NOT('02 Sit'!H151="")),'02 Sit'!H151,4)</f>
        <v>4</v>
      </c>
      <c r="AH151" s="491">
        <f>IF(AND('02 Sit'!F151=0,NOT('02 Sit'!H151="")),'02 Sit'!H151,4)</f>
        <v>4</v>
      </c>
    </row>
    <row r="152" spans="1:34" s="491" customFormat="1" ht="30">
      <c r="A152" s="356" t="s">
        <v>5480</v>
      </c>
      <c r="B152" s="357" t="s">
        <v>198</v>
      </c>
      <c r="C152" s="37"/>
      <c r="D152" s="37"/>
      <c r="E152" s="14"/>
      <c r="F152" s="14"/>
      <c r="G152" s="610">
        <v>2</v>
      </c>
      <c r="H152" s="610"/>
      <c r="I152" s="634"/>
      <c r="J152" s="610" t="s">
        <v>5466</v>
      </c>
      <c r="K152" s="358" t="s">
        <v>5245</v>
      </c>
      <c r="L152" s="75"/>
      <c r="M152" s="490"/>
      <c r="N152" s="490"/>
      <c r="O152" s="490"/>
      <c r="P152" s="490"/>
      <c r="Q152" s="490"/>
      <c r="R152" s="490"/>
      <c r="S152" s="490"/>
      <c r="T152" s="490"/>
      <c r="U152" s="490"/>
      <c r="V152" s="490"/>
      <c r="W152" s="490"/>
      <c r="X152" s="490"/>
      <c r="Y152" s="490"/>
      <c r="Z152" s="490"/>
      <c r="AA152" s="491">
        <f>IF(AND('02 Sit'!C152=1,NOT('02 Sit'!I152="")),'02 Sit'!I152,0)</f>
        <v>0</v>
      </c>
      <c r="AB152" s="491">
        <f>IF(AND('02 Sit'!D152=1,NOT('02 Sit'!I152="")),'02 Sit'!I152,0)</f>
        <v>0</v>
      </c>
      <c r="AC152" s="491">
        <f>IF(AND('02 Sit'!E152=1,NOT('02 Sit'!I152="")),'02 Sit'!I152,0)</f>
        <v>0</v>
      </c>
      <c r="AD152" s="491">
        <f>IF(AND('02 Sit'!F152=1,NOT('02 Sit'!I152="")),'02 Sit'!I152,0)</f>
        <v>0</v>
      </c>
      <c r="AE152" s="491">
        <f>IF(AND('02 Sit'!C152=0,NOT('02 Sit'!H152="")),'02 Sit'!H152,4)</f>
        <v>4</v>
      </c>
      <c r="AF152" s="491">
        <f>IF(AND('02 Sit'!D152=0,NOT('02 Sit'!H152="")),'02 Sit'!H152,4)</f>
        <v>4</v>
      </c>
      <c r="AG152" s="491">
        <f>IF(AND('02 Sit'!E152=0,NOT('02 Sit'!H152="")),'02 Sit'!H152,4)</f>
        <v>4</v>
      </c>
      <c r="AH152" s="491">
        <f>IF(AND('02 Sit'!F152=0,NOT('02 Sit'!H152="")),'02 Sit'!H152,4)</f>
        <v>4</v>
      </c>
    </row>
    <row r="153" spans="1:34" s="491" customFormat="1" ht="20">
      <c r="A153" s="356" t="s">
        <v>4221</v>
      </c>
      <c r="B153" s="357" t="s">
        <v>4787</v>
      </c>
      <c r="C153" s="37"/>
      <c r="D153" s="37"/>
      <c r="E153" s="14"/>
      <c r="F153" s="14"/>
      <c r="G153" s="610">
        <v>2</v>
      </c>
      <c r="H153" s="610"/>
      <c r="I153" s="634"/>
      <c r="J153" s="610" t="s">
        <v>5466</v>
      </c>
      <c r="K153" s="358" t="s">
        <v>5245</v>
      </c>
      <c r="L153" s="494"/>
      <c r="M153" s="490"/>
      <c r="N153" s="490"/>
      <c r="O153" s="490"/>
      <c r="P153" s="490"/>
      <c r="Q153" s="490"/>
      <c r="R153" s="490"/>
      <c r="S153" s="490"/>
      <c r="T153" s="490"/>
      <c r="U153" s="490"/>
      <c r="V153" s="490"/>
      <c r="W153" s="490"/>
      <c r="X153" s="490"/>
      <c r="Y153" s="490"/>
      <c r="Z153" s="490"/>
      <c r="AA153" s="491">
        <f>IF(AND('02 Sit'!C153=1,NOT('02 Sit'!I153="")),'02 Sit'!I153,0)</f>
        <v>0</v>
      </c>
      <c r="AB153" s="491">
        <f>IF(AND('02 Sit'!D153=1,NOT('02 Sit'!I153="")),'02 Sit'!I153,0)</f>
        <v>0</v>
      </c>
      <c r="AC153" s="491">
        <f>IF(AND('02 Sit'!E153=1,NOT('02 Sit'!I153="")),'02 Sit'!I153,0)</f>
        <v>0</v>
      </c>
      <c r="AD153" s="491">
        <f>IF(AND('02 Sit'!F153=1,NOT('02 Sit'!I153="")),'02 Sit'!I153,0)</f>
        <v>0</v>
      </c>
      <c r="AE153" s="491">
        <f>IF(AND('02 Sit'!C153=0,NOT('02 Sit'!H153="")),'02 Sit'!H153,4)</f>
        <v>4</v>
      </c>
      <c r="AF153" s="491">
        <f>IF(AND('02 Sit'!D153=0,NOT('02 Sit'!H153="")),'02 Sit'!H153,4)</f>
        <v>4</v>
      </c>
      <c r="AG153" s="491">
        <f>IF(AND('02 Sit'!E153=0,NOT('02 Sit'!H153="")),'02 Sit'!H153,4)</f>
        <v>4</v>
      </c>
      <c r="AH153" s="491">
        <f>IF(AND('02 Sit'!F153=0,NOT('02 Sit'!H153="")),'02 Sit'!H153,4)</f>
        <v>4</v>
      </c>
    </row>
    <row r="154" spans="1:34" s="491" customFormat="1" ht="20">
      <c r="A154" s="356" t="s">
        <v>4222</v>
      </c>
      <c r="B154" s="358" t="s">
        <v>4223</v>
      </c>
      <c r="C154" s="37"/>
      <c r="D154" s="37"/>
      <c r="E154" s="14"/>
      <c r="F154" s="14"/>
      <c r="G154" s="610">
        <v>3</v>
      </c>
      <c r="H154" s="610"/>
      <c r="I154" s="358"/>
      <c r="J154" s="610" t="s">
        <v>5466</v>
      </c>
      <c r="K154" s="635"/>
      <c r="L154" s="494"/>
      <c r="M154" s="490"/>
      <c r="N154" s="490"/>
      <c r="O154" s="490"/>
      <c r="P154" s="490"/>
      <c r="Q154" s="490"/>
      <c r="R154" s="490"/>
      <c r="S154" s="490"/>
      <c r="T154" s="490"/>
      <c r="U154" s="490"/>
      <c r="V154" s="490"/>
      <c r="W154" s="490"/>
      <c r="X154" s="490"/>
      <c r="Y154" s="490"/>
      <c r="Z154" s="490"/>
      <c r="AA154" s="491">
        <f>IF(AND('02 Sit'!C154=1,NOT('02 Sit'!I154="")),'02 Sit'!I154,0)</f>
        <v>0</v>
      </c>
      <c r="AB154" s="491">
        <f>IF(AND('02 Sit'!D154=1,NOT('02 Sit'!I154="")),'02 Sit'!I154,0)</f>
        <v>0</v>
      </c>
      <c r="AC154" s="491">
        <f>IF(AND('02 Sit'!E154=1,NOT('02 Sit'!I154="")),'02 Sit'!I154,0)</f>
        <v>0</v>
      </c>
      <c r="AD154" s="491">
        <f>IF(AND('02 Sit'!F154=1,NOT('02 Sit'!I154="")),'02 Sit'!I154,0)</f>
        <v>0</v>
      </c>
      <c r="AE154" s="491">
        <f>IF(AND('02 Sit'!C154=0,NOT('02 Sit'!H154="")),'02 Sit'!H154,4)</f>
        <v>4</v>
      </c>
      <c r="AF154" s="491">
        <f>IF(AND('02 Sit'!D154=0,NOT('02 Sit'!H154="")),'02 Sit'!H154,4)</f>
        <v>4</v>
      </c>
      <c r="AG154" s="491">
        <f>IF(AND('02 Sit'!E154=0,NOT('02 Sit'!H154="")),'02 Sit'!H154,4)</f>
        <v>4</v>
      </c>
      <c r="AH154" s="491">
        <f>IF(AND('02 Sit'!F154=0,NOT('02 Sit'!H154="")),'02 Sit'!H154,4)</f>
        <v>4</v>
      </c>
    </row>
    <row r="155" spans="1:34" s="491" customFormat="1">
      <c r="A155" s="356" t="s">
        <v>4821</v>
      </c>
      <c r="B155" s="358" t="s">
        <v>5611</v>
      </c>
      <c r="C155" s="37"/>
      <c r="D155" s="37"/>
      <c r="E155" s="14"/>
      <c r="F155" s="14"/>
      <c r="G155" s="610">
        <v>3</v>
      </c>
      <c r="H155" s="610"/>
      <c r="I155" s="358"/>
      <c r="J155" s="610" t="s">
        <v>5466</v>
      </c>
      <c r="K155" s="635"/>
      <c r="L155" s="494"/>
      <c r="M155" s="490"/>
      <c r="N155" s="490"/>
      <c r="O155" s="490"/>
      <c r="P155" s="490"/>
      <c r="Q155" s="490"/>
      <c r="R155" s="490"/>
      <c r="S155" s="490"/>
      <c r="T155" s="490"/>
      <c r="U155" s="490"/>
      <c r="V155" s="490"/>
      <c r="W155" s="490"/>
      <c r="X155" s="490"/>
      <c r="Y155" s="490"/>
      <c r="Z155" s="490"/>
      <c r="AA155" s="491">
        <f>IF(AND('02 Sit'!C155=1,NOT('02 Sit'!I155="")),'02 Sit'!I155,0)</f>
        <v>0</v>
      </c>
      <c r="AB155" s="491">
        <f>IF(AND('02 Sit'!D155=1,NOT('02 Sit'!I155="")),'02 Sit'!I155,0)</f>
        <v>0</v>
      </c>
      <c r="AC155" s="491">
        <f>IF(AND('02 Sit'!E155=1,NOT('02 Sit'!I155="")),'02 Sit'!I155,0)</f>
        <v>0</v>
      </c>
      <c r="AD155" s="491">
        <f>IF(AND('02 Sit'!F155=1,NOT('02 Sit'!I155="")),'02 Sit'!I155,0)</f>
        <v>0</v>
      </c>
      <c r="AE155" s="491">
        <f>IF(AND('02 Sit'!C155=0,NOT('02 Sit'!H155="")),'02 Sit'!H155,4)</f>
        <v>4</v>
      </c>
      <c r="AF155" s="491">
        <f>IF(AND('02 Sit'!D155=0,NOT('02 Sit'!H155="")),'02 Sit'!H155,4)</f>
        <v>4</v>
      </c>
      <c r="AG155" s="491">
        <f>IF(AND('02 Sit'!E155=0,NOT('02 Sit'!H155="")),'02 Sit'!H155,4)</f>
        <v>4</v>
      </c>
      <c r="AH155" s="491">
        <f>IF(AND('02 Sit'!F155=0,NOT('02 Sit'!H155="")),'02 Sit'!H155,4)</f>
        <v>4</v>
      </c>
    </row>
    <row r="156" spans="1:34" s="491" customFormat="1" ht="20">
      <c r="A156" s="356" t="s">
        <v>5522</v>
      </c>
      <c r="B156" s="600" t="s">
        <v>5523</v>
      </c>
      <c r="C156" s="37"/>
      <c r="D156" s="37"/>
      <c r="E156" s="14"/>
      <c r="F156" s="14"/>
      <c r="G156" s="610">
        <v>2</v>
      </c>
      <c r="H156" s="610"/>
      <c r="I156" s="358"/>
      <c r="J156" s="610" t="s">
        <v>3371</v>
      </c>
      <c r="K156" s="635"/>
      <c r="L156" s="494"/>
      <c r="M156" s="490"/>
      <c r="N156" s="490"/>
      <c r="O156" s="490"/>
      <c r="P156" s="490"/>
      <c r="Q156" s="490"/>
      <c r="R156" s="490"/>
      <c r="S156" s="490"/>
      <c r="T156" s="490"/>
      <c r="U156" s="490"/>
      <c r="V156" s="490"/>
      <c r="W156" s="490"/>
      <c r="X156" s="490"/>
      <c r="Y156" s="490"/>
      <c r="Z156" s="490"/>
      <c r="AA156" s="491">
        <f>IF(AND('02 Sit'!C156=1,NOT('02 Sit'!I156="")),'02 Sit'!I156,0)</f>
        <v>0</v>
      </c>
      <c r="AB156" s="491">
        <f>IF(AND('02 Sit'!D156=1,NOT('02 Sit'!I156="")),'02 Sit'!I156,0)</f>
        <v>0</v>
      </c>
      <c r="AC156" s="491">
        <f>IF(AND('02 Sit'!E156=1,NOT('02 Sit'!I156="")),'02 Sit'!I156,0)</f>
        <v>0</v>
      </c>
      <c r="AD156" s="491">
        <f>IF(AND('02 Sit'!F156=1,NOT('02 Sit'!I156="")),'02 Sit'!I156,0)</f>
        <v>0</v>
      </c>
      <c r="AE156" s="491">
        <f>IF(AND('02 Sit'!C156=0,NOT('02 Sit'!H156="")),'02 Sit'!H156,4)</f>
        <v>4</v>
      </c>
      <c r="AF156" s="491">
        <f>IF(AND('02 Sit'!D156=0,NOT('02 Sit'!H156="")),'02 Sit'!H156,4)</f>
        <v>4</v>
      </c>
      <c r="AG156" s="491">
        <f>IF(AND('02 Sit'!E156=0,NOT('02 Sit'!H156="")),'02 Sit'!H156,4)</f>
        <v>4</v>
      </c>
      <c r="AH156" s="491">
        <f>IF(AND('02 Sit'!F156=0,NOT('02 Sit'!H156="")),'02 Sit'!H156,4)</f>
        <v>4</v>
      </c>
    </row>
    <row r="157" spans="1:34" s="491" customFormat="1">
      <c r="A157" s="356" t="s">
        <v>5524</v>
      </c>
      <c r="B157" s="358" t="s">
        <v>5525</v>
      </c>
      <c r="C157" s="37"/>
      <c r="D157" s="37"/>
      <c r="E157" s="14"/>
      <c r="F157" s="14"/>
      <c r="G157" s="610">
        <v>3</v>
      </c>
      <c r="H157" s="610"/>
      <c r="I157" s="358"/>
      <c r="J157" s="610" t="s">
        <v>2858</v>
      </c>
      <c r="K157" s="635"/>
      <c r="L157" s="494"/>
      <c r="M157" s="490"/>
      <c r="N157" s="490"/>
      <c r="O157" s="490"/>
      <c r="P157" s="490"/>
      <c r="Q157" s="490"/>
      <c r="R157" s="490"/>
      <c r="S157" s="490"/>
      <c r="T157" s="490"/>
      <c r="U157" s="490"/>
      <c r="V157" s="490"/>
      <c r="W157" s="490"/>
      <c r="X157" s="490"/>
      <c r="Y157" s="490"/>
      <c r="Z157" s="490"/>
      <c r="AA157" s="491">
        <f>IF(AND('02 Sit'!C157=1,NOT('02 Sit'!I157="")),'02 Sit'!I157,0)</f>
        <v>0</v>
      </c>
      <c r="AB157" s="491">
        <f>IF(AND('02 Sit'!D157=1,NOT('02 Sit'!I157="")),'02 Sit'!I157,0)</f>
        <v>0</v>
      </c>
      <c r="AC157" s="491">
        <f>IF(AND('02 Sit'!E157=1,NOT('02 Sit'!I157="")),'02 Sit'!I157,0)</f>
        <v>0</v>
      </c>
      <c r="AD157" s="491">
        <f>IF(AND('02 Sit'!F157=1,NOT('02 Sit'!I157="")),'02 Sit'!I157,0)</f>
        <v>0</v>
      </c>
      <c r="AE157" s="491">
        <f>IF(AND('02 Sit'!C157=0,NOT('02 Sit'!H157="")),'02 Sit'!H157,4)</f>
        <v>4</v>
      </c>
      <c r="AF157" s="491">
        <f>IF(AND('02 Sit'!D157=0,NOT('02 Sit'!H157="")),'02 Sit'!H157,4)</f>
        <v>4</v>
      </c>
      <c r="AG157" s="491">
        <f>IF(AND('02 Sit'!E157=0,NOT('02 Sit'!H157="")),'02 Sit'!H157,4)</f>
        <v>4</v>
      </c>
      <c r="AH157" s="491">
        <f>IF(AND('02 Sit'!F157=0,NOT('02 Sit'!H157="")),'02 Sit'!H157,4)</f>
        <v>4</v>
      </c>
    </row>
    <row r="158" spans="1:34" s="491" customFormat="1">
      <c r="A158" s="356" t="s">
        <v>5526</v>
      </c>
      <c r="B158" s="358" t="s">
        <v>4799</v>
      </c>
      <c r="C158" s="37"/>
      <c r="D158" s="37"/>
      <c r="E158" s="14"/>
      <c r="F158" s="14"/>
      <c r="G158" s="610">
        <v>3</v>
      </c>
      <c r="H158" s="610"/>
      <c r="I158" s="358"/>
      <c r="J158" s="610" t="s">
        <v>2858</v>
      </c>
      <c r="K158" s="635"/>
      <c r="L158" s="494"/>
      <c r="M158" s="490"/>
      <c r="N158" s="490"/>
      <c r="O158" s="490"/>
      <c r="P158" s="490"/>
      <c r="Q158" s="490"/>
      <c r="R158" s="490"/>
      <c r="S158" s="490"/>
      <c r="T158" s="490"/>
      <c r="U158" s="490"/>
      <c r="V158" s="490"/>
      <c r="W158" s="490"/>
      <c r="X158" s="490"/>
      <c r="Y158" s="490"/>
      <c r="Z158" s="490"/>
      <c r="AA158" s="491">
        <f>IF(AND('02 Sit'!C158=1,NOT('02 Sit'!I158="")),'02 Sit'!I158,0)</f>
        <v>0</v>
      </c>
      <c r="AB158" s="491">
        <f>IF(AND('02 Sit'!D158=1,NOT('02 Sit'!I158="")),'02 Sit'!I158,0)</f>
        <v>0</v>
      </c>
      <c r="AC158" s="491">
        <f>IF(AND('02 Sit'!E158=1,NOT('02 Sit'!I158="")),'02 Sit'!I158,0)</f>
        <v>0</v>
      </c>
      <c r="AD158" s="491">
        <f>IF(AND('02 Sit'!F158=1,NOT('02 Sit'!I158="")),'02 Sit'!I158,0)</f>
        <v>0</v>
      </c>
      <c r="AE158" s="491">
        <f>IF(AND('02 Sit'!C158=0,NOT('02 Sit'!H158="")),'02 Sit'!H158,4)</f>
        <v>4</v>
      </c>
      <c r="AF158" s="491">
        <f>IF(AND('02 Sit'!D158=0,NOT('02 Sit'!H158="")),'02 Sit'!H158,4)</f>
        <v>4</v>
      </c>
      <c r="AG158" s="491">
        <f>IF(AND('02 Sit'!E158=0,NOT('02 Sit'!H158="")),'02 Sit'!H158,4)</f>
        <v>4</v>
      </c>
      <c r="AH158" s="491">
        <f>IF(AND('02 Sit'!F158=0,NOT('02 Sit'!H158="")),'02 Sit'!H158,4)</f>
        <v>4</v>
      </c>
    </row>
    <row r="159" spans="1:34" s="491" customFormat="1">
      <c r="A159" s="608" t="s">
        <v>4800</v>
      </c>
      <c r="B159" s="614" t="s">
        <v>4801</v>
      </c>
      <c r="C159" s="37"/>
      <c r="D159" s="37"/>
      <c r="E159" s="14"/>
      <c r="F159" s="14"/>
      <c r="G159" s="610"/>
      <c r="H159" s="610"/>
      <c r="I159" s="358"/>
      <c r="J159" s="610"/>
      <c r="K159" s="628"/>
      <c r="L159" s="494"/>
      <c r="M159" s="490"/>
      <c r="N159" s="490"/>
      <c r="O159" s="490"/>
      <c r="P159" s="490"/>
      <c r="Q159" s="490"/>
      <c r="R159" s="490"/>
      <c r="S159" s="490"/>
      <c r="T159" s="490"/>
      <c r="U159" s="490"/>
      <c r="V159" s="490"/>
      <c r="W159" s="490"/>
      <c r="X159" s="490"/>
      <c r="Y159" s="490"/>
      <c r="Z159" s="490"/>
      <c r="AA159" s="491">
        <f>IF(AND('02 Sit'!C159=1,NOT('02 Sit'!I159="")),'02 Sit'!I159,0)</f>
        <v>0</v>
      </c>
      <c r="AB159" s="491">
        <f>IF(AND('02 Sit'!D159=1,NOT('02 Sit'!I159="")),'02 Sit'!I159,0)</f>
        <v>0</v>
      </c>
      <c r="AC159" s="491">
        <f>IF(AND('02 Sit'!E159=1,NOT('02 Sit'!I159="")),'02 Sit'!I159,0)</f>
        <v>0</v>
      </c>
      <c r="AD159" s="491">
        <f>IF(AND('02 Sit'!F159=1,NOT('02 Sit'!I159="")),'02 Sit'!I159,0)</f>
        <v>0</v>
      </c>
      <c r="AE159" s="491">
        <f>IF(AND('02 Sit'!C159=0,NOT('02 Sit'!H159="")),'02 Sit'!H159,4)</f>
        <v>4</v>
      </c>
      <c r="AF159" s="491">
        <f>IF(AND('02 Sit'!D159=0,NOT('02 Sit'!H159="")),'02 Sit'!H159,4)</f>
        <v>4</v>
      </c>
      <c r="AG159" s="491">
        <f>IF(AND('02 Sit'!E159=0,NOT('02 Sit'!H159="")),'02 Sit'!H159,4)</f>
        <v>4</v>
      </c>
      <c r="AH159" s="491">
        <f>IF(AND('02 Sit'!F159=0,NOT('02 Sit'!H159="")),'02 Sit'!H159,4)</f>
        <v>4</v>
      </c>
    </row>
    <row r="160" spans="1:34" s="491" customFormat="1">
      <c r="A160" s="356" t="s">
        <v>4802</v>
      </c>
      <c r="B160" s="357" t="s">
        <v>4803</v>
      </c>
      <c r="C160" s="37"/>
      <c r="D160" s="37"/>
      <c r="E160" s="14"/>
      <c r="F160" s="14"/>
      <c r="G160" s="610">
        <v>2</v>
      </c>
      <c r="H160" s="610"/>
      <c r="I160" s="634"/>
      <c r="J160" s="610" t="s">
        <v>5466</v>
      </c>
      <c r="K160" s="358"/>
      <c r="L160" s="494"/>
      <c r="M160" s="490"/>
      <c r="N160" s="490"/>
      <c r="O160" s="490"/>
      <c r="P160" s="490"/>
      <c r="Q160" s="490"/>
      <c r="R160" s="490"/>
      <c r="S160" s="490"/>
      <c r="T160" s="490"/>
      <c r="U160" s="490"/>
      <c r="V160" s="490"/>
      <c r="W160" s="490"/>
      <c r="X160" s="490"/>
      <c r="Y160" s="490"/>
      <c r="Z160" s="490"/>
      <c r="AA160" s="491">
        <f>IF(AND('02 Sit'!C160=1,NOT('02 Sit'!I160="")),'02 Sit'!I160,0)</f>
        <v>0</v>
      </c>
      <c r="AB160" s="491">
        <f>IF(AND('02 Sit'!D160=1,NOT('02 Sit'!I160="")),'02 Sit'!I160,0)</f>
        <v>0</v>
      </c>
      <c r="AC160" s="491">
        <f>IF(AND('02 Sit'!E160=1,NOT('02 Sit'!I160="")),'02 Sit'!I160,0)</f>
        <v>0</v>
      </c>
      <c r="AD160" s="491">
        <f>IF(AND('02 Sit'!F160=1,NOT('02 Sit'!I160="")),'02 Sit'!I160,0)</f>
        <v>0</v>
      </c>
      <c r="AE160" s="491">
        <f>IF(AND('02 Sit'!C160=0,NOT('02 Sit'!H160="")),'02 Sit'!H160,4)</f>
        <v>4</v>
      </c>
      <c r="AF160" s="491">
        <f>IF(AND('02 Sit'!D160=0,NOT('02 Sit'!H160="")),'02 Sit'!H160,4)</f>
        <v>4</v>
      </c>
      <c r="AG160" s="491">
        <f>IF(AND('02 Sit'!E160=0,NOT('02 Sit'!H160="")),'02 Sit'!H160,4)</f>
        <v>4</v>
      </c>
      <c r="AH160" s="491">
        <f>IF(AND('02 Sit'!F160=0,NOT('02 Sit'!H160="")),'02 Sit'!H160,4)</f>
        <v>4</v>
      </c>
    </row>
    <row r="161" spans="1:34" s="491" customFormat="1">
      <c r="A161" s="356" t="s">
        <v>4804</v>
      </c>
      <c r="B161" s="357" t="s">
        <v>4788</v>
      </c>
      <c r="C161" s="37"/>
      <c r="D161" s="37"/>
      <c r="E161" s="14"/>
      <c r="F161" s="14"/>
      <c r="G161" s="610">
        <v>2</v>
      </c>
      <c r="H161" s="610"/>
      <c r="I161" s="634"/>
      <c r="J161" s="610" t="s">
        <v>5466</v>
      </c>
      <c r="K161" s="358"/>
      <c r="L161" s="494"/>
      <c r="M161" s="490"/>
      <c r="N161" s="490"/>
      <c r="O161" s="490"/>
      <c r="P161" s="490"/>
      <c r="Q161" s="490"/>
      <c r="R161" s="490"/>
      <c r="S161" s="490"/>
      <c r="T161" s="490"/>
      <c r="U161" s="490"/>
      <c r="V161" s="490"/>
      <c r="W161" s="490"/>
      <c r="X161" s="490"/>
      <c r="Y161" s="490"/>
      <c r="Z161" s="490"/>
      <c r="AA161" s="491">
        <f>IF(AND('02 Sit'!C161=1,NOT('02 Sit'!I161="")),'02 Sit'!I161,0)</f>
        <v>0</v>
      </c>
      <c r="AB161" s="491">
        <f>IF(AND('02 Sit'!D161=1,NOT('02 Sit'!I161="")),'02 Sit'!I161,0)</f>
        <v>0</v>
      </c>
      <c r="AC161" s="491">
        <f>IF(AND('02 Sit'!E161=1,NOT('02 Sit'!I161="")),'02 Sit'!I161,0)</f>
        <v>0</v>
      </c>
      <c r="AD161" s="491">
        <f>IF(AND('02 Sit'!F161=1,NOT('02 Sit'!I161="")),'02 Sit'!I161,0)</f>
        <v>0</v>
      </c>
      <c r="AE161" s="491">
        <f>IF(AND('02 Sit'!C161=0,NOT('02 Sit'!H161="")),'02 Sit'!H161,4)</f>
        <v>4</v>
      </c>
      <c r="AF161" s="491">
        <f>IF(AND('02 Sit'!D161=0,NOT('02 Sit'!H161="")),'02 Sit'!H161,4)</f>
        <v>4</v>
      </c>
      <c r="AG161" s="491">
        <f>IF(AND('02 Sit'!E161=0,NOT('02 Sit'!H161="")),'02 Sit'!H161,4)</f>
        <v>4</v>
      </c>
      <c r="AH161" s="491">
        <f>IF(AND('02 Sit'!F161=0,NOT('02 Sit'!H161="")),'02 Sit'!H161,4)</f>
        <v>4</v>
      </c>
    </row>
    <row r="162" spans="1:34" s="491" customFormat="1" ht="20">
      <c r="A162" s="356" t="s">
        <v>4226</v>
      </c>
      <c r="B162" s="357" t="s">
        <v>435</v>
      </c>
      <c r="C162" s="37"/>
      <c r="D162" s="37"/>
      <c r="E162" s="14"/>
      <c r="F162" s="14"/>
      <c r="G162" s="610">
        <v>4</v>
      </c>
      <c r="H162" s="610"/>
      <c r="I162" s="358"/>
      <c r="J162" s="610" t="s">
        <v>5466</v>
      </c>
      <c r="K162" s="635"/>
      <c r="L162" s="494"/>
      <c r="M162" s="490"/>
      <c r="N162" s="490"/>
      <c r="O162" s="490"/>
      <c r="P162" s="490"/>
      <c r="Q162" s="490"/>
      <c r="R162" s="490"/>
      <c r="S162" s="490"/>
      <c r="T162" s="490"/>
      <c r="U162" s="490"/>
      <c r="V162" s="490"/>
      <c r="W162" s="490"/>
      <c r="X162" s="490"/>
      <c r="Y162" s="490"/>
      <c r="Z162" s="490"/>
      <c r="AA162" s="491">
        <f>IF(AND('02 Sit'!C162=1,NOT('02 Sit'!I162="")),'02 Sit'!I162,0)</f>
        <v>0</v>
      </c>
      <c r="AB162" s="491">
        <f>IF(AND('02 Sit'!D162=1,NOT('02 Sit'!I162="")),'02 Sit'!I162,0)</f>
        <v>0</v>
      </c>
      <c r="AC162" s="491">
        <f>IF(AND('02 Sit'!E162=1,NOT('02 Sit'!I162="")),'02 Sit'!I162,0)</f>
        <v>0</v>
      </c>
      <c r="AD162" s="491">
        <f>IF(AND('02 Sit'!F162=1,NOT('02 Sit'!I162="")),'02 Sit'!I162,0)</f>
        <v>0</v>
      </c>
      <c r="AE162" s="491">
        <f>IF(AND('02 Sit'!C162=0,NOT('02 Sit'!H162="")),'02 Sit'!H162,4)</f>
        <v>4</v>
      </c>
      <c r="AF162" s="491">
        <f>IF(AND('02 Sit'!D162=0,NOT('02 Sit'!H162="")),'02 Sit'!H162,4)</f>
        <v>4</v>
      </c>
      <c r="AG162" s="491">
        <f>IF(AND('02 Sit'!E162=0,NOT('02 Sit'!H162="")),'02 Sit'!H162,4)</f>
        <v>4</v>
      </c>
      <c r="AH162" s="491">
        <f>IF(AND('02 Sit'!F162=0,NOT('02 Sit'!H162="")),'02 Sit'!H162,4)</f>
        <v>4</v>
      </c>
    </row>
    <row r="163" spans="1:34" s="491" customFormat="1" ht="20">
      <c r="A163" s="356" t="s">
        <v>4258</v>
      </c>
      <c r="B163" s="358" t="s">
        <v>4259</v>
      </c>
      <c r="C163" s="37"/>
      <c r="D163" s="37"/>
      <c r="E163" s="14"/>
      <c r="F163" s="14"/>
      <c r="G163" s="610">
        <v>3</v>
      </c>
      <c r="H163" s="610">
        <v>3</v>
      </c>
      <c r="I163" s="358"/>
      <c r="J163" s="610" t="s">
        <v>5466</v>
      </c>
      <c r="K163" s="635"/>
      <c r="L163" s="494"/>
      <c r="M163" s="490"/>
      <c r="N163" s="490"/>
      <c r="O163" s="490"/>
      <c r="P163" s="490"/>
      <c r="Q163" s="490"/>
      <c r="R163" s="490"/>
      <c r="S163" s="490"/>
      <c r="T163" s="490"/>
      <c r="U163" s="490"/>
      <c r="V163" s="490"/>
      <c r="W163" s="490"/>
      <c r="X163" s="490"/>
      <c r="Y163" s="490"/>
      <c r="Z163" s="490"/>
      <c r="AA163" s="491">
        <f>IF(AND('02 Sit'!C163=1,NOT('02 Sit'!I163="")),'02 Sit'!I163,0)</f>
        <v>0</v>
      </c>
      <c r="AB163" s="491">
        <f>IF(AND('02 Sit'!D163=1,NOT('02 Sit'!I163="")),'02 Sit'!I163,0)</f>
        <v>0</v>
      </c>
      <c r="AC163" s="491">
        <f>IF(AND('02 Sit'!E163=1,NOT('02 Sit'!I163="")),'02 Sit'!I163,0)</f>
        <v>0</v>
      </c>
      <c r="AD163" s="491">
        <f>IF(AND('02 Sit'!F163=1,NOT('02 Sit'!I163="")),'02 Sit'!I163,0)</f>
        <v>0</v>
      </c>
      <c r="AE163" s="491">
        <f>IF(AND('02 Sit'!C163=0,NOT('02 Sit'!H163="")),'02 Sit'!H163,4)</f>
        <v>3</v>
      </c>
      <c r="AF163" s="491">
        <f>IF(AND('02 Sit'!D163=0,NOT('02 Sit'!H163="")),'02 Sit'!H163,4)</f>
        <v>3</v>
      </c>
      <c r="AG163" s="491">
        <f>IF(AND('02 Sit'!E163=0,NOT('02 Sit'!H163="")),'02 Sit'!H163,4)</f>
        <v>3</v>
      </c>
      <c r="AH163" s="491">
        <f>IF(AND('02 Sit'!F163=0,NOT('02 Sit'!H163="")),'02 Sit'!H163,4)</f>
        <v>3</v>
      </c>
    </row>
    <row r="164" spans="1:34" s="491" customFormat="1">
      <c r="A164" s="356" t="s">
        <v>4260</v>
      </c>
      <c r="B164" s="358" t="s">
        <v>4261</v>
      </c>
      <c r="C164" s="37"/>
      <c r="D164" s="37"/>
      <c r="E164" s="14"/>
      <c r="F164" s="14"/>
      <c r="G164" s="610">
        <v>3</v>
      </c>
      <c r="H164" s="610">
        <v>3</v>
      </c>
      <c r="I164" s="358"/>
      <c r="J164" s="610" t="s">
        <v>5466</v>
      </c>
      <c r="K164" s="635"/>
      <c r="L164" s="494"/>
      <c r="M164" s="490"/>
      <c r="N164" s="490"/>
      <c r="O164" s="490"/>
      <c r="P164" s="490"/>
      <c r="Q164" s="490"/>
      <c r="R164" s="490"/>
      <c r="S164" s="490"/>
      <c r="T164" s="490"/>
      <c r="U164" s="490"/>
      <c r="V164" s="490"/>
      <c r="W164" s="490"/>
      <c r="X164" s="490"/>
      <c r="Y164" s="490"/>
      <c r="Z164" s="490"/>
      <c r="AA164" s="491">
        <f>IF(AND('02 Sit'!C164=1,NOT('02 Sit'!I164="")),'02 Sit'!I164,0)</f>
        <v>0</v>
      </c>
      <c r="AB164" s="491">
        <f>IF(AND('02 Sit'!D164=1,NOT('02 Sit'!I164="")),'02 Sit'!I164,0)</f>
        <v>0</v>
      </c>
      <c r="AC164" s="491">
        <f>IF(AND('02 Sit'!E164=1,NOT('02 Sit'!I164="")),'02 Sit'!I164,0)</f>
        <v>0</v>
      </c>
      <c r="AD164" s="491">
        <f>IF(AND('02 Sit'!F164=1,NOT('02 Sit'!I164="")),'02 Sit'!I164,0)</f>
        <v>0</v>
      </c>
      <c r="AE164" s="491">
        <f>IF(AND('02 Sit'!C164=0,NOT('02 Sit'!H164="")),'02 Sit'!H164,4)</f>
        <v>3</v>
      </c>
      <c r="AF164" s="491">
        <f>IF(AND('02 Sit'!D164=0,NOT('02 Sit'!H164="")),'02 Sit'!H164,4)</f>
        <v>3</v>
      </c>
      <c r="AG164" s="491">
        <f>IF(AND('02 Sit'!E164=0,NOT('02 Sit'!H164="")),'02 Sit'!H164,4)</f>
        <v>3</v>
      </c>
      <c r="AH164" s="491">
        <f>IF(AND('02 Sit'!F164=0,NOT('02 Sit'!H164="")),'02 Sit'!H164,4)</f>
        <v>3</v>
      </c>
    </row>
    <row r="165" spans="1:34" s="491" customFormat="1">
      <c r="A165" s="356" t="s">
        <v>4262</v>
      </c>
      <c r="B165" s="358" t="s">
        <v>4263</v>
      </c>
      <c r="C165" s="37"/>
      <c r="D165" s="37"/>
      <c r="E165" s="14"/>
      <c r="F165" s="14"/>
      <c r="G165" s="610">
        <v>3</v>
      </c>
      <c r="H165" s="610">
        <v>3</v>
      </c>
      <c r="I165" s="358"/>
      <c r="J165" s="610" t="s">
        <v>2356</v>
      </c>
      <c r="K165" s="635"/>
      <c r="L165" s="494"/>
      <c r="M165" s="490"/>
      <c r="N165" s="490"/>
      <c r="O165" s="490"/>
      <c r="P165" s="490"/>
      <c r="Q165" s="490"/>
      <c r="R165" s="490"/>
      <c r="S165" s="490"/>
      <c r="T165" s="490"/>
      <c r="U165" s="490"/>
      <c r="V165" s="490"/>
      <c r="W165" s="490"/>
      <c r="X165" s="490"/>
      <c r="Y165" s="490"/>
      <c r="Z165" s="490"/>
      <c r="AA165" s="491">
        <f>IF(AND('02 Sit'!C165=1,NOT('02 Sit'!I165="")),'02 Sit'!I165,0)</f>
        <v>0</v>
      </c>
      <c r="AB165" s="491">
        <f>IF(AND('02 Sit'!D165=1,NOT('02 Sit'!I165="")),'02 Sit'!I165,0)</f>
        <v>0</v>
      </c>
      <c r="AC165" s="491">
        <f>IF(AND('02 Sit'!E165=1,NOT('02 Sit'!I165="")),'02 Sit'!I165,0)</f>
        <v>0</v>
      </c>
      <c r="AD165" s="491">
        <f>IF(AND('02 Sit'!F165=1,NOT('02 Sit'!I165="")),'02 Sit'!I165,0)</f>
        <v>0</v>
      </c>
      <c r="AE165" s="491">
        <f>IF(AND('02 Sit'!C165=0,NOT('02 Sit'!H165="")),'02 Sit'!H165,4)</f>
        <v>3</v>
      </c>
      <c r="AF165" s="491">
        <f>IF(AND('02 Sit'!D165=0,NOT('02 Sit'!H165="")),'02 Sit'!H165,4)</f>
        <v>3</v>
      </c>
      <c r="AG165" s="491">
        <f>IF(AND('02 Sit'!E165=0,NOT('02 Sit'!H165="")),'02 Sit'!H165,4)</f>
        <v>3</v>
      </c>
      <c r="AH165" s="491">
        <f>IF(AND('02 Sit'!F165=0,NOT('02 Sit'!H165="")),'02 Sit'!H165,4)</f>
        <v>3</v>
      </c>
    </row>
    <row r="166" spans="1:34" s="491" customFormat="1">
      <c r="A166" s="356" t="s">
        <v>4264</v>
      </c>
      <c r="B166" s="358" t="s">
        <v>436</v>
      </c>
      <c r="C166" s="37"/>
      <c r="D166" s="37"/>
      <c r="E166" s="14"/>
      <c r="F166" s="14"/>
      <c r="G166" s="610">
        <v>3</v>
      </c>
      <c r="H166" s="610">
        <v>3</v>
      </c>
      <c r="I166" s="358"/>
      <c r="J166" s="610" t="s">
        <v>5466</v>
      </c>
      <c r="K166" s="635"/>
      <c r="L166" s="494"/>
      <c r="M166" s="490"/>
      <c r="N166" s="490"/>
      <c r="O166" s="490"/>
      <c r="P166" s="490"/>
      <c r="Q166" s="490"/>
      <c r="R166" s="490"/>
      <c r="S166" s="490"/>
      <c r="T166" s="490"/>
      <c r="U166" s="490"/>
      <c r="V166" s="490"/>
      <c r="W166" s="490"/>
      <c r="X166" s="490"/>
      <c r="Y166" s="490"/>
      <c r="Z166" s="490"/>
      <c r="AA166" s="491">
        <f>IF(AND('02 Sit'!C166=1,NOT('02 Sit'!I166="")),'02 Sit'!I166,0)</f>
        <v>0</v>
      </c>
      <c r="AB166" s="491">
        <f>IF(AND('02 Sit'!D166=1,NOT('02 Sit'!I166="")),'02 Sit'!I166,0)</f>
        <v>0</v>
      </c>
      <c r="AC166" s="491">
        <f>IF(AND('02 Sit'!E166=1,NOT('02 Sit'!I166="")),'02 Sit'!I166,0)</f>
        <v>0</v>
      </c>
      <c r="AD166" s="491">
        <f>IF(AND('02 Sit'!F166=1,NOT('02 Sit'!I166="")),'02 Sit'!I166,0)</f>
        <v>0</v>
      </c>
      <c r="AE166" s="491">
        <f>IF(AND('02 Sit'!C166=0,NOT('02 Sit'!H166="")),'02 Sit'!H166,4)</f>
        <v>3</v>
      </c>
      <c r="AF166" s="491">
        <f>IF(AND('02 Sit'!D166=0,NOT('02 Sit'!H166="")),'02 Sit'!H166,4)</f>
        <v>3</v>
      </c>
      <c r="AG166" s="491">
        <f>IF(AND('02 Sit'!E166=0,NOT('02 Sit'!H166="")),'02 Sit'!H166,4)</f>
        <v>3</v>
      </c>
      <c r="AH166" s="491">
        <f>IF(AND('02 Sit'!F166=0,NOT('02 Sit'!H166="")),'02 Sit'!H166,4)</f>
        <v>3</v>
      </c>
    </row>
    <row r="167" spans="1:34" s="491" customFormat="1" ht="20">
      <c r="A167" s="356" t="s">
        <v>2259</v>
      </c>
      <c r="B167" s="358" t="s">
        <v>457</v>
      </c>
      <c r="C167" s="37"/>
      <c r="D167" s="37"/>
      <c r="E167" s="14"/>
      <c r="F167" s="14"/>
      <c r="G167" s="610">
        <v>3</v>
      </c>
      <c r="H167" s="610"/>
      <c r="I167" s="358"/>
      <c r="J167" s="610" t="s">
        <v>2356</v>
      </c>
      <c r="K167" s="635"/>
      <c r="L167" s="494"/>
      <c r="M167" s="490"/>
      <c r="N167" s="490"/>
      <c r="O167" s="490"/>
      <c r="P167" s="490"/>
      <c r="Q167" s="490"/>
      <c r="R167" s="490"/>
      <c r="S167" s="490"/>
      <c r="T167" s="490"/>
      <c r="U167" s="490"/>
      <c r="V167" s="490"/>
      <c r="W167" s="490"/>
      <c r="X167" s="490"/>
      <c r="Y167" s="490"/>
      <c r="Z167" s="490"/>
      <c r="AA167" s="491">
        <f>IF(AND('02 Sit'!C167=1,NOT('02 Sit'!I167="")),'02 Sit'!I167,0)</f>
        <v>0</v>
      </c>
      <c r="AB167" s="491">
        <f>IF(AND('02 Sit'!D167=1,NOT('02 Sit'!I167="")),'02 Sit'!I167,0)</f>
        <v>0</v>
      </c>
      <c r="AC167" s="491">
        <f>IF(AND('02 Sit'!E167=1,NOT('02 Sit'!I167="")),'02 Sit'!I167,0)</f>
        <v>0</v>
      </c>
      <c r="AD167" s="491">
        <f>IF(AND('02 Sit'!F167=1,NOT('02 Sit'!I167="")),'02 Sit'!I167,0)</f>
        <v>0</v>
      </c>
      <c r="AE167" s="491">
        <f>IF(AND('02 Sit'!C167=0,NOT('02 Sit'!H167="")),'02 Sit'!H167,4)</f>
        <v>4</v>
      </c>
      <c r="AF167" s="491">
        <f>IF(AND('02 Sit'!D167=0,NOT('02 Sit'!H167="")),'02 Sit'!H167,4)</f>
        <v>4</v>
      </c>
      <c r="AG167" s="491">
        <f>IF(AND('02 Sit'!E167=0,NOT('02 Sit'!H167="")),'02 Sit'!H167,4)</f>
        <v>4</v>
      </c>
      <c r="AH167" s="491">
        <f>IF(AND('02 Sit'!F167=0,NOT('02 Sit'!H167="")),'02 Sit'!H167,4)</f>
        <v>4</v>
      </c>
    </row>
    <row r="168" spans="1:34" s="491" customFormat="1">
      <c r="A168" s="356" t="s">
        <v>2311</v>
      </c>
      <c r="B168" s="358" t="s">
        <v>2312</v>
      </c>
      <c r="C168" s="37"/>
      <c r="D168" s="37"/>
      <c r="E168" s="14"/>
      <c r="F168" s="14"/>
      <c r="G168" s="610">
        <v>3</v>
      </c>
      <c r="H168" s="610">
        <v>3</v>
      </c>
      <c r="I168" s="358"/>
      <c r="J168" s="610" t="s">
        <v>5466</v>
      </c>
      <c r="K168" s="635"/>
      <c r="L168" s="494"/>
      <c r="M168" s="490"/>
      <c r="N168" s="490"/>
      <c r="O168" s="490"/>
      <c r="P168" s="490"/>
      <c r="Q168" s="490"/>
      <c r="R168" s="490"/>
      <c r="S168" s="490"/>
      <c r="T168" s="490"/>
      <c r="U168" s="490"/>
      <c r="V168" s="490"/>
      <c r="W168" s="490"/>
      <c r="X168" s="490"/>
      <c r="Y168" s="490"/>
      <c r="Z168" s="490"/>
      <c r="AA168" s="491">
        <f>IF(AND('02 Sit'!C168=1,NOT('02 Sit'!I168="")),'02 Sit'!I168,0)</f>
        <v>0</v>
      </c>
      <c r="AB168" s="491">
        <f>IF(AND('02 Sit'!D168=1,NOT('02 Sit'!I168="")),'02 Sit'!I168,0)</f>
        <v>0</v>
      </c>
      <c r="AC168" s="491">
        <f>IF(AND('02 Sit'!E168=1,NOT('02 Sit'!I168="")),'02 Sit'!I168,0)</f>
        <v>0</v>
      </c>
      <c r="AD168" s="491">
        <f>IF(AND('02 Sit'!F168=1,NOT('02 Sit'!I168="")),'02 Sit'!I168,0)</f>
        <v>0</v>
      </c>
      <c r="AE168" s="491">
        <f>IF(AND('02 Sit'!C168=0,NOT('02 Sit'!H168="")),'02 Sit'!H168,4)</f>
        <v>3</v>
      </c>
      <c r="AF168" s="491">
        <f>IF(AND('02 Sit'!D168=0,NOT('02 Sit'!H168="")),'02 Sit'!H168,4)</f>
        <v>3</v>
      </c>
      <c r="AG168" s="491">
        <f>IF(AND('02 Sit'!E168=0,NOT('02 Sit'!H168="")),'02 Sit'!H168,4)</f>
        <v>3</v>
      </c>
      <c r="AH168" s="491">
        <f>IF(AND('02 Sit'!F168=0,NOT('02 Sit'!H168="")),'02 Sit'!H168,4)</f>
        <v>3</v>
      </c>
    </row>
    <row r="169" spans="1:34" s="491" customFormat="1" ht="20">
      <c r="A169" s="356" t="s">
        <v>2313</v>
      </c>
      <c r="B169" s="600" t="s">
        <v>5523</v>
      </c>
      <c r="C169" s="37"/>
      <c r="D169" s="37"/>
      <c r="E169" s="14"/>
      <c r="F169" s="14"/>
      <c r="G169" s="610">
        <v>2</v>
      </c>
      <c r="H169" s="610">
        <v>3</v>
      </c>
      <c r="I169" s="358"/>
      <c r="J169" s="610" t="s">
        <v>3371</v>
      </c>
      <c r="K169" s="635"/>
      <c r="L169" s="494"/>
      <c r="M169" s="490"/>
      <c r="N169" s="490"/>
      <c r="O169" s="490"/>
      <c r="P169" s="490"/>
      <c r="Q169" s="490"/>
      <c r="R169" s="490"/>
      <c r="S169" s="490"/>
      <c r="T169" s="490"/>
      <c r="U169" s="490"/>
      <c r="V169" s="490"/>
      <c r="W169" s="490"/>
      <c r="X169" s="490"/>
      <c r="Y169" s="490"/>
      <c r="Z169" s="490"/>
      <c r="AA169" s="491">
        <f>IF(AND('02 Sit'!C169=1,NOT('02 Sit'!I169="")),'02 Sit'!I169,0)</f>
        <v>0</v>
      </c>
      <c r="AB169" s="491">
        <f>IF(AND('02 Sit'!D169=1,NOT('02 Sit'!I169="")),'02 Sit'!I169,0)</f>
        <v>0</v>
      </c>
      <c r="AC169" s="491">
        <f>IF(AND('02 Sit'!E169=1,NOT('02 Sit'!I169="")),'02 Sit'!I169,0)</f>
        <v>0</v>
      </c>
      <c r="AD169" s="491">
        <f>IF(AND('02 Sit'!F169=1,NOT('02 Sit'!I169="")),'02 Sit'!I169,0)</f>
        <v>0</v>
      </c>
      <c r="AE169" s="491">
        <f>IF(AND('02 Sit'!C169=0,NOT('02 Sit'!H169="")),'02 Sit'!H169,4)</f>
        <v>3</v>
      </c>
      <c r="AF169" s="491">
        <f>IF(AND('02 Sit'!D169=0,NOT('02 Sit'!H169="")),'02 Sit'!H169,4)</f>
        <v>3</v>
      </c>
      <c r="AG169" s="491">
        <f>IF(AND('02 Sit'!E169=0,NOT('02 Sit'!H169="")),'02 Sit'!H169,4)</f>
        <v>3</v>
      </c>
      <c r="AH169" s="491">
        <f>IF(AND('02 Sit'!F169=0,NOT('02 Sit'!H169="")),'02 Sit'!H169,4)</f>
        <v>3</v>
      </c>
    </row>
    <row r="170" spans="1:34" s="491" customFormat="1">
      <c r="A170" s="356" t="s">
        <v>2314</v>
      </c>
      <c r="B170" s="358" t="s">
        <v>2315</v>
      </c>
      <c r="C170" s="37"/>
      <c r="D170" s="37"/>
      <c r="E170" s="14"/>
      <c r="F170" s="14"/>
      <c r="G170" s="610">
        <v>3</v>
      </c>
      <c r="H170" s="610">
        <v>3</v>
      </c>
      <c r="I170" s="358"/>
      <c r="J170" s="610" t="s">
        <v>5466</v>
      </c>
      <c r="K170" s="635"/>
      <c r="L170" s="494"/>
      <c r="M170" s="490"/>
      <c r="N170" s="490"/>
      <c r="O170" s="490"/>
      <c r="P170" s="490"/>
      <c r="Q170" s="490"/>
      <c r="R170" s="490"/>
      <c r="S170" s="490"/>
      <c r="T170" s="490"/>
      <c r="U170" s="490"/>
      <c r="V170" s="490"/>
      <c r="W170" s="490"/>
      <c r="X170" s="490"/>
      <c r="Y170" s="490"/>
      <c r="Z170" s="490"/>
      <c r="AA170" s="491">
        <f>IF(AND('02 Sit'!C170=1,NOT('02 Sit'!I170="")),'02 Sit'!I170,0)</f>
        <v>0</v>
      </c>
      <c r="AB170" s="491">
        <f>IF(AND('02 Sit'!D170=1,NOT('02 Sit'!I170="")),'02 Sit'!I170,0)</f>
        <v>0</v>
      </c>
      <c r="AC170" s="491">
        <f>IF(AND('02 Sit'!E170=1,NOT('02 Sit'!I170="")),'02 Sit'!I170,0)</f>
        <v>0</v>
      </c>
      <c r="AD170" s="491">
        <f>IF(AND('02 Sit'!F170=1,NOT('02 Sit'!I170="")),'02 Sit'!I170,0)</f>
        <v>0</v>
      </c>
      <c r="AE170" s="491">
        <f>IF(AND('02 Sit'!C170=0,NOT('02 Sit'!H170="")),'02 Sit'!H170,4)</f>
        <v>3</v>
      </c>
      <c r="AF170" s="491">
        <f>IF(AND('02 Sit'!D170=0,NOT('02 Sit'!H170="")),'02 Sit'!H170,4)</f>
        <v>3</v>
      </c>
      <c r="AG170" s="491">
        <f>IF(AND('02 Sit'!E170=0,NOT('02 Sit'!H170="")),'02 Sit'!H170,4)</f>
        <v>3</v>
      </c>
      <c r="AH170" s="491">
        <f>IF(AND('02 Sit'!F170=0,NOT('02 Sit'!H170="")),'02 Sit'!H170,4)</f>
        <v>3</v>
      </c>
    </row>
    <row r="171" spans="1:34" s="491" customFormat="1">
      <c r="A171" s="356" t="s">
        <v>2316</v>
      </c>
      <c r="B171" s="358" t="s">
        <v>4242</v>
      </c>
      <c r="C171" s="37"/>
      <c r="D171" s="37"/>
      <c r="E171" s="14"/>
      <c r="F171" s="14"/>
      <c r="G171" s="610">
        <v>3</v>
      </c>
      <c r="H171" s="610">
        <v>3</v>
      </c>
      <c r="I171" s="358"/>
      <c r="J171" s="610" t="s">
        <v>5466</v>
      </c>
      <c r="K171" s="635"/>
      <c r="L171" s="494"/>
      <c r="M171" s="490"/>
      <c r="N171" s="490"/>
      <c r="O171" s="490"/>
      <c r="P171" s="490"/>
      <c r="Q171" s="490"/>
      <c r="R171" s="490"/>
      <c r="S171" s="490"/>
      <c r="T171" s="490"/>
      <c r="U171" s="490"/>
      <c r="V171" s="490"/>
      <c r="W171" s="490"/>
      <c r="X171" s="490"/>
      <c r="Y171" s="490"/>
      <c r="Z171" s="490"/>
      <c r="AA171" s="491">
        <f>IF(AND('02 Sit'!C171=1,NOT('02 Sit'!I171="")),'02 Sit'!I171,0)</f>
        <v>0</v>
      </c>
      <c r="AB171" s="491">
        <f>IF(AND('02 Sit'!D171=1,NOT('02 Sit'!I171="")),'02 Sit'!I171,0)</f>
        <v>0</v>
      </c>
      <c r="AC171" s="491">
        <f>IF(AND('02 Sit'!E171=1,NOT('02 Sit'!I171="")),'02 Sit'!I171,0)</f>
        <v>0</v>
      </c>
      <c r="AD171" s="491">
        <f>IF(AND('02 Sit'!F171=1,NOT('02 Sit'!I171="")),'02 Sit'!I171,0)</f>
        <v>0</v>
      </c>
      <c r="AE171" s="491">
        <f>IF(AND('02 Sit'!C171=0,NOT('02 Sit'!H171="")),'02 Sit'!H171,4)</f>
        <v>3</v>
      </c>
      <c r="AF171" s="491">
        <f>IF(AND('02 Sit'!D171=0,NOT('02 Sit'!H171="")),'02 Sit'!H171,4)</f>
        <v>3</v>
      </c>
      <c r="AG171" s="491">
        <f>IF(AND('02 Sit'!E171=0,NOT('02 Sit'!H171="")),'02 Sit'!H171,4)</f>
        <v>3</v>
      </c>
      <c r="AH171" s="491">
        <f>IF(AND('02 Sit'!F171=0,NOT('02 Sit'!H171="")),'02 Sit'!H171,4)</f>
        <v>3</v>
      </c>
    </row>
    <row r="172" spans="1:34" s="491" customFormat="1">
      <c r="A172" s="356" t="s">
        <v>4243</v>
      </c>
      <c r="B172" s="358" t="s">
        <v>460</v>
      </c>
      <c r="C172" s="37"/>
      <c r="D172" s="37"/>
      <c r="E172" s="14"/>
      <c r="F172" s="14"/>
      <c r="G172" s="610">
        <v>1</v>
      </c>
      <c r="H172" s="610"/>
      <c r="I172" s="358"/>
      <c r="J172" s="610" t="s">
        <v>5466</v>
      </c>
      <c r="K172" s="635"/>
      <c r="L172" s="494"/>
      <c r="M172" s="490"/>
      <c r="N172" s="490"/>
      <c r="O172" s="490"/>
      <c r="P172" s="490"/>
      <c r="Q172" s="490"/>
      <c r="R172" s="490"/>
      <c r="S172" s="490"/>
      <c r="T172" s="490"/>
      <c r="U172" s="490"/>
      <c r="V172" s="490"/>
      <c r="W172" s="490"/>
      <c r="X172" s="490"/>
      <c r="Y172" s="490"/>
      <c r="Z172" s="490"/>
      <c r="AA172" s="491">
        <f>IF(AND('02 Sit'!C172=1,NOT('02 Sit'!I172="")),'02 Sit'!I172,0)</f>
        <v>0</v>
      </c>
      <c r="AB172" s="491">
        <f>IF(AND('02 Sit'!D172=1,NOT('02 Sit'!I172="")),'02 Sit'!I172,0)</f>
        <v>0</v>
      </c>
      <c r="AC172" s="491">
        <f>IF(AND('02 Sit'!E172=1,NOT('02 Sit'!I172="")),'02 Sit'!I172,0)</f>
        <v>0</v>
      </c>
      <c r="AD172" s="491">
        <f>IF(AND('02 Sit'!F172=1,NOT('02 Sit'!I172="")),'02 Sit'!I172,0)</f>
        <v>0</v>
      </c>
      <c r="AE172" s="491">
        <f>IF(AND('02 Sit'!C172=0,NOT('02 Sit'!H172="")),'02 Sit'!H172,4)</f>
        <v>4</v>
      </c>
      <c r="AF172" s="491">
        <f>IF(AND('02 Sit'!D172=0,NOT('02 Sit'!H172="")),'02 Sit'!H172,4)</f>
        <v>4</v>
      </c>
      <c r="AG172" s="491">
        <f>IF(AND('02 Sit'!E172=0,NOT('02 Sit'!H172="")),'02 Sit'!H172,4)</f>
        <v>4</v>
      </c>
      <c r="AH172" s="491">
        <f>IF(AND('02 Sit'!F172=0,NOT('02 Sit'!H172="")),'02 Sit'!H172,4)</f>
        <v>4</v>
      </c>
    </row>
    <row r="173" spans="1:34" s="491" customFormat="1">
      <c r="A173" s="356" t="s">
        <v>5438</v>
      </c>
      <c r="B173" s="358" t="s">
        <v>5439</v>
      </c>
      <c r="C173" s="37"/>
      <c r="D173" s="37"/>
      <c r="E173" s="14"/>
      <c r="F173" s="14"/>
      <c r="G173" s="610">
        <v>4</v>
      </c>
      <c r="H173" s="610">
        <v>3</v>
      </c>
      <c r="I173" s="358"/>
      <c r="J173" s="610" t="s">
        <v>5466</v>
      </c>
      <c r="K173" s="635"/>
      <c r="L173" s="494"/>
      <c r="M173" s="490"/>
      <c r="N173" s="490"/>
      <c r="O173" s="490"/>
      <c r="P173" s="490"/>
      <c r="Q173" s="490"/>
      <c r="R173" s="490"/>
      <c r="S173" s="490"/>
      <c r="T173" s="490"/>
      <c r="U173" s="490"/>
      <c r="V173" s="490"/>
      <c r="W173" s="490"/>
      <c r="X173" s="490"/>
      <c r="Y173" s="490"/>
      <c r="Z173" s="490"/>
      <c r="AA173" s="491">
        <f>IF(AND('02 Sit'!C173=1,NOT('02 Sit'!I173="")),'02 Sit'!I173,0)</f>
        <v>0</v>
      </c>
      <c r="AB173" s="491">
        <f>IF(AND('02 Sit'!D173=1,NOT('02 Sit'!I173="")),'02 Sit'!I173,0)</f>
        <v>0</v>
      </c>
      <c r="AC173" s="491">
        <f>IF(AND('02 Sit'!E173=1,NOT('02 Sit'!I173="")),'02 Sit'!I173,0)</f>
        <v>0</v>
      </c>
      <c r="AD173" s="491">
        <f>IF(AND('02 Sit'!F173=1,NOT('02 Sit'!I173="")),'02 Sit'!I173,0)</f>
        <v>0</v>
      </c>
      <c r="AE173" s="491">
        <f>IF(AND('02 Sit'!C173=0,NOT('02 Sit'!H173="")),'02 Sit'!H173,4)</f>
        <v>3</v>
      </c>
      <c r="AF173" s="491">
        <f>IF(AND('02 Sit'!D173=0,NOT('02 Sit'!H173="")),'02 Sit'!H173,4)</f>
        <v>3</v>
      </c>
      <c r="AG173" s="491">
        <f>IF(AND('02 Sit'!E173=0,NOT('02 Sit'!H173="")),'02 Sit'!H173,4)</f>
        <v>3</v>
      </c>
      <c r="AH173" s="491">
        <f>IF(AND('02 Sit'!F173=0,NOT('02 Sit'!H173="")),'02 Sit'!H173,4)</f>
        <v>3</v>
      </c>
    </row>
    <row r="174" spans="1:34" s="491" customFormat="1">
      <c r="A174" s="356" t="s">
        <v>4987</v>
      </c>
      <c r="B174" s="358" t="s">
        <v>5503</v>
      </c>
      <c r="C174" s="37"/>
      <c r="D174" s="37"/>
      <c r="E174" s="14"/>
      <c r="F174" s="14"/>
      <c r="G174" s="610">
        <v>3</v>
      </c>
      <c r="H174" s="610"/>
      <c r="I174" s="358"/>
      <c r="J174" s="610" t="s">
        <v>5466</v>
      </c>
      <c r="K174" s="635"/>
      <c r="L174" s="494"/>
      <c r="M174" s="490"/>
      <c r="N174" s="490"/>
      <c r="O174" s="490"/>
      <c r="P174" s="490"/>
      <c r="Q174" s="490"/>
      <c r="R174" s="490"/>
      <c r="S174" s="490"/>
      <c r="T174" s="490"/>
      <c r="U174" s="490"/>
      <c r="V174" s="490"/>
      <c r="W174" s="490"/>
      <c r="X174" s="490"/>
      <c r="Y174" s="490"/>
      <c r="Z174" s="490"/>
      <c r="AA174" s="491">
        <f>IF(AND('02 Sit'!C174=1,NOT('02 Sit'!I174="")),'02 Sit'!I174,0)</f>
        <v>0</v>
      </c>
      <c r="AB174" s="491">
        <f>IF(AND('02 Sit'!D174=1,NOT('02 Sit'!I174="")),'02 Sit'!I174,0)</f>
        <v>0</v>
      </c>
      <c r="AC174" s="491">
        <f>IF(AND('02 Sit'!E174=1,NOT('02 Sit'!I174="")),'02 Sit'!I174,0)</f>
        <v>0</v>
      </c>
      <c r="AD174" s="491">
        <f>IF(AND('02 Sit'!F174=1,NOT('02 Sit'!I174="")),'02 Sit'!I174,0)</f>
        <v>0</v>
      </c>
      <c r="AE174" s="491">
        <f>IF(AND('02 Sit'!C174=0,NOT('02 Sit'!H174="")),'02 Sit'!H174,4)</f>
        <v>4</v>
      </c>
      <c r="AF174" s="491">
        <f>IF(AND('02 Sit'!D174=0,NOT('02 Sit'!H174="")),'02 Sit'!H174,4)</f>
        <v>4</v>
      </c>
      <c r="AG174" s="491">
        <f>IF(AND('02 Sit'!E174=0,NOT('02 Sit'!H174="")),'02 Sit'!H174,4)</f>
        <v>4</v>
      </c>
      <c r="AH174" s="491">
        <f>IF(AND('02 Sit'!F174=0,NOT('02 Sit'!H174="")),'02 Sit'!H174,4)</f>
        <v>4</v>
      </c>
    </row>
    <row r="175" spans="1:34" s="491" customFormat="1">
      <c r="A175" s="356" t="s">
        <v>5504</v>
      </c>
      <c r="B175" s="358" t="s">
        <v>458</v>
      </c>
      <c r="C175" s="37"/>
      <c r="D175" s="37"/>
      <c r="E175" s="14"/>
      <c r="F175" s="14"/>
      <c r="G175" s="610">
        <v>3</v>
      </c>
      <c r="H175" s="610">
        <v>3</v>
      </c>
      <c r="I175" s="358"/>
      <c r="J175" s="610" t="s">
        <v>2858</v>
      </c>
      <c r="K175" s="635"/>
      <c r="L175" s="494"/>
      <c r="M175" s="490"/>
      <c r="N175" s="490"/>
      <c r="O175" s="490"/>
      <c r="P175" s="490"/>
      <c r="Q175" s="490"/>
      <c r="R175" s="490"/>
      <c r="S175" s="490"/>
      <c r="T175" s="490"/>
      <c r="U175" s="490"/>
      <c r="V175" s="490"/>
      <c r="W175" s="490"/>
      <c r="X175" s="490"/>
      <c r="Y175" s="490"/>
      <c r="Z175" s="490"/>
      <c r="AA175" s="491">
        <f>IF(AND('02 Sit'!C175=1,NOT('02 Sit'!I175="")),'02 Sit'!I175,0)</f>
        <v>0</v>
      </c>
      <c r="AB175" s="491">
        <f>IF(AND('02 Sit'!D175=1,NOT('02 Sit'!I175="")),'02 Sit'!I175,0)</f>
        <v>0</v>
      </c>
      <c r="AC175" s="491">
        <f>IF(AND('02 Sit'!E175=1,NOT('02 Sit'!I175="")),'02 Sit'!I175,0)</f>
        <v>0</v>
      </c>
      <c r="AD175" s="491">
        <f>IF(AND('02 Sit'!F175=1,NOT('02 Sit'!I175="")),'02 Sit'!I175,0)</f>
        <v>0</v>
      </c>
      <c r="AE175" s="491">
        <f>IF(AND('02 Sit'!C175=0,NOT('02 Sit'!H175="")),'02 Sit'!H175,4)</f>
        <v>3</v>
      </c>
      <c r="AF175" s="491">
        <f>IF(AND('02 Sit'!D175=0,NOT('02 Sit'!H175="")),'02 Sit'!H175,4)</f>
        <v>3</v>
      </c>
      <c r="AG175" s="491">
        <f>IF(AND('02 Sit'!E175=0,NOT('02 Sit'!H175="")),'02 Sit'!H175,4)</f>
        <v>3</v>
      </c>
      <c r="AH175" s="491">
        <f>IF(AND('02 Sit'!F175=0,NOT('02 Sit'!H175="")),'02 Sit'!H175,4)</f>
        <v>3</v>
      </c>
    </row>
  </sheetData>
  <sheetProtection sheet="1" objects="1" scenarios="1" formatCells="0" formatColumns="0" formatRows="0"/>
  <phoneticPr fontId="25" type="noConversion"/>
  <printOptions gridLines="1"/>
  <pageMargins left="0.39374999999999999" right="0.39374999999999999" top="0.39374999999999999" bottom="0.59097222222222223" header="0.51180555555555551" footer="0.31527777777777777"/>
  <pageSetup paperSize="9" firstPageNumber="0" orientation="landscape" horizontalDpi="300" verticalDpi="300"/>
  <headerFooter alignWithMargins="0">
    <oddFooter>&amp;L&amp;8Mise à jour : janvier 2010&amp;C&amp;8&amp;F ! &amp;A&amp;R&amp;8page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indexed="47"/>
  </sheetPr>
  <dimension ref="A1:AH199"/>
  <sheetViews>
    <sheetView topLeftCell="A39" workbookViewId="0">
      <selection activeCell="K44" sqref="K44"/>
    </sheetView>
  </sheetViews>
  <sheetFormatPr defaultColWidth="11.36328125" defaultRowHeight="12.5" outlineLevelRow="2" outlineLevelCol="1"/>
  <cols>
    <col min="1" max="1" width="10" style="495" customWidth="1"/>
    <col min="2" max="2" width="83.6328125" style="495" customWidth="1"/>
    <col min="3" max="6" width="4.36328125" style="495" customWidth="1"/>
    <col min="7" max="8" width="4.6328125" style="3" customWidth="1" outlineLevel="1"/>
    <col min="9" max="9" width="4.6328125" style="76" customWidth="1" outlineLevel="1"/>
    <col min="10" max="10" width="4.08984375" style="47" customWidth="1" outlineLevel="1"/>
    <col min="11" max="11" width="10.6328125" style="4" customWidth="1" outlineLevel="1"/>
    <col min="12" max="12" width="20.08984375" style="495" customWidth="1"/>
    <col min="13" max="13" width="11.36328125" style="495"/>
    <col min="14" max="14" width="11" style="495" customWidth="1"/>
    <col min="15" max="25" width="11.36328125" style="495"/>
    <col min="26" max="27" width="12.08984375" style="495" customWidth="1"/>
    <col min="28" max="34" width="12.08984375" style="495" hidden="1" customWidth="1"/>
    <col min="35" max="35" width="12.08984375" style="495" customWidth="1"/>
    <col min="36" max="16384" width="11.36328125" style="495"/>
  </cols>
  <sheetData>
    <row r="1" spans="1:34" ht="15.5">
      <c r="A1" s="48" t="s">
        <v>5440</v>
      </c>
      <c r="B1" s="8"/>
      <c r="C1" s="5">
        <v>1</v>
      </c>
      <c r="D1" s="6" t="str">
        <f>"variant"&amp;IF(C1&gt;1,"s","")</f>
        <v>variant</v>
      </c>
      <c r="E1" s="5"/>
      <c r="F1" s="5"/>
      <c r="G1" s="8"/>
      <c r="H1" s="8"/>
      <c r="I1" s="77"/>
      <c r="J1" s="78"/>
      <c r="L1" s="79"/>
    </row>
    <row r="2" spans="1:34" s="497" customFormat="1">
      <c r="A2" s="55" t="s">
        <v>2327</v>
      </c>
      <c r="B2" s="80" t="s">
        <v>2328</v>
      </c>
      <c r="C2" s="25" t="s">
        <v>2329</v>
      </c>
      <c r="D2" s="25" t="s">
        <v>2330</v>
      </c>
      <c r="E2" s="25" t="s">
        <v>2331</v>
      </c>
      <c r="F2" s="25" t="s">
        <v>2332</v>
      </c>
      <c r="G2" s="18" t="s">
        <v>5441</v>
      </c>
      <c r="H2" s="18" t="s">
        <v>2334</v>
      </c>
      <c r="I2" s="18" t="s">
        <v>2335</v>
      </c>
      <c r="J2" s="18" t="s">
        <v>2336</v>
      </c>
      <c r="K2" s="18" t="s">
        <v>2337</v>
      </c>
      <c r="L2" s="81" t="s">
        <v>2338</v>
      </c>
      <c r="M2" s="496"/>
      <c r="N2" s="496"/>
      <c r="O2" s="496"/>
      <c r="P2" s="496"/>
      <c r="Q2" s="496"/>
      <c r="R2" s="496"/>
      <c r="S2" s="496"/>
      <c r="T2" s="496"/>
      <c r="U2" s="496"/>
      <c r="V2" s="496"/>
      <c r="W2" s="496"/>
      <c r="X2" s="496"/>
      <c r="Y2" s="496"/>
      <c r="Z2" s="496"/>
    </row>
    <row r="3" spans="1:34" s="497" customFormat="1" ht="13">
      <c r="A3" s="64" t="s">
        <v>5442</v>
      </c>
      <c r="B3" s="1" t="s">
        <v>5011</v>
      </c>
      <c r="C3" s="14"/>
      <c r="D3" s="14"/>
      <c r="E3" s="14"/>
      <c r="F3" s="14"/>
      <c r="G3" s="18"/>
      <c r="H3" s="18"/>
      <c r="I3" s="18"/>
      <c r="J3" s="15"/>
      <c r="K3" s="16"/>
      <c r="L3" s="82"/>
      <c r="M3" s="496"/>
      <c r="N3" s="496"/>
      <c r="O3" s="496"/>
      <c r="P3" s="496"/>
      <c r="Q3" s="496"/>
      <c r="R3" s="496"/>
      <c r="S3" s="496"/>
      <c r="T3" s="496"/>
      <c r="U3" s="496"/>
      <c r="V3" s="496"/>
      <c r="W3" s="496"/>
      <c r="X3" s="496"/>
      <c r="Y3" s="496"/>
      <c r="Z3" s="496"/>
    </row>
    <row r="4" spans="1:34" s="497" customFormat="1" outlineLevel="1">
      <c r="A4" s="83" t="s">
        <v>5012</v>
      </c>
      <c r="B4" s="34" t="s">
        <v>5013</v>
      </c>
      <c r="C4" s="14"/>
      <c r="D4" s="14"/>
      <c r="E4" s="14"/>
      <c r="F4" s="14"/>
      <c r="G4" s="15"/>
      <c r="H4" s="33"/>
      <c r="I4" s="33"/>
      <c r="J4" s="15"/>
      <c r="K4" s="16"/>
      <c r="L4" s="81"/>
      <c r="M4" s="496"/>
      <c r="N4" s="496"/>
      <c r="O4" s="496"/>
      <c r="P4" s="496"/>
      <c r="Q4" s="496"/>
      <c r="R4" s="496"/>
      <c r="S4" s="496"/>
      <c r="T4" s="496"/>
      <c r="U4" s="496"/>
      <c r="V4" s="496"/>
      <c r="W4" s="496"/>
      <c r="X4" s="496"/>
      <c r="Y4" s="496"/>
      <c r="Z4" s="496"/>
    </row>
    <row r="5" spans="1:34" s="497" customFormat="1" ht="20" outlineLevel="2">
      <c r="A5" s="84" t="s">
        <v>5014</v>
      </c>
      <c r="B5" s="85" t="s">
        <v>5015</v>
      </c>
      <c r="C5" s="21"/>
      <c r="D5" s="21"/>
      <c r="E5" s="21"/>
      <c r="F5" s="14"/>
      <c r="G5" s="15">
        <v>2</v>
      </c>
      <c r="H5" s="33"/>
      <c r="I5" s="33"/>
      <c r="J5" s="15" t="s">
        <v>5466</v>
      </c>
      <c r="K5" s="16" t="s">
        <v>5016</v>
      </c>
      <c r="L5" s="82"/>
      <c r="M5" s="496"/>
      <c r="N5" s="496"/>
      <c r="O5" s="496"/>
      <c r="P5" s="496"/>
      <c r="Q5" s="496"/>
      <c r="R5" s="496"/>
      <c r="S5" s="496"/>
      <c r="T5" s="496"/>
      <c r="U5" s="496"/>
      <c r="V5" s="496"/>
      <c r="W5" s="496"/>
      <c r="X5" s="496"/>
      <c r="Y5" s="496"/>
      <c r="Z5" s="496"/>
      <c r="AA5" s="497">
        <f>IF(AND('03 Pre'!C5=1,NOT('03 Pre'!I5="")),'03 Pre'!I5,0)</f>
        <v>0</v>
      </c>
      <c r="AB5" s="497">
        <f>IF(AND('03 Pre'!D5=1,NOT('03 Pre'!I5="")),'03 Pre'!I5,0)</f>
        <v>0</v>
      </c>
      <c r="AC5" s="497">
        <f>IF(AND('03 Pre'!E5=1,NOT('03 Pre'!I5="")),'03 Pre'!I5,0)</f>
        <v>0</v>
      </c>
      <c r="AD5" s="497">
        <f>IF(AND('03 Pre'!F5=1,NOT('03 Pre'!I5="")),'03 Pre'!I5,0)</f>
        <v>0</v>
      </c>
      <c r="AE5" s="497">
        <f>IF(AND('03 Pre'!C5=0,NOT('03 Pre'!H5="")),'03 Pre'!H5,4)</f>
        <v>4</v>
      </c>
      <c r="AF5" s="497">
        <f>IF(AND('03 Pre'!D5=0,NOT('03 Pre'!H5="")),'03 Pre'!H5,4)</f>
        <v>4</v>
      </c>
      <c r="AG5" s="497">
        <f>IF(AND('03 Pre'!E5=0,NOT('03 Pre'!H5="")),'03 Pre'!H5,4)</f>
        <v>4</v>
      </c>
      <c r="AH5" s="497">
        <f>IF(AND('03 Pre'!F5=0,NOT('03 Pre'!H5="")),'03 Pre'!H5,4)</f>
        <v>4</v>
      </c>
    </row>
    <row r="6" spans="1:34" s="497" customFormat="1" outlineLevel="2">
      <c r="A6" s="33" t="s">
        <v>5017</v>
      </c>
      <c r="B6" s="20" t="s">
        <v>4282</v>
      </c>
      <c r="C6" s="21"/>
      <c r="D6" s="21"/>
      <c r="E6" s="21"/>
      <c r="F6" s="14"/>
      <c r="G6" s="15">
        <v>4</v>
      </c>
      <c r="H6" s="15"/>
      <c r="I6" s="33"/>
      <c r="J6" s="15" t="s">
        <v>5466</v>
      </c>
      <c r="K6" s="16" t="s">
        <v>5016</v>
      </c>
      <c r="L6" s="82"/>
      <c r="M6" s="496"/>
      <c r="N6" s="496"/>
      <c r="O6" s="496"/>
      <c r="P6" s="496"/>
      <c r="Q6" s="496"/>
      <c r="R6" s="496"/>
      <c r="S6" s="496"/>
      <c r="T6" s="496"/>
      <c r="U6" s="496"/>
      <c r="V6" s="496"/>
      <c r="W6" s="496"/>
      <c r="X6" s="496"/>
      <c r="Y6" s="496"/>
      <c r="Z6" s="496"/>
      <c r="AA6" s="497">
        <f>IF(AND('03 Pre'!C6=1,NOT('03 Pre'!I6="")),'03 Pre'!I6,0)</f>
        <v>0</v>
      </c>
      <c r="AB6" s="497">
        <f>IF(AND('03 Pre'!D6=1,NOT('03 Pre'!I6="")),'03 Pre'!I6,0)</f>
        <v>0</v>
      </c>
      <c r="AC6" s="497">
        <f>IF(AND('03 Pre'!E6=1,NOT('03 Pre'!I6="")),'03 Pre'!I6,0)</f>
        <v>0</v>
      </c>
      <c r="AD6" s="497">
        <f>IF(AND('03 Pre'!F6=1,NOT('03 Pre'!I6="")),'03 Pre'!I6,0)</f>
        <v>0</v>
      </c>
      <c r="AE6" s="497">
        <f>IF(AND('03 Pre'!C6=0,NOT('03 Pre'!H6="")),'03 Pre'!H6,4)</f>
        <v>4</v>
      </c>
      <c r="AF6" s="497">
        <f>IF(AND('03 Pre'!D6=0,NOT('03 Pre'!H6="")),'03 Pre'!H6,4)</f>
        <v>4</v>
      </c>
      <c r="AG6" s="497">
        <f>IF(AND('03 Pre'!E6=0,NOT('03 Pre'!H6="")),'03 Pre'!H6,4)</f>
        <v>4</v>
      </c>
      <c r="AH6" s="497">
        <f>IF(AND('03 Pre'!F6=0,NOT('03 Pre'!H6="")),'03 Pre'!H6,4)</f>
        <v>4</v>
      </c>
    </row>
    <row r="7" spans="1:34" s="497" customFormat="1" ht="20" outlineLevel="2">
      <c r="A7" s="33" t="s">
        <v>4283</v>
      </c>
      <c r="B7" s="20" t="s">
        <v>4246</v>
      </c>
      <c r="C7" s="21"/>
      <c r="D7" s="21"/>
      <c r="E7" s="21"/>
      <c r="F7" s="14"/>
      <c r="G7" s="15">
        <v>2</v>
      </c>
      <c r="H7" s="15"/>
      <c r="I7" s="33"/>
      <c r="J7" s="15" t="s">
        <v>5466</v>
      </c>
      <c r="K7" s="16" t="s">
        <v>5016</v>
      </c>
      <c r="L7" s="82"/>
      <c r="M7" s="496"/>
      <c r="N7" s="496"/>
      <c r="O7" s="496"/>
      <c r="P7" s="496"/>
      <c r="Q7" s="496"/>
      <c r="R7" s="496"/>
      <c r="S7" s="496"/>
      <c r="T7" s="496"/>
      <c r="U7" s="496"/>
      <c r="V7" s="496"/>
      <c r="W7" s="496"/>
      <c r="X7" s="496"/>
      <c r="Y7" s="496"/>
      <c r="Z7" s="496"/>
      <c r="AA7" s="497">
        <f>IF(AND('03 Pre'!C7=1,NOT('03 Pre'!I7="")),'03 Pre'!I7,0)</f>
        <v>0</v>
      </c>
      <c r="AB7" s="497">
        <f>IF(AND('03 Pre'!D7=1,NOT('03 Pre'!I7="")),'03 Pre'!I7,0)</f>
        <v>0</v>
      </c>
      <c r="AC7" s="497">
        <f>IF(AND('03 Pre'!E7=1,NOT('03 Pre'!I7="")),'03 Pre'!I7,0)</f>
        <v>0</v>
      </c>
      <c r="AD7" s="497">
        <f>IF(AND('03 Pre'!F7=1,NOT('03 Pre'!I7="")),'03 Pre'!I7,0)</f>
        <v>0</v>
      </c>
      <c r="AE7" s="497">
        <f>IF(AND('03 Pre'!C7=0,NOT('03 Pre'!H7="")),'03 Pre'!H7,4)</f>
        <v>4</v>
      </c>
      <c r="AF7" s="497">
        <f>IF(AND('03 Pre'!D7=0,NOT('03 Pre'!H7="")),'03 Pre'!H7,4)</f>
        <v>4</v>
      </c>
      <c r="AG7" s="497">
        <f>IF(AND('03 Pre'!E7=0,NOT('03 Pre'!H7="")),'03 Pre'!H7,4)</f>
        <v>4</v>
      </c>
      <c r="AH7" s="497">
        <f>IF(AND('03 Pre'!F7=0,NOT('03 Pre'!H7="")),'03 Pre'!H7,4)</f>
        <v>4</v>
      </c>
    </row>
    <row r="8" spans="1:34" s="497" customFormat="1" ht="20" outlineLevel="2">
      <c r="A8" s="33" t="s">
        <v>4247</v>
      </c>
      <c r="B8" s="20" t="s">
        <v>4217</v>
      </c>
      <c r="C8" s="21"/>
      <c r="D8" s="21"/>
      <c r="E8" s="21"/>
      <c r="F8" s="14"/>
      <c r="G8" s="15">
        <v>2</v>
      </c>
      <c r="H8" s="15">
        <v>3</v>
      </c>
      <c r="I8" s="33"/>
      <c r="J8" s="15" t="s">
        <v>3371</v>
      </c>
      <c r="K8" s="16"/>
      <c r="L8" s="82"/>
      <c r="M8" s="496"/>
      <c r="N8" s="496"/>
      <c r="O8" s="496"/>
      <c r="P8" s="496"/>
      <c r="Q8" s="496"/>
      <c r="R8" s="496"/>
      <c r="S8" s="496"/>
      <c r="T8" s="496"/>
      <c r="U8" s="496"/>
      <c r="V8" s="496"/>
      <c r="W8" s="496"/>
      <c r="X8" s="496"/>
      <c r="Y8" s="496"/>
      <c r="Z8" s="496"/>
      <c r="AA8" s="497">
        <f>IF(AND('03 Pre'!C8=1,NOT('03 Pre'!I8="")),'03 Pre'!I8,0)</f>
        <v>0</v>
      </c>
      <c r="AB8" s="497">
        <f>IF(AND('03 Pre'!D8=1,NOT('03 Pre'!I8="")),'03 Pre'!I8,0)</f>
        <v>0</v>
      </c>
      <c r="AC8" s="497">
        <f>IF(AND('03 Pre'!E8=1,NOT('03 Pre'!I8="")),'03 Pre'!I8,0)</f>
        <v>0</v>
      </c>
      <c r="AD8" s="497">
        <f>IF(AND('03 Pre'!F8=1,NOT('03 Pre'!I8="")),'03 Pre'!I8,0)</f>
        <v>0</v>
      </c>
      <c r="AE8" s="497">
        <f>IF(AND('03 Pre'!C8=0,NOT('03 Pre'!H8="")),'03 Pre'!H8,4)</f>
        <v>3</v>
      </c>
      <c r="AF8" s="497">
        <f>IF(AND('03 Pre'!D8=0,NOT('03 Pre'!H8="")),'03 Pre'!H8,4)</f>
        <v>3</v>
      </c>
      <c r="AG8" s="497">
        <f>IF(AND('03 Pre'!E8=0,NOT('03 Pre'!H8="")),'03 Pre'!H8,4)</f>
        <v>3</v>
      </c>
      <c r="AH8" s="497">
        <f>IF(AND('03 Pre'!F8=0,NOT('03 Pre'!H8="")),'03 Pre'!H8,4)</f>
        <v>3</v>
      </c>
    </row>
    <row r="9" spans="1:34" s="497" customFormat="1" ht="20" outlineLevel="2">
      <c r="A9" s="33" t="s">
        <v>4218</v>
      </c>
      <c r="B9" s="20" t="s">
        <v>4219</v>
      </c>
      <c r="C9" s="21"/>
      <c r="D9" s="21"/>
      <c r="E9" s="21"/>
      <c r="F9" s="14"/>
      <c r="G9" s="15">
        <v>2</v>
      </c>
      <c r="H9" s="30"/>
      <c r="I9" s="33">
        <v>3</v>
      </c>
      <c r="J9" s="15" t="s">
        <v>1244</v>
      </c>
      <c r="K9" s="16"/>
      <c r="L9" s="82"/>
      <c r="M9" s="496"/>
      <c r="N9" s="496"/>
      <c r="O9" s="496"/>
      <c r="P9" s="496"/>
      <c r="Q9" s="496"/>
      <c r="R9" s="496"/>
      <c r="S9" s="496"/>
      <c r="T9" s="496"/>
      <c r="U9" s="496"/>
      <c r="V9" s="496"/>
      <c r="W9" s="496"/>
      <c r="X9" s="496"/>
      <c r="Y9" s="496"/>
      <c r="Z9" s="496"/>
      <c r="AA9" s="497">
        <f>IF(AND('03 Pre'!C9=1,NOT('03 Pre'!I9="")),'03 Pre'!I9,0)</f>
        <v>0</v>
      </c>
      <c r="AB9" s="497">
        <f>IF(AND('03 Pre'!D9=1,NOT('03 Pre'!I9="")),'03 Pre'!I9,0)</f>
        <v>0</v>
      </c>
      <c r="AC9" s="497">
        <f>IF(AND('03 Pre'!E9=1,NOT('03 Pre'!I9="")),'03 Pre'!I9,0)</f>
        <v>0</v>
      </c>
      <c r="AD9" s="497">
        <f>IF(AND('03 Pre'!F9=1,NOT('03 Pre'!I9="")),'03 Pre'!I9,0)</f>
        <v>0</v>
      </c>
      <c r="AE9" s="497">
        <f>IF(AND('03 Pre'!C9=0,NOT('03 Pre'!H9="")),'03 Pre'!H9,4)</f>
        <v>4</v>
      </c>
      <c r="AF9" s="497">
        <f>IF(AND('03 Pre'!D9=0,NOT('03 Pre'!H9="")),'03 Pre'!H9,4)</f>
        <v>4</v>
      </c>
      <c r="AG9" s="497">
        <f>IF(AND('03 Pre'!E9=0,NOT('03 Pre'!H9="")),'03 Pre'!H9,4)</f>
        <v>4</v>
      </c>
      <c r="AH9" s="497">
        <f>IF(AND('03 Pre'!F9=0,NOT('03 Pre'!H9="")),'03 Pre'!H9,4)</f>
        <v>4</v>
      </c>
    </row>
    <row r="10" spans="1:34" s="497" customFormat="1" outlineLevel="2">
      <c r="A10" s="33" t="s">
        <v>4220</v>
      </c>
      <c r="B10" s="16" t="s">
        <v>2291</v>
      </c>
      <c r="C10" s="21"/>
      <c r="D10" s="21"/>
      <c r="E10" s="21"/>
      <c r="F10" s="14"/>
      <c r="G10" s="15">
        <v>2</v>
      </c>
      <c r="H10" s="15">
        <v>2</v>
      </c>
      <c r="I10" s="33"/>
      <c r="J10" s="33" t="s">
        <v>5466</v>
      </c>
      <c r="K10" s="16"/>
      <c r="L10" s="82"/>
      <c r="M10" s="496"/>
      <c r="N10" s="496"/>
      <c r="O10" s="496"/>
      <c r="P10" s="496"/>
      <c r="Q10" s="496"/>
      <c r="R10" s="496"/>
      <c r="S10" s="496"/>
      <c r="T10" s="496"/>
      <c r="U10" s="496"/>
      <c r="V10" s="496"/>
      <c r="W10" s="496"/>
      <c r="X10" s="496"/>
      <c r="Y10" s="496"/>
      <c r="Z10" s="496"/>
      <c r="AA10" s="497">
        <f>IF(AND('03 Pre'!C10=1,NOT('03 Pre'!I10="")),'03 Pre'!I10,0)</f>
        <v>0</v>
      </c>
      <c r="AB10" s="497">
        <f>IF(AND('03 Pre'!D10=1,NOT('03 Pre'!I10="")),'03 Pre'!I10,0)</f>
        <v>0</v>
      </c>
      <c r="AC10" s="497">
        <f>IF(AND('03 Pre'!E10=1,NOT('03 Pre'!I10="")),'03 Pre'!I10,0)</f>
        <v>0</v>
      </c>
      <c r="AD10" s="497">
        <f>IF(AND('03 Pre'!F10=1,NOT('03 Pre'!I10="")),'03 Pre'!I10,0)</f>
        <v>0</v>
      </c>
      <c r="AE10" s="497">
        <f>IF(AND('03 Pre'!C10=0,NOT('03 Pre'!H10="")),'03 Pre'!H10,4)</f>
        <v>2</v>
      </c>
      <c r="AF10" s="497">
        <f>IF(AND('03 Pre'!D10=0,NOT('03 Pre'!H10="")),'03 Pre'!H10,4)</f>
        <v>2</v>
      </c>
      <c r="AG10" s="497">
        <f>IF(AND('03 Pre'!E10=0,NOT('03 Pre'!H10="")),'03 Pre'!H10,4)</f>
        <v>2</v>
      </c>
      <c r="AH10" s="497">
        <f>IF(AND('03 Pre'!F10=0,NOT('03 Pre'!H10="")),'03 Pre'!H10,4)</f>
        <v>2</v>
      </c>
    </row>
    <row r="11" spans="1:34" s="497" customFormat="1" outlineLevel="1">
      <c r="A11" s="83" t="s">
        <v>2292</v>
      </c>
      <c r="B11" s="34" t="s">
        <v>2341</v>
      </c>
      <c r="C11" s="21"/>
      <c r="D11" s="21"/>
      <c r="E11" s="21"/>
      <c r="F11" s="14"/>
      <c r="G11" s="15"/>
      <c r="H11" s="33"/>
      <c r="I11" s="33"/>
      <c r="J11" s="15"/>
      <c r="K11" s="16"/>
      <c r="L11" s="82"/>
      <c r="M11" s="496"/>
      <c r="N11" s="496"/>
      <c r="O11" s="496"/>
      <c r="P11" s="496"/>
      <c r="Q11" s="496"/>
      <c r="R11" s="496"/>
      <c r="S11" s="496"/>
      <c r="T11" s="496"/>
      <c r="U11" s="496"/>
      <c r="V11" s="496"/>
      <c r="W11" s="496"/>
      <c r="X11" s="496"/>
      <c r="Y11" s="496"/>
      <c r="Z11" s="496"/>
      <c r="AB11" s="497">
        <f>IF(AND('03 Pre'!D11=1,NOT('03 Pre'!I11="")),'03 Pre'!I11,0)</f>
        <v>0</v>
      </c>
    </row>
    <row r="12" spans="1:34" s="497" customFormat="1" outlineLevel="2">
      <c r="A12" s="33" t="s">
        <v>2342</v>
      </c>
      <c r="B12" s="16" t="s">
        <v>2343</v>
      </c>
      <c r="C12" s="21"/>
      <c r="D12" s="21"/>
      <c r="E12" s="21"/>
      <c r="F12" s="14"/>
      <c r="G12" s="15">
        <v>1</v>
      </c>
      <c r="H12" s="15">
        <v>2</v>
      </c>
      <c r="I12" s="15"/>
      <c r="J12" s="15" t="s">
        <v>2351</v>
      </c>
      <c r="K12" s="16" t="s">
        <v>5016</v>
      </c>
      <c r="L12" s="82"/>
      <c r="M12" s="496"/>
      <c r="N12" s="496"/>
      <c r="O12" s="496"/>
      <c r="P12" s="496"/>
      <c r="Q12" s="496"/>
      <c r="R12" s="496"/>
      <c r="S12" s="496"/>
      <c r="T12" s="496"/>
      <c r="U12" s="496"/>
      <c r="V12" s="496"/>
      <c r="W12" s="496"/>
      <c r="X12" s="496"/>
      <c r="Y12" s="496"/>
      <c r="Z12" s="496"/>
      <c r="AA12" s="497">
        <f>IF(AND('03 Pre'!C12=1,NOT('03 Pre'!I12="")),'03 Pre'!I12,0)</f>
        <v>0</v>
      </c>
      <c r="AB12" s="497">
        <f>IF(AND('03 Pre'!D12=1,NOT('03 Pre'!I12="")),'03 Pre'!I12,0)</f>
        <v>0</v>
      </c>
      <c r="AC12" s="497">
        <f>IF(AND('03 Pre'!E12=1,NOT('03 Pre'!I12="")),'03 Pre'!I12,0)</f>
        <v>0</v>
      </c>
      <c r="AD12" s="497">
        <f>IF(AND('03 Pre'!F12=1,NOT('03 Pre'!I12="")),'03 Pre'!I12,0)</f>
        <v>0</v>
      </c>
      <c r="AE12" s="497">
        <f>IF(AND('03 Pre'!C12=0,NOT('03 Pre'!H12="")),'03 Pre'!H12,4)</f>
        <v>2</v>
      </c>
      <c r="AF12" s="497">
        <f>IF(AND('03 Pre'!D12=0,NOT('03 Pre'!H12="")),'03 Pre'!H12,4)</f>
        <v>2</v>
      </c>
      <c r="AG12" s="497">
        <f>IF(AND('03 Pre'!E12=0,NOT('03 Pre'!H12="")),'03 Pre'!H12,4)</f>
        <v>2</v>
      </c>
      <c r="AH12" s="497">
        <f>IF(AND('03 Pre'!F12=0,NOT('03 Pre'!H12="")),'03 Pre'!H12,4)</f>
        <v>2</v>
      </c>
    </row>
    <row r="13" spans="1:34" s="497" customFormat="1" ht="20" outlineLevel="2">
      <c r="A13" s="33" t="s">
        <v>2344</v>
      </c>
      <c r="B13" s="20" t="s">
        <v>2283</v>
      </c>
      <c r="C13" s="21"/>
      <c r="D13" s="21"/>
      <c r="E13" s="21"/>
      <c r="F13" s="14"/>
      <c r="G13" s="15">
        <v>4</v>
      </c>
      <c r="H13" s="15"/>
      <c r="I13" s="15">
        <v>2</v>
      </c>
      <c r="J13" s="15" t="s">
        <v>2351</v>
      </c>
      <c r="K13" s="16" t="s">
        <v>5016</v>
      </c>
      <c r="L13" s="82"/>
      <c r="M13" s="496"/>
      <c r="N13" s="496"/>
      <c r="O13" s="496"/>
      <c r="P13" s="496"/>
      <c r="Q13" s="496"/>
      <c r="R13" s="496"/>
      <c r="S13" s="496"/>
      <c r="T13" s="496"/>
      <c r="U13" s="496"/>
      <c r="V13" s="496"/>
      <c r="W13" s="496"/>
      <c r="X13" s="496"/>
      <c r="Y13" s="496"/>
      <c r="Z13" s="496"/>
      <c r="AA13" s="497">
        <f>IF(AND('03 Pre'!C13=1,NOT('03 Pre'!I13="")),'03 Pre'!I13,0)</f>
        <v>0</v>
      </c>
      <c r="AB13" s="497">
        <f>IF(AND('03 Pre'!D13=1,NOT('03 Pre'!I13="")),'03 Pre'!I13,0)</f>
        <v>0</v>
      </c>
      <c r="AC13" s="497">
        <f>IF(AND('03 Pre'!E13=1,NOT('03 Pre'!I13="")),'03 Pre'!I13,0)</f>
        <v>0</v>
      </c>
      <c r="AD13" s="497">
        <f>IF(AND('03 Pre'!F13=1,NOT('03 Pre'!I13="")),'03 Pre'!I13,0)</f>
        <v>0</v>
      </c>
      <c r="AE13" s="497">
        <f>IF(AND('03 Pre'!C13=0,NOT('03 Pre'!H13="")),'03 Pre'!H13,4)</f>
        <v>4</v>
      </c>
      <c r="AF13" s="497">
        <f>IF(AND('03 Pre'!D13=0,NOT('03 Pre'!H13="")),'03 Pre'!H13,4)</f>
        <v>4</v>
      </c>
      <c r="AG13" s="497">
        <f>IF(AND('03 Pre'!E13=0,NOT('03 Pre'!H13="")),'03 Pre'!H13,4)</f>
        <v>4</v>
      </c>
      <c r="AH13" s="497">
        <f>IF(AND('03 Pre'!F13=0,NOT('03 Pre'!H13="")),'03 Pre'!H13,4)</f>
        <v>4</v>
      </c>
    </row>
    <row r="14" spans="1:34" s="497" customFormat="1" ht="20" outlineLevel="2">
      <c r="A14" s="33" t="s">
        <v>2284</v>
      </c>
      <c r="B14" s="20" t="s">
        <v>2347</v>
      </c>
      <c r="C14" s="21"/>
      <c r="D14" s="21"/>
      <c r="E14" s="21"/>
      <c r="F14" s="14"/>
      <c r="G14" s="15">
        <v>4</v>
      </c>
      <c r="H14" s="15"/>
      <c r="I14" s="15"/>
      <c r="J14" s="15" t="s">
        <v>2858</v>
      </c>
      <c r="K14" s="16"/>
      <c r="L14" s="82"/>
      <c r="M14" s="496"/>
      <c r="N14" s="496"/>
      <c r="O14" s="496"/>
      <c r="P14" s="496"/>
      <c r="Q14" s="496"/>
      <c r="R14" s="496"/>
      <c r="S14" s="496"/>
      <c r="T14" s="496"/>
      <c r="U14" s="496"/>
      <c r="V14" s="496"/>
      <c r="W14" s="496"/>
      <c r="X14" s="496"/>
      <c r="Y14" s="496"/>
      <c r="Z14" s="496"/>
      <c r="AA14" s="497">
        <f>IF(AND('03 Pre'!C14=1,NOT('03 Pre'!I14="")),'03 Pre'!I14,0)</f>
        <v>0</v>
      </c>
      <c r="AB14" s="497">
        <f>IF(AND('03 Pre'!D14=1,NOT('03 Pre'!I14="")),'03 Pre'!I14,0)</f>
        <v>0</v>
      </c>
      <c r="AC14" s="497">
        <f>IF(AND('03 Pre'!E14=1,NOT('03 Pre'!I14="")),'03 Pre'!I14,0)</f>
        <v>0</v>
      </c>
      <c r="AD14" s="497">
        <f>IF(AND('03 Pre'!F14=1,NOT('03 Pre'!I14="")),'03 Pre'!I14,0)</f>
        <v>0</v>
      </c>
      <c r="AE14" s="497">
        <f>IF(AND('03 Pre'!C14=0,NOT('03 Pre'!H14="")),'03 Pre'!H14,4)</f>
        <v>4</v>
      </c>
      <c r="AF14" s="497">
        <f>IF(AND('03 Pre'!D14=0,NOT('03 Pre'!H14="")),'03 Pre'!H14,4)</f>
        <v>4</v>
      </c>
      <c r="AG14" s="497">
        <f>IF(AND('03 Pre'!E14=0,NOT('03 Pre'!H14="")),'03 Pre'!H14,4)</f>
        <v>4</v>
      </c>
      <c r="AH14" s="497">
        <f>IF(AND('03 Pre'!F14=0,NOT('03 Pre'!H14="")),'03 Pre'!H14,4)</f>
        <v>4</v>
      </c>
    </row>
    <row r="15" spans="1:34" s="497" customFormat="1" ht="20" outlineLevel="2">
      <c r="A15" s="33" t="s">
        <v>2348</v>
      </c>
      <c r="B15" s="20" t="s">
        <v>5470</v>
      </c>
      <c r="C15" s="21"/>
      <c r="D15" s="21"/>
      <c r="E15" s="21"/>
      <c r="F15" s="14"/>
      <c r="G15" s="33">
        <v>4</v>
      </c>
      <c r="H15" s="15">
        <v>2</v>
      </c>
      <c r="I15" s="15"/>
      <c r="J15" s="33" t="s">
        <v>5466</v>
      </c>
      <c r="K15" s="16"/>
      <c r="L15" s="82"/>
      <c r="M15" s="496"/>
      <c r="N15" s="496"/>
      <c r="O15" s="496"/>
      <c r="P15" s="496"/>
      <c r="Q15" s="496"/>
      <c r="R15" s="496"/>
      <c r="S15" s="496"/>
      <c r="T15" s="496"/>
      <c r="U15" s="496"/>
      <c r="V15" s="496"/>
      <c r="W15" s="496"/>
      <c r="X15" s="496"/>
      <c r="Y15" s="496"/>
      <c r="Z15" s="496"/>
      <c r="AA15" s="497">
        <f>IF(AND('03 Pre'!C15=1,NOT('03 Pre'!I15="")),'03 Pre'!I15,0)</f>
        <v>0</v>
      </c>
      <c r="AB15" s="497">
        <f>IF(AND('03 Pre'!D15=1,NOT('03 Pre'!I15="")),'03 Pre'!I15,0)</f>
        <v>0</v>
      </c>
      <c r="AC15" s="497">
        <f>IF(AND('03 Pre'!E15=1,NOT('03 Pre'!I15="")),'03 Pre'!I15,0)</f>
        <v>0</v>
      </c>
      <c r="AD15" s="497">
        <f>IF(AND('03 Pre'!F15=1,NOT('03 Pre'!I15="")),'03 Pre'!I15,0)</f>
        <v>0</v>
      </c>
      <c r="AE15" s="497">
        <f>IF(AND('03 Pre'!C15=0,NOT('03 Pre'!H15="")),'03 Pre'!H15,4)</f>
        <v>2</v>
      </c>
      <c r="AF15" s="497">
        <f>IF(AND('03 Pre'!D15=0,NOT('03 Pre'!H15="")),'03 Pre'!H15,4)</f>
        <v>2</v>
      </c>
      <c r="AG15" s="497">
        <f>IF(AND('03 Pre'!E15=0,NOT('03 Pre'!H15="")),'03 Pre'!H15,4)</f>
        <v>2</v>
      </c>
      <c r="AH15" s="497">
        <f>IF(AND('03 Pre'!F15=0,NOT('03 Pre'!H15="")),'03 Pre'!H15,4)</f>
        <v>2</v>
      </c>
    </row>
    <row r="16" spans="1:34" s="497" customFormat="1" ht="20" outlineLevel="2">
      <c r="A16" s="33" t="s">
        <v>5471</v>
      </c>
      <c r="B16" s="20" t="s">
        <v>4224</v>
      </c>
      <c r="C16" s="21"/>
      <c r="D16" s="21"/>
      <c r="E16" s="21"/>
      <c r="F16" s="14"/>
      <c r="G16" s="15">
        <v>2</v>
      </c>
      <c r="H16" s="15">
        <v>3</v>
      </c>
      <c r="I16" s="15"/>
      <c r="J16" s="33" t="s">
        <v>3371</v>
      </c>
      <c r="K16" s="16"/>
      <c r="L16" s="84"/>
      <c r="M16" s="496"/>
      <c r="N16" s="496"/>
      <c r="O16" s="496"/>
      <c r="P16" s="496"/>
      <c r="Q16" s="496"/>
      <c r="R16" s="496"/>
      <c r="S16" s="496"/>
      <c r="T16" s="496"/>
      <c r="U16" s="496"/>
      <c r="V16" s="496"/>
      <c r="W16" s="496"/>
      <c r="X16" s="496"/>
      <c r="Y16" s="496"/>
      <c r="Z16" s="496"/>
      <c r="AA16" s="497">
        <f>IF(AND('03 Pre'!C16=1,NOT('03 Pre'!I16="")),'03 Pre'!I16,0)</f>
        <v>0</v>
      </c>
      <c r="AB16" s="497">
        <f>IF(AND('03 Pre'!D16=1,NOT('03 Pre'!I16="")),'03 Pre'!I16,0)</f>
        <v>0</v>
      </c>
      <c r="AC16" s="497">
        <f>IF(AND('03 Pre'!E16=1,NOT('03 Pre'!I16="")),'03 Pre'!I16,0)</f>
        <v>0</v>
      </c>
      <c r="AD16" s="497">
        <f>IF(AND('03 Pre'!F16=1,NOT('03 Pre'!I16="")),'03 Pre'!I16,0)</f>
        <v>0</v>
      </c>
      <c r="AE16" s="497">
        <f>IF(AND('03 Pre'!C16=0,NOT('03 Pre'!H16="")),'03 Pre'!H16,4)</f>
        <v>3</v>
      </c>
      <c r="AF16" s="497">
        <f>IF(AND('03 Pre'!D16=0,NOT('03 Pre'!H16="")),'03 Pre'!H16,4)</f>
        <v>3</v>
      </c>
      <c r="AG16" s="497">
        <f>IF(AND('03 Pre'!E16=0,NOT('03 Pre'!H16="")),'03 Pre'!H16,4)</f>
        <v>3</v>
      </c>
      <c r="AH16" s="497">
        <f>IF(AND('03 Pre'!F16=0,NOT('03 Pre'!H16="")),'03 Pre'!H16,4)</f>
        <v>3</v>
      </c>
    </row>
    <row r="17" spans="1:34" s="497" customFormat="1" outlineLevel="1">
      <c r="A17" s="83" t="s">
        <v>4225</v>
      </c>
      <c r="B17" s="28" t="s">
        <v>2300</v>
      </c>
      <c r="C17" s="21"/>
      <c r="D17" s="21"/>
      <c r="E17" s="21"/>
      <c r="F17" s="14"/>
      <c r="G17" s="15"/>
      <c r="H17" s="33"/>
      <c r="I17" s="33"/>
      <c r="J17" s="33"/>
      <c r="K17" s="16"/>
      <c r="L17" s="84"/>
      <c r="M17" s="496"/>
      <c r="N17" s="496"/>
      <c r="O17" s="496"/>
      <c r="P17" s="496"/>
      <c r="Q17" s="496"/>
      <c r="R17" s="496"/>
      <c r="S17" s="496"/>
      <c r="T17" s="496"/>
      <c r="U17" s="496"/>
      <c r="V17" s="496"/>
      <c r="W17" s="496"/>
      <c r="X17" s="496"/>
      <c r="Y17" s="496"/>
      <c r="Z17" s="496"/>
      <c r="AB17" s="497">
        <f>IF(AND('03 Pre'!D17=1,NOT('03 Pre'!I17="")),'03 Pre'!I17,0)</f>
        <v>0</v>
      </c>
    </row>
    <row r="18" spans="1:34" s="497" customFormat="1" ht="20" outlineLevel="2">
      <c r="A18" s="33" t="s">
        <v>2301</v>
      </c>
      <c r="B18" s="20" t="s">
        <v>2302</v>
      </c>
      <c r="C18" s="21"/>
      <c r="D18" s="21"/>
      <c r="E18" s="21"/>
      <c r="F18" s="14"/>
      <c r="G18" s="15">
        <v>4</v>
      </c>
      <c r="H18" s="15"/>
      <c r="I18" s="15"/>
      <c r="J18" s="33" t="s">
        <v>5466</v>
      </c>
      <c r="K18" s="16" t="s">
        <v>5016</v>
      </c>
      <c r="L18" s="84"/>
      <c r="M18" s="496"/>
      <c r="N18" s="496"/>
      <c r="O18" s="496"/>
      <c r="P18" s="496"/>
      <c r="Q18" s="496"/>
      <c r="R18" s="496"/>
      <c r="S18" s="496"/>
      <c r="T18" s="496"/>
      <c r="U18" s="496"/>
      <c r="V18" s="496"/>
      <c r="W18" s="496"/>
      <c r="X18" s="496"/>
      <c r="Y18" s="496"/>
      <c r="Z18" s="496"/>
      <c r="AA18" s="497">
        <f>IF(AND('03 Pre'!C18=1,NOT('03 Pre'!I18="")),'03 Pre'!I18,0)</f>
        <v>0</v>
      </c>
      <c r="AB18" s="497">
        <f>IF(AND('03 Pre'!D18=1,NOT('03 Pre'!I18="")),'03 Pre'!I18,0)</f>
        <v>0</v>
      </c>
      <c r="AC18" s="497">
        <f>IF(AND('03 Pre'!E18=1,NOT('03 Pre'!I18="")),'03 Pre'!I18,0)</f>
        <v>0</v>
      </c>
      <c r="AD18" s="497">
        <f>IF(AND('03 Pre'!F18=1,NOT('03 Pre'!I18="")),'03 Pre'!I18,0)</f>
        <v>0</v>
      </c>
      <c r="AE18" s="497">
        <f>IF(AND('03 Pre'!C18=0,NOT('03 Pre'!H18="")),'03 Pre'!H18,4)</f>
        <v>4</v>
      </c>
      <c r="AF18" s="497">
        <f>IF(AND('03 Pre'!D18=0,NOT('03 Pre'!H18="")),'03 Pre'!H18,4)</f>
        <v>4</v>
      </c>
      <c r="AG18" s="497">
        <f>IF(AND('03 Pre'!E18=0,NOT('03 Pre'!H18="")),'03 Pre'!H18,4)</f>
        <v>4</v>
      </c>
      <c r="AH18" s="497">
        <f>IF(AND('03 Pre'!F18=0,NOT('03 Pre'!H18="")),'03 Pre'!H18,4)</f>
        <v>4</v>
      </c>
    </row>
    <row r="19" spans="1:34" s="497" customFormat="1" ht="20" outlineLevel="2">
      <c r="A19" s="33" t="s">
        <v>2303</v>
      </c>
      <c r="B19" s="20" t="s">
        <v>2304</v>
      </c>
      <c r="C19" s="21"/>
      <c r="D19" s="21"/>
      <c r="E19" s="21"/>
      <c r="F19" s="14"/>
      <c r="G19" s="15">
        <v>4</v>
      </c>
      <c r="H19" s="16"/>
      <c r="I19" s="16"/>
      <c r="J19" s="33" t="s">
        <v>2858</v>
      </c>
      <c r="K19" s="16"/>
      <c r="L19" s="84"/>
      <c r="M19" s="496"/>
      <c r="N19" s="496"/>
      <c r="O19" s="496"/>
      <c r="P19" s="496"/>
      <c r="Q19" s="496"/>
      <c r="R19" s="496"/>
      <c r="S19" s="496"/>
      <c r="T19" s="496"/>
      <c r="U19" s="496"/>
      <c r="V19" s="496"/>
      <c r="W19" s="496"/>
      <c r="X19" s="496"/>
      <c r="Y19" s="496"/>
      <c r="Z19" s="496"/>
      <c r="AA19" s="497">
        <f>IF(AND('03 Pre'!C19=1,NOT('03 Pre'!I19="")),'03 Pre'!I19,0)</f>
        <v>0</v>
      </c>
      <c r="AB19" s="497">
        <f>IF(AND('03 Pre'!D19=1,NOT('03 Pre'!I19="")),'03 Pre'!I19,0)</f>
        <v>0</v>
      </c>
      <c r="AC19" s="497">
        <f>IF(AND('03 Pre'!E19=1,NOT('03 Pre'!I19="")),'03 Pre'!I19,0)</f>
        <v>0</v>
      </c>
      <c r="AD19" s="497">
        <f>IF(AND('03 Pre'!F19=1,NOT('03 Pre'!I19="")),'03 Pre'!I19,0)</f>
        <v>0</v>
      </c>
      <c r="AE19" s="497">
        <f>IF(AND('03 Pre'!C19=0,NOT('03 Pre'!H19="")),'03 Pre'!H19,4)</f>
        <v>4</v>
      </c>
      <c r="AF19" s="497">
        <f>IF(AND('03 Pre'!D19=0,NOT('03 Pre'!H19="")),'03 Pre'!H19,4)</f>
        <v>4</v>
      </c>
      <c r="AG19" s="497">
        <f>IF(AND('03 Pre'!E19=0,NOT('03 Pre'!H19="")),'03 Pre'!H19,4)</f>
        <v>4</v>
      </c>
      <c r="AH19" s="497">
        <f>IF(AND('03 Pre'!F19=0,NOT('03 Pre'!H19="")),'03 Pre'!H19,4)</f>
        <v>4</v>
      </c>
    </row>
    <row r="20" spans="1:34" s="497" customFormat="1" ht="20" outlineLevel="2">
      <c r="A20" s="33" t="s">
        <v>2305</v>
      </c>
      <c r="B20" s="20" t="s">
        <v>2306</v>
      </c>
      <c r="C20" s="21"/>
      <c r="D20" s="21"/>
      <c r="E20" s="21"/>
      <c r="F20" s="14"/>
      <c r="G20" s="15">
        <v>2</v>
      </c>
      <c r="H20" s="15"/>
      <c r="I20" s="15"/>
      <c r="J20" s="33" t="s">
        <v>2356</v>
      </c>
      <c r="K20" s="16" t="s">
        <v>5016</v>
      </c>
      <c r="L20" s="84"/>
      <c r="M20" s="496"/>
      <c r="N20" s="496"/>
      <c r="O20" s="496"/>
      <c r="P20" s="496"/>
      <c r="Q20" s="496"/>
      <c r="R20" s="496"/>
      <c r="S20" s="496"/>
      <c r="T20" s="496"/>
      <c r="U20" s="496"/>
      <c r="V20" s="496"/>
      <c r="W20" s="496"/>
      <c r="X20" s="496"/>
      <c r="Y20" s="496"/>
      <c r="Z20" s="496"/>
      <c r="AA20" s="497">
        <f>IF(AND('03 Pre'!C20=1,NOT('03 Pre'!I20="")),'03 Pre'!I20,0)</f>
        <v>0</v>
      </c>
      <c r="AB20" s="497">
        <f>IF(AND('03 Pre'!D20=1,NOT('03 Pre'!I20="")),'03 Pre'!I20,0)</f>
        <v>0</v>
      </c>
      <c r="AC20" s="497">
        <f>IF(AND('03 Pre'!E20=1,NOT('03 Pre'!I20="")),'03 Pre'!I20,0)</f>
        <v>0</v>
      </c>
      <c r="AD20" s="497">
        <f>IF(AND('03 Pre'!F20=1,NOT('03 Pre'!I20="")),'03 Pre'!I20,0)</f>
        <v>0</v>
      </c>
      <c r="AE20" s="497">
        <f>IF(AND('03 Pre'!C20=0,NOT('03 Pre'!H20="")),'03 Pre'!H20,4)</f>
        <v>4</v>
      </c>
      <c r="AF20" s="497">
        <f>IF(AND('03 Pre'!D20=0,NOT('03 Pre'!H20="")),'03 Pre'!H20,4)</f>
        <v>4</v>
      </c>
      <c r="AG20" s="497">
        <f>IF(AND('03 Pre'!E20=0,NOT('03 Pre'!H20="")),'03 Pre'!H20,4)</f>
        <v>4</v>
      </c>
      <c r="AH20" s="497">
        <f>IF(AND('03 Pre'!F20=0,NOT('03 Pre'!H20="")),'03 Pre'!H20,4)</f>
        <v>4</v>
      </c>
    </row>
    <row r="21" spans="1:34" s="497" customFormat="1" ht="20" outlineLevel="2">
      <c r="A21" s="33" t="s">
        <v>2307</v>
      </c>
      <c r="B21" s="20" t="s">
        <v>2257</v>
      </c>
      <c r="C21" s="21"/>
      <c r="D21" s="21"/>
      <c r="E21" s="21"/>
      <c r="F21" s="14"/>
      <c r="G21" s="15">
        <v>1</v>
      </c>
      <c r="H21" s="15">
        <v>3</v>
      </c>
      <c r="I21" s="15"/>
      <c r="J21" s="33" t="s">
        <v>1244</v>
      </c>
      <c r="K21" s="16"/>
      <c r="L21" s="82"/>
      <c r="M21" s="496"/>
      <c r="N21" s="496"/>
      <c r="O21" s="496"/>
      <c r="P21" s="496"/>
      <c r="Q21" s="496"/>
      <c r="R21" s="496"/>
      <c r="S21" s="496"/>
      <c r="T21" s="496"/>
      <c r="U21" s="496"/>
      <c r="V21" s="496"/>
      <c r="W21" s="496"/>
      <c r="X21" s="496"/>
      <c r="Y21" s="496"/>
      <c r="Z21" s="496"/>
      <c r="AA21" s="497">
        <f>IF(AND('03 Pre'!C21=1,NOT('03 Pre'!I21="")),'03 Pre'!I21,0)</f>
        <v>0</v>
      </c>
      <c r="AB21" s="497">
        <f>IF(AND('03 Pre'!D21=1,NOT('03 Pre'!I21="")),'03 Pre'!I21,0)</f>
        <v>0</v>
      </c>
      <c r="AC21" s="497">
        <f>IF(AND('03 Pre'!E21=1,NOT('03 Pre'!I21="")),'03 Pre'!I21,0)</f>
        <v>0</v>
      </c>
      <c r="AD21" s="497">
        <f>IF(AND('03 Pre'!F21=1,NOT('03 Pre'!I21="")),'03 Pre'!I21,0)</f>
        <v>0</v>
      </c>
      <c r="AE21" s="497">
        <f>IF(AND('03 Pre'!C21=0,NOT('03 Pre'!H21="")),'03 Pre'!H21,4)</f>
        <v>3</v>
      </c>
      <c r="AF21" s="497">
        <f>IF(AND('03 Pre'!D21=0,NOT('03 Pre'!H21="")),'03 Pre'!H21,4)</f>
        <v>3</v>
      </c>
      <c r="AG21" s="497">
        <f>IF(AND('03 Pre'!E21=0,NOT('03 Pre'!H21="")),'03 Pre'!H21,4)</f>
        <v>3</v>
      </c>
      <c r="AH21" s="497">
        <f>IF(AND('03 Pre'!F21=0,NOT('03 Pre'!H21="")),'03 Pre'!H21,4)</f>
        <v>3</v>
      </c>
    </row>
    <row r="22" spans="1:34" s="497" customFormat="1" outlineLevel="2">
      <c r="A22" s="33" t="s">
        <v>2258</v>
      </c>
      <c r="B22" s="16" t="s">
        <v>2262</v>
      </c>
      <c r="C22" s="21"/>
      <c r="D22" s="21"/>
      <c r="E22" s="21"/>
      <c r="F22" s="25"/>
      <c r="G22" s="15">
        <v>4</v>
      </c>
      <c r="H22" s="15"/>
      <c r="I22" s="15"/>
      <c r="J22" s="33" t="s">
        <v>5466</v>
      </c>
      <c r="K22" s="16"/>
      <c r="L22" s="82"/>
      <c r="M22" s="496"/>
      <c r="N22" s="496"/>
      <c r="O22" s="496"/>
      <c r="P22" s="496"/>
      <c r="Q22" s="496"/>
      <c r="R22" s="496"/>
      <c r="S22" s="496"/>
      <c r="T22" s="496"/>
      <c r="U22" s="496"/>
      <c r="V22" s="496"/>
      <c r="W22" s="496"/>
      <c r="X22" s="496"/>
      <c r="Y22" s="496"/>
      <c r="Z22" s="496"/>
      <c r="AA22" s="497">
        <f>IF(AND('03 Pre'!C22=1,NOT('03 Pre'!I22="")),'03 Pre'!I22,0)</f>
        <v>0</v>
      </c>
      <c r="AB22" s="497">
        <f>IF(AND('03 Pre'!D22=1,NOT('03 Pre'!I22="")),'03 Pre'!I22,0)</f>
        <v>0</v>
      </c>
      <c r="AC22" s="497">
        <f>IF(AND('03 Pre'!E22=1,NOT('03 Pre'!I22="")),'03 Pre'!I22,0)</f>
        <v>0</v>
      </c>
      <c r="AD22" s="497">
        <f>IF(AND('03 Pre'!F22=1,NOT('03 Pre'!I22="")),'03 Pre'!I22,0)</f>
        <v>0</v>
      </c>
      <c r="AE22" s="497">
        <f>IF(AND('03 Pre'!C22=0,NOT('03 Pre'!H22="")),'03 Pre'!H22,4)</f>
        <v>4</v>
      </c>
      <c r="AF22" s="497">
        <f>IF(AND('03 Pre'!D22=0,NOT('03 Pre'!H22="")),'03 Pre'!H22,4)</f>
        <v>4</v>
      </c>
      <c r="AG22" s="497">
        <f>IF(AND('03 Pre'!E22=0,NOT('03 Pre'!H22="")),'03 Pre'!H22,4)</f>
        <v>4</v>
      </c>
      <c r="AH22" s="497">
        <f>IF(AND('03 Pre'!F22=0,NOT('03 Pre'!H22="")),'03 Pre'!H22,4)</f>
        <v>4</v>
      </c>
    </row>
    <row r="23" spans="1:34" s="497" customFormat="1" ht="20" outlineLevel="2">
      <c r="A23" s="33" t="s">
        <v>2263</v>
      </c>
      <c r="B23" s="20" t="s">
        <v>2319</v>
      </c>
      <c r="C23" s="21"/>
      <c r="D23" s="21"/>
      <c r="E23" s="21"/>
      <c r="F23" s="14"/>
      <c r="G23" s="15">
        <v>2</v>
      </c>
      <c r="H23" s="15">
        <v>2</v>
      </c>
      <c r="I23" s="15"/>
      <c r="J23" s="33" t="s">
        <v>3371</v>
      </c>
      <c r="K23" s="16"/>
      <c r="L23" s="82"/>
      <c r="M23" s="496"/>
      <c r="N23" s="496"/>
      <c r="O23" s="496"/>
      <c r="P23" s="496"/>
      <c r="Q23" s="496"/>
      <c r="R23" s="496"/>
      <c r="S23" s="496"/>
      <c r="T23" s="496"/>
      <c r="U23" s="496"/>
      <c r="V23" s="496"/>
      <c r="W23" s="496"/>
      <c r="X23" s="496"/>
      <c r="Y23" s="496"/>
      <c r="Z23" s="496"/>
      <c r="AA23" s="497">
        <f>IF(AND('03 Pre'!C23=1,NOT('03 Pre'!I23="")),'03 Pre'!I23,0)</f>
        <v>0</v>
      </c>
      <c r="AB23" s="497">
        <f>IF(AND('03 Pre'!D23=1,NOT('03 Pre'!I23="")),'03 Pre'!I23,0)</f>
        <v>0</v>
      </c>
      <c r="AC23" s="497">
        <f>IF(AND('03 Pre'!E23=1,NOT('03 Pre'!I23="")),'03 Pre'!I23,0)</f>
        <v>0</v>
      </c>
      <c r="AD23" s="497">
        <f>IF(AND('03 Pre'!F23=1,NOT('03 Pre'!I23="")),'03 Pre'!I23,0)</f>
        <v>0</v>
      </c>
      <c r="AE23" s="497">
        <f>IF(AND('03 Pre'!C23=0,NOT('03 Pre'!H23="")),'03 Pre'!H23,4)</f>
        <v>2</v>
      </c>
      <c r="AF23" s="497">
        <f>IF(AND('03 Pre'!D23=0,NOT('03 Pre'!H23="")),'03 Pre'!H23,4)</f>
        <v>2</v>
      </c>
      <c r="AG23" s="497">
        <f>IF(AND('03 Pre'!E23=0,NOT('03 Pre'!H23="")),'03 Pre'!H23,4)</f>
        <v>2</v>
      </c>
      <c r="AH23" s="497">
        <f>IF(AND('03 Pre'!F23=0,NOT('03 Pre'!H23="")),'03 Pre'!H23,4)</f>
        <v>2</v>
      </c>
    </row>
    <row r="24" spans="1:34" s="497" customFormat="1" outlineLevel="2">
      <c r="A24" s="33" t="s">
        <v>2320</v>
      </c>
      <c r="B24" s="20" t="s">
        <v>5181</v>
      </c>
      <c r="C24" s="21"/>
      <c r="D24" s="21"/>
      <c r="E24" s="21"/>
      <c r="F24" s="14"/>
      <c r="G24" s="15">
        <v>2</v>
      </c>
      <c r="H24" s="15">
        <v>3</v>
      </c>
      <c r="I24" s="15"/>
      <c r="J24" s="33" t="s">
        <v>2858</v>
      </c>
      <c r="K24" s="16"/>
      <c r="L24" s="82"/>
      <c r="M24" s="496"/>
      <c r="N24" s="496"/>
      <c r="O24" s="496"/>
      <c r="P24" s="496"/>
      <c r="Q24" s="496"/>
      <c r="R24" s="496"/>
      <c r="S24" s="496"/>
      <c r="T24" s="496"/>
      <c r="U24" s="496"/>
      <c r="V24" s="496"/>
      <c r="W24" s="496"/>
      <c r="X24" s="496"/>
      <c r="Y24" s="496"/>
      <c r="Z24" s="496"/>
      <c r="AA24" s="497">
        <f>IF(AND('03 Pre'!C24=1,NOT('03 Pre'!I24="")),'03 Pre'!I24,0)</f>
        <v>0</v>
      </c>
      <c r="AB24" s="497">
        <f>IF(AND('03 Pre'!D24=1,NOT('03 Pre'!I24="")),'03 Pre'!I24,0)</f>
        <v>0</v>
      </c>
      <c r="AC24" s="497">
        <f>IF(AND('03 Pre'!E24=1,NOT('03 Pre'!I24="")),'03 Pre'!I24,0)</f>
        <v>0</v>
      </c>
      <c r="AD24" s="497">
        <f>IF(AND('03 Pre'!F24=1,NOT('03 Pre'!I24="")),'03 Pre'!I24,0)</f>
        <v>0</v>
      </c>
      <c r="AE24" s="497">
        <f>IF(AND('03 Pre'!C24=0,NOT('03 Pre'!H24="")),'03 Pre'!H24,4)</f>
        <v>3</v>
      </c>
      <c r="AF24" s="497">
        <f>IF(AND('03 Pre'!D24=0,NOT('03 Pre'!H24="")),'03 Pre'!H24,4)</f>
        <v>3</v>
      </c>
      <c r="AG24" s="497">
        <f>IF(AND('03 Pre'!E24=0,NOT('03 Pre'!H24="")),'03 Pre'!H24,4)</f>
        <v>3</v>
      </c>
      <c r="AH24" s="497">
        <f>IF(AND('03 Pre'!F24=0,NOT('03 Pre'!H24="")),'03 Pre'!H24,4)</f>
        <v>3</v>
      </c>
    </row>
    <row r="25" spans="1:34" s="497" customFormat="1" outlineLevel="1">
      <c r="A25" s="83" t="s">
        <v>5182</v>
      </c>
      <c r="B25" s="34" t="s">
        <v>2317</v>
      </c>
      <c r="C25" s="14"/>
      <c r="D25" s="14"/>
      <c r="E25" s="14"/>
      <c r="F25" s="14"/>
      <c r="G25" s="15"/>
      <c r="H25" s="33"/>
      <c r="I25" s="33"/>
      <c r="J25" s="33"/>
      <c r="K25" s="16"/>
      <c r="L25" s="82"/>
      <c r="M25" s="496"/>
      <c r="N25" s="496"/>
      <c r="O25" s="496"/>
      <c r="P25" s="496"/>
      <c r="Q25" s="496"/>
      <c r="R25" s="496"/>
      <c r="S25" s="496"/>
      <c r="T25" s="496"/>
      <c r="U25" s="496"/>
      <c r="V25" s="496"/>
      <c r="W25" s="496"/>
      <c r="X25" s="496"/>
      <c r="Y25" s="496"/>
      <c r="Z25" s="496"/>
      <c r="AB25" s="497">
        <f>IF(AND('03 Pre'!D25=1,NOT('03 Pre'!I25="")),'03 Pre'!I25,0)</f>
        <v>0</v>
      </c>
    </row>
    <row r="26" spans="1:34" s="497" customFormat="1" ht="20" outlineLevel="2">
      <c r="A26" s="33" t="s">
        <v>2318</v>
      </c>
      <c r="B26" s="86" t="s">
        <v>1664</v>
      </c>
      <c r="C26" s="21"/>
      <c r="D26" s="21"/>
      <c r="E26" s="21"/>
      <c r="F26" s="14"/>
      <c r="G26" s="15">
        <v>4</v>
      </c>
      <c r="H26" s="33"/>
      <c r="I26" s="33"/>
      <c r="J26" s="33" t="s">
        <v>2351</v>
      </c>
      <c r="K26" s="16" t="s">
        <v>1665</v>
      </c>
      <c r="L26" s="82"/>
      <c r="M26" s="496"/>
      <c r="N26" s="496"/>
      <c r="O26" s="496"/>
      <c r="P26" s="496"/>
      <c r="Q26" s="496"/>
      <c r="R26" s="496"/>
      <c r="S26" s="496"/>
      <c r="T26" s="496"/>
      <c r="U26" s="496"/>
      <c r="V26" s="496"/>
      <c r="W26" s="496"/>
      <c r="X26" s="496"/>
      <c r="Y26" s="496"/>
      <c r="Z26" s="496"/>
      <c r="AA26" s="497">
        <f>IF(AND('03 Pre'!C26=1,NOT('03 Pre'!I26="")),'03 Pre'!I26,0)</f>
        <v>0</v>
      </c>
      <c r="AB26" s="497">
        <f>IF(AND('03 Pre'!D26=1,NOT('03 Pre'!I26="")),'03 Pre'!I26,0)</f>
        <v>0</v>
      </c>
      <c r="AC26" s="497">
        <f>IF(AND('03 Pre'!E26=1,NOT('03 Pre'!I26="")),'03 Pre'!I26,0)</f>
        <v>0</v>
      </c>
      <c r="AD26" s="497">
        <f>IF(AND('03 Pre'!F26=1,NOT('03 Pre'!I26="")),'03 Pre'!I26,0)</f>
        <v>0</v>
      </c>
      <c r="AE26" s="497">
        <f>IF(AND('03 Pre'!C26=0,NOT('03 Pre'!H26="")),'03 Pre'!H26,4)</f>
        <v>4</v>
      </c>
      <c r="AF26" s="497">
        <f>IF(AND('03 Pre'!D26=0,NOT('03 Pre'!H26="")),'03 Pre'!H26,4)</f>
        <v>4</v>
      </c>
      <c r="AG26" s="497">
        <f>IF(AND('03 Pre'!E26=0,NOT('03 Pre'!H26="")),'03 Pre'!H26,4)</f>
        <v>4</v>
      </c>
      <c r="AH26" s="497">
        <f>IF(AND('03 Pre'!F26=0,NOT('03 Pre'!H26="")),'03 Pre'!H26,4)</f>
        <v>4</v>
      </c>
    </row>
    <row r="27" spans="1:34" s="497" customFormat="1" outlineLevel="2">
      <c r="A27" s="15" t="s">
        <v>1666</v>
      </c>
      <c r="B27" s="87" t="s">
        <v>462</v>
      </c>
      <c r="C27" s="21"/>
      <c r="D27" s="21"/>
      <c r="E27" s="21"/>
      <c r="F27" s="14"/>
      <c r="G27" s="16">
        <v>2</v>
      </c>
      <c r="H27" s="16"/>
      <c r="I27" s="16"/>
      <c r="J27" s="15" t="s">
        <v>5466</v>
      </c>
      <c r="K27" s="16" t="s">
        <v>1665</v>
      </c>
      <c r="L27" s="84"/>
      <c r="M27" s="496"/>
      <c r="N27" s="496"/>
      <c r="O27" s="496"/>
      <c r="P27" s="496"/>
      <c r="Q27" s="496"/>
      <c r="R27" s="496"/>
      <c r="S27" s="496"/>
      <c r="T27" s="496"/>
      <c r="U27" s="496"/>
      <c r="V27" s="496"/>
      <c r="W27" s="496"/>
      <c r="X27" s="496"/>
      <c r="Y27" s="496"/>
      <c r="Z27" s="496"/>
      <c r="AA27" s="497">
        <f>IF(AND('03 Pre'!C27=1,NOT('03 Pre'!I27="")),'03 Pre'!I27,0)</f>
        <v>0</v>
      </c>
      <c r="AB27" s="497">
        <f>IF(AND('03 Pre'!D27=1,NOT('03 Pre'!I27="")),'03 Pre'!I27,0)</f>
        <v>0</v>
      </c>
      <c r="AC27" s="497">
        <f>IF(AND('03 Pre'!E27=1,NOT('03 Pre'!I27="")),'03 Pre'!I27,0)</f>
        <v>0</v>
      </c>
      <c r="AD27" s="497">
        <f>IF(AND('03 Pre'!F27=1,NOT('03 Pre'!I27="")),'03 Pre'!I27,0)</f>
        <v>0</v>
      </c>
      <c r="AE27" s="497">
        <f>IF(AND('03 Pre'!C27=0,NOT('03 Pre'!H27="")),'03 Pre'!H27,4)</f>
        <v>4</v>
      </c>
      <c r="AF27" s="497">
        <f>IF(AND('03 Pre'!D27=0,NOT('03 Pre'!H27="")),'03 Pre'!H27,4)</f>
        <v>4</v>
      </c>
      <c r="AG27" s="497">
        <f>IF(AND('03 Pre'!E27=0,NOT('03 Pre'!H27="")),'03 Pre'!H27,4)</f>
        <v>4</v>
      </c>
      <c r="AH27" s="497">
        <f>IF(AND('03 Pre'!F27=0,NOT('03 Pre'!H27="")),'03 Pre'!H27,4)</f>
        <v>4</v>
      </c>
    </row>
    <row r="28" spans="1:34" s="497" customFormat="1" outlineLevel="2">
      <c r="A28" s="33" t="s">
        <v>2260</v>
      </c>
      <c r="B28" s="20" t="s">
        <v>5256</v>
      </c>
      <c r="C28" s="21"/>
      <c r="D28" s="21"/>
      <c r="E28" s="21"/>
      <c r="F28" s="14"/>
      <c r="G28" s="15">
        <v>4</v>
      </c>
      <c r="H28" s="15"/>
      <c r="I28" s="15"/>
      <c r="J28" s="33" t="s">
        <v>5466</v>
      </c>
      <c r="K28" s="16" t="s">
        <v>1665</v>
      </c>
      <c r="L28" s="82"/>
      <c r="M28" s="496"/>
      <c r="N28" s="496"/>
      <c r="O28" s="496"/>
      <c r="P28" s="496"/>
      <c r="Q28" s="496"/>
      <c r="R28" s="496"/>
      <c r="S28" s="496"/>
      <c r="T28" s="496"/>
      <c r="U28" s="496"/>
      <c r="V28" s="496"/>
      <c r="W28" s="496"/>
      <c r="X28" s="496"/>
      <c r="Y28" s="496"/>
      <c r="Z28" s="496"/>
      <c r="AA28" s="497">
        <f>IF(AND('03 Pre'!C28=1,NOT('03 Pre'!I28="")),'03 Pre'!I28,0)</f>
        <v>0</v>
      </c>
      <c r="AB28" s="497">
        <f>IF(AND('03 Pre'!D28=1,NOT('03 Pre'!I28="")),'03 Pre'!I28,0)</f>
        <v>0</v>
      </c>
      <c r="AC28" s="497">
        <f>IF(AND('03 Pre'!E28=1,NOT('03 Pre'!I28="")),'03 Pre'!I28,0)</f>
        <v>0</v>
      </c>
      <c r="AD28" s="497">
        <f>IF(AND('03 Pre'!F28=1,NOT('03 Pre'!I28="")),'03 Pre'!I28,0)</f>
        <v>0</v>
      </c>
      <c r="AE28" s="497">
        <f>IF(AND('03 Pre'!C28=0,NOT('03 Pre'!H28="")),'03 Pre'!H28,4)</f>
        <v>4</v>
      </c>
      <c r="AF28" s="497">
        <f>IF(AND('03 Pre'!D28=0,NOT('03 Pre'!H28="")),'03 Pre'!H28,4)</f>
        <v>4</v>
      </c>
      <c r="AG28" s="497">
        <f>IF(AND('03 Pre'!E28=0,NOT('03 Pre'!H28="")),'03 Pre'!H28,4)</f>
        <v>4</v>
      </c>
      <c r="AH28" s="497">
        <f>IF(AND('03 Pre'!F28=0,NOT('03 Pre'!H28="")),'03 Pre'!H28,4)</f>
        <v>4</v>
      </c>
    </row>
    <row r="29" spans="1:34" s="497" customFormat="1" outlineLevel="2">
      <c r="A29" s="33" t="s">
        <v>4989</v>
      </c>
      <c r="B29" s="20" t="s">
        <v>4990</v>
      </c>
      <c r="C29" s="21"/>
      <c r="D29" s="21"/>
      <c r="E29" s="21"/>
      <c r="F29" s="14"/>
      <c r="G29" s="15">
        <v>2</v>
      </c>
      <c r="H29" s="15"/>
      <c r="I29" s="15"/>
      <c r="J29" s="33" t="s">
        <v>2351</v>
      </c>
      <c r="K29" s="16" t="s">
        <v>1665</v>
      </c>
      <c r="L29" s="82"/>
      <c r="M29" s="496"/>
      <c r="N29" s="496"/>
      <c r="O29" s="496"/>
      <c r="P29" s="496"/>
      <c r="Q29" s="496"/>
      <c r="R29" s="496"/>
      <c r="S29" s="496"/>
      <c r="T29" s="496"/>
      <c r="U29" s="496"/>
      <c r="V29" s="496"/>
      <c r="W29" s="496"/>
      <c r="X29" s="496"/>
      <c r="Y29" s="496"/>
      <c r="Z29" s="496"/>
      <c r="AA29" s="497">
        <f>IF(AND('03 Pre'!C29=1,NOT('03 Pre'!I29="")),'03 Pre'!I29,0)</f>
        <v>0</v>
      </c>
      <c r="AB29" s="497">
        <f>IF(AND('03 Pre'!D29=1,NOT('03 Pre'!I29="")),'03 Pre'!I29,0)</f>
        <v>0</v>
      </c>
      <c r="AC29" s="497">
        <f>IF(AND('03 Pre'!E29=1,NOT('03 Pre'!I29="")),'03 Pre'!I29,0)</f>
        <v>0</v>
      </c>
      <c r="AD29" s="497">
        <f>IF(AND('03 Pre'!F29=1,NOT('03 Pre'!I29="")),'03 Pre'!I29,0)</f>
        <v>0</v>
      </c>
      <c r="AE29" s="497">
        <f>IF(AND('03 Pre'!C29=0,NOT('03 Pre'!H29="")),'03 Pre'!H29,4)</f>
        <v>4</v>
      </c>
      <c r="AF29" s="497">
        <f>IF(AND('03 Pre'!D29=0,NOT('03 Pre'!H29="")),'03 Pre'!H29,4)</f>
        <v>4</v>
      </c>
      <c r="AG29" s="497">
        <f>IF(AND('03 Pre'!E29=0,NOT('03 Pre'!H29="")),'03 Pre'!H29,4)</f>
        <v>4</v>
      </c>
      <c r="AH29" s="497">
        <f>IF(AND('03 Pre'!F29=0,NOT('03 Pre'!H29="")),'03 Pre'!H29,4)</f>
        <v>4</v>
      </c>
    </row>
    <row r="30" spans="1:34" s="497" customFormat="1" outlineLevel="2">
      <c r="A30" s="15" t="s">
        <v>4991</v>
      </c>
      <c r="B30" s="20" t="s">
        <v>4992</v>
      </c>
      <c r="C30" s="21"/>
      <c r="D30" s="21"/>
      <c r="E30" s="21"/>
      <c r="F30" s="25"/>
      <c r="G30" s="15">
        <v>2</v>
      </c>
      <c r="H30" s="15">
        <v>3</v>
      </c>
      <c r="I30" s="16"/>
      <c r="J30" s="33" t="s">
        <v>2858</v>
      </c>
      <c r="K30" s="15"/>
      <c r="L30" s="84"/>
      <c r="M30" s="496"/>
      <c r="N30" s="496"/>
      <c r="O30" s="496"/>
      <c r="P30" s="496"/>
      <c r="Q30" s="496"/>
      <c r="R30" s="496"/>
      <c r="S30" s="496"/>
      <c r="T30" s="496"/>
      <c r="U30" s="496"/>
      <c r="V30" s="496"/>
      <c r="W30" s="496"/>
      <c r="X30" s="496"/>
      <c r="Y30" s="496"/>
      <c r="Z30" s="496"/>
      <c r="AA30" s="497">
        <f>IF(AND('03 Pre'!C30=1,NOT('03 Pre'!I30="")),'03 Pre'!I30,0)</f>
        <v>0</v>
      </c>
      <c r="AB30" s="497">
        <f>IF(AND('03 Pre'!D30=1,NOT('03 Pre'!I30="")),'03 Pre'!I30,0)</f>
        <v>0</v>
      </c>
      <c r="AC30" s="497">
        <f>IF(AND('03 Pre'!E30=1,NOT('03 Pre'!I30="")),'03 Pre'!I30,0)</f>
        <v>0</v>
      </c>
      <c r="AD30" s="497">
        <f>IF(AND('03 Pre'!F30=1,NOT('03 Pre'!I30="")),'03 Pre'!I30,0)</f>
        <v>0</v>
      </c>
      <c r="AE30" s="497">
        <f>IF(AND('03 Pre'!C30=0,NOT('03 Pre'!H30="")),'03 Pre'!H30,4)</f>
        <v>3</v>
      </c>
      <c r="AF30" s="497">
        <f>IF(AND('03 Pre'!D30=0,NOT('03 Pre'!H30="")),'03 Pre'!H30,4)</f>
        <v>3</v>
      </c>
      <c r="AG30" s="497">
        <f>IF(AND('03 Pre'!E30=0,NOT('03 Pre'!H30="")),'03 Pre'!H30,4)</f>
        <v>3</v>
      </c>
      <c r="AH30" s="497">
        <f>IF(AND('03 Pre'!F30=0,NOT('03 Pre'!H30="")),'03 Pre'!H30,4)</f>
        <v>3</v>
      </c>
    </row>
    <row r="31" spans="1:34" s="497" customFormat="1" outlineLevel="2">
      <c r="A31" s="33" t="s">
        <v>4993</v>
      </c>
      <c r="B31" s="20" t="s">
        <v>5006</v>
      </c>
      <c r="C31" s="21"/>
      <c r="D31" s="21"/>
      <c r="E31" s="21"/>
      <c r="F31" s="14"/>
      <c r="G31" s="15">
        <v>2</v>
      </c>
      <c r="H31" s="15">
        <v>2</v>
      </c>
      <c r="I31" s="15"/>
      <c r="J31" s="33" t="s">
        <v>2858</v>
      </c>
      <c r="K31" s="16"/>
      <c r="L31" s="82"/>
      <c r="M31" s="496"/>
      <c r="N31" s="496"/>
      <c r="O31" s="496"/>
      <c r="P31" s="496"/>
      <c r="Q31" s="496"/>
      <c r="R31" s="496"/>
      <c r="S31" s="496"/>
      <c r="T31" s="496"/>
      <c r="U31" s="496"/>
      <c r="V31" s="496"/>
      <c r="W31" s="496"/>
      <c r="X31" s="496"/>
      <c r="Y31" s="496"/>
      <c r="Z31" s="496"/>
      <c r="AA31" s="497">
        <f>IF(AND('03 Pre'!C31=1,NOT('03 Pre'!I31="")),'03 Pre'!I31,0)</f>
        <v>0</v>
      </c>
      <c r="AB31" s="497">
        <f>IF(AND('03 Pre'!D31=1,NOT('03 Pre'!I31="")),'03 Pre'!I31,0)</f>
        <v>0</v>
      </c>
      <c r="AC31" s="497">
        <f>IF(AND('03 Pre'!E31=1,NOT('03 Pre'!I31="")),'03 Pre'!I31,0)</f>
        <v>0</v>
      </c>
      <c r="AD31" s="497">
        <f>IF(AND('03 Pre'!F31=1,NOT('03 Pre'!I31="")),'03 Pre'!I31,0)</f>
        <v>0</v>
      </c>
      <c r="AE31" s="497">
        <f>IF(AND('03 Pre'!C31=0,NOT('03 Pre'!H31="")),'03 Pre'!H31,4)</f>
        <v>2</v>
      </c>
      <c r="AF31" s="497">
        <f>IF(AND('03 Pre'!D31=0,NOT('03 Pre'!H31="")),'03 Pre'!H31,4)</f>
        <v>2</v>
      </c>
      <c r="AG31" s="497">
        <f>IF(AND('03 Pre'!E31=0,NOT('03 Pre'!H31="")),'03 Pre'!H31,4)</f>
        <v>2</v>
      </c>
      <c r="AH31" s="497">
        <f>IF(AND('03 Pre'!F31=0,NOT('03 Pre'!H31="")),'03 Pre'!H31,4)</f>
        <v>2</v>
      </c>
    </row>
    <row r="32" spans="1:34" s="497" customFormat="1" outlineLevel="1">
      <c r="A32" s="83" t="s">
        <v>5007</v>
      </c>
      <c r="B32" s="34" t="s">
        <v>5008</v>
      </c>
      <c r="C32" s="14"/>
      <c r="D32" s="14"/>
      <c r="E32" s="14"/>
      <c r="F32" s="14"/>
      <c r="G32" s="15"/>
      <c r="H32" s="33"/>
      <c r="I32" s="33"/>
      <c r="J32" s="33"/>
      <c r="K32" s="16"/>
      <c r="L32" s="82"/>
      <c r="M32" s="496"/>
      <c r="N32" s="496"/>
      <c r="O32" s="496"/>
      <c r="P32" s="496"/>
      <c r="Q32" s="496"/>
      <c r="R32" s="496"/>
      <c r="S32" s="496"/>
      <c r="T32" s="496"/>
      <c r="U32" s="496"/>
      <c r="V32" s="496"/>
      <c r="W32" s="496"/>
      <c r="X32" s="496"/>
      <c r="Y32" s="496"/>
      <c r="Z32" s="496"/>
      <c r="AB32" s="497">
        <f>IF(AND('03 Pre'!D32=1,NOT('03 Pre'!I32="")),'03 Pre'!I32,0)</f>
        <v>0</v>
      </c>
    </row>
    <row r="33" spans="1:34" s="497" customFormat="1" outlineLevel="2">
      <c r="A33" s="33" t="s">
        <v>5009</v>
      </c>
      <c r="B33" s="20" t="s">
        <v>5010</v>
      </c>
      <c r="C33" s="21"/>
      <c r="D33" s="21"/>
      <c r="E33" s="21"/>
      <c r="F33" s="14"/>
      <c r="G33" s="15">
        <v>4</v>
      </c>
      <c r="H33" s="15"/>
      <c r="I33" s="15"/>
      <c r="J33" s="33" t="s">
        <v>2351</v>
      </c>
      <c r="K33" s="16"/>
      <c r="L33" s="82"/>
      <c r="M33" s="496"/>
      <c r="N33" s="496"/>
      <c r="O33" s="496"/>
      <c r="P33" s="496"/>
      <c r="Q33" s="496"/>
      <c r="R33" s="496"/>
      <c r="S33" s="496"/>
      <c r="T33" s="496"/>
      <c r="U33" s="496"/>
      <c r="V33" s="496"/>
      <c r="W33" s="496"/>
      <c r="X33" s="496"/>
      <c r="Y33" s="496"/>
      <c r="Z33" s="496"/>
      <c r="AA33" s="497">
        <f>IF(AND('03 Pre'!C33=1,NOT('03 Pre'!I33="")),'03 Pre'!I33,0)</f>
        <v>0</v>
      </c>
      <c r="AB33" s="497">
        <f>IF(AND('03 Pre'!D33=1,NOT('03 Pre'!I33="")),'03 Pre'!I33,0)</f>
        <v>0</v>
      </c>
      <c r="AC33" s="497">
        <f>IF(AND('03 Pre'!E33=1,NOT('03 Pre'!I33="")),'03 Pre'!I33,0)</f>
        <v>0</v>
      </c>
      <c r="AD33" s="497">
        <f>IF(AND('03 Pre'!F33=1,NOT('03 Pre'!I33="")),'03 Pre'!I33,0)</f>
        <v>0</v>
      </c>
      <c r="AE33" s="497">
        <f>IF(AND('03 Pre'!C33=0,NOT('03 Pre'!H33="")),'03 Pre'!H33,4)</f>
        <v>4</v>
      </c>
      <c r="AF33" s="497">
        <f>IF(AND('03 Pre'!D33=0,NOT('03 Pre'!H33="")),'03 Pre'!H33,4)</f>
        <v>4</v>
      </c>
      <c r="AG33" s="497">
        <f>IF(AND('03 Pre'!E33=0,NOT('03 Pre'!H33="")),'03 Pre'!H33,4)</f>
        <v>4</v>
      </c>
      <c r="AH33" s="497">
        <f>IF(AND('03 Pre'!F33=0,NOT('03 Pre'!H33="")),'03 Pre'!H33,4)</f>
        <v>4</v>
      </c>
    </row>
    <row r="34" spans="1:34" s="497" customFormat="1" outlineLevel="2">
      <c r="A34" s="33" t="s">
        <v>2323</v>
      </c>
      <c r="B34" s="20" t="s">
        <v>2324</v>
      </c>
      <c r="C34" s="21"/>
      <c r="D34" s="21"/>
      <c r="E34" s="21"/>
      <c r="F34" s="14"/>
      <c r="G34" s="15">
        <v>4</v>
      </c>
      <c r="H34" s="15"/>
      <c r="I34" s="15"/>
      <c r="J34" s="33" t="s">
        <v>2351</v>
      </c>
      <c r="K34" s="16"/>
      <c r="L34" s="82"/>
      <c r="M34" s="496"/>
      <c r="N34" s="496"/>
      <c r="O34" s="496"/>
      <c r="P34" s="496"/>
      <c r="Q34" s="496"/>
      <c r="R34" s="496"/>
      <c r="S34" s="496"/>
      <c r="T34" s="496"/>
      <c r="U34" s="496"/>
      <c r="V34" s="496"/>
      <c r="W34" s="496"/>
      <c r="X34" s="496"/>
      <c r="Y34" s="496"/>
      <c r="Z34" s="496"/>
      <c r="AA34" s="497">
        <f>IF(AND('03 Pre'!C34=1,NOT('03 Pre'!I34="")),'03 Pre'!I34,0)</f>
        <v>0</v>
      </c>
      <c r="AB34" s="497">
        <f>IF(AND('03 Pre'!D34=1,NOT('03 Pre'!I34="")),'03 Pre'!I34,0)</f>
        <v>0</v>
      </c>
      <c r="AC34" s="497">
        <f>IF(AND('03 Pre'!E34=1,NOT('03 Pre'!I34="")),'03 Pre'!I34,0)</f>
        <v>0</v>
      </c>
      <c r="AD34" s="497">
        <f>IF(AND('03 Pre'!F34=1,NOT('03 Pre'!I34="")),'03 Pre'!I34,0)</f>
        <v>0</v>
      </c>
      <c r="AE34" s="497">
        <f>IF(AND('03 Pre'!C34=0,NOT('03 Pre'!H34="")),'03 Pre'!H34,4)</f>
        <v>4</v>
      </c>
      <c r="AF34" s="497">
        <f>IF(AND('03 Pre'!D34=0,NOT('03 Pre'!H34="")),'03 Pre'!H34,4)</f>
        <v>4</v>
      </c>
      <c r="AG34" s="497">
        <f>IF(AND('03 Pre'!E34=0,NOT('03 Pre'!H34="")),'03 Pre'!H34,4)</f>
        <v>4</v>
      </c>
      <c r="AH34" s="497">
        <f>IF(AND('03 Pre'!F34=0,NOT('03 Pre'!H34="")),'03 Pre'!H34,4)</f>
        <v>4</v>
      </c>
    </row>
    <row r="35" spans="1:34" s="497" customFormat="1" outlineLevel="2">
      <c r="A35" s="33" t="s">
        <v>2325</v>
      </c>
      <c r="B35" s="20" t="s">
        <v>5251</v>
      </c>
      <c r="C35" s="21"/>
      <c r="D35" s="21"/>
      <c r="E35" s="21"/>
      <c r="F35" s="14"/>
      <c r="G35" s="15">
        <v>2</v>
      </c>
      <c r="H35" s="15">
        <v>3</v>
      </c>
      <c r="I35" s="15"/>
      <c r="J35" s="33" t="s">
        <v>2858</v>
      </c>
      <c r="K35" s="16"/>
      <c r="L35" s="82"/>
      <c r="M35" s="496"/>
      <c r="N35" s="496"/>
      <c r="O35" s="496"/>
      <c r="P35" s="496"/>
      <c r="Q35" s="496"/>
      <c r="R35" s="496"/>
      <c r="S35" s="496"/>
      <c r="T35" s="496"/>
      <c r="U35" s="496"/>
      <c r="V35" s="496"/>
      <c r="W35" s="496"/>
      <c r="X35" s="496"/>
      <c r="Y35" s="496"/>
      <c r="Z35" s="496"/>
      <c r="AA35" s="497">
        <f>IF(AND('03 Pre'!C35=1,NOT('03 Pre'!I35="")),'03 Pre'!I35,0)</f>
        <v>0</v>
      </c>
      <c r="AB35" s="497">
        <f>IF(AND('03 Pre'!D35=1,NOT('03 Pre'!I35="")),'03 Pre'!I35,0)</f>
        <v>0</v>
      </c>
      <c r="AC35" s="497">
        <f>IF(AND('03 Pre'!E35=1,NOT('03 Pre'!I35="")),'03 Pre'!I35,0)</f>
        <v>0</v>
      </c>
      <c r="AD35" s="497">
        <f>IF(AND('03 Pre'!F35=1,NOT('03 Pre'!I35="")),'03 Pre'!I35,0)</f>
        <v>0</v>
      </c>
      <c r="AE35" s="497">
        <f>IF(AND('03 Pre'!C35=0,NOT('03 Pre'!H35="")),'03 Pre'!H35,4)</f>
        <v>3</v>
      </c>
      <c r="AF35" s="497">
        <f>IF(AND('03 Pre'!D35=0,NOT('03 Pre'!H35="")),'03 Pre'!H35,4)</f>
        <v>3</v>
      </c>
      <c r="AG35" s="497">
        <f>IF(AND('03 Pre'!E35=0,NOT('03 Pre'!H35="")),'03 Pre'!H35,4)</f>
        <v>3</v>
      </c>
      <c r="AH35" s="497">
        <f>IF(AND('03 Pre'!F35=0,NOT('03 Pre'!H35="")),'03 Pre'!H35,4)</f>
        <v>3</v>
      </c>
    </row>
    <row r="36" spans="1:34" s="497" customFormat="1" outlineLevel="1">
      <c r="A36" s="83" t="s">
        <v>5252</v>
      </c>
      <c r="B36" s="63" t="s">
        <v>5253</v>
      </c>
      <c r="C36" s="14"/>
      <c r="D36" s="14"/>
      <c r="E36" s="14"/>
      <c r="F36" s="14"/>
      <c r="G36" s="15"/>
      <c r="H36" s="33"/>
      <c r="I36" s="33"/>
      <c r="J36" s="33"/>
      <c r="K36" s="16"/>
      <c r="L36" s="84"/>
      <c r="M36" s="496"/>
      <c r="N36" s="496"/>
      <c r="O36" s="496"/>
      <c r="P36" s="496"/>
      <c r="Q36" s="496"/>
      <c r="R36" s="496"/>
      <c r="S36" s="496"/>
      <c r="T36" s="496"/>
      <c r="U36" s="496"/>
      <c r="V36" s="496"/>
      <c r="W36" s="496"/>
      <c r="X36" s="496"/>
      <c r="Y36" s="496"/>
      <c r="Z36" s="496"/>
      <c r="AB36" s="497">
        <f>IF(AND('03 Pre'!D36=1,NOT('03 Pre'!I36="")),'03 Pre'!I36,0)</f>
        <v>0</v>
      </c>
    </row>
    <row r="37" spans="1:34" s="497" customFormat="1" ht="20" outlineLevel="2">
      <c r="A37" s="33" t="s">
        <v>5254</v>
      </c>
      <c r="B37" s="16" t="s">
        <v>5261</v>
      </c>
      <c r="C37" s="21"/>
      <c r="D37" s="21"/>
      <c r="E37" s="21"/>
      <c r="F37" s="14"/>
      <c r="G37" s="15">
        <v>4</v>
      </c>
      <c r="H37" s="15"/>
      <c r="I37" s="15"/>
      <c r="J37" s="33" t="s">
        <v>5466</v>
      </c>
      <c r="K37" s="16" t="s">
        <v>5016</v>
      </c>
      <c r="L37" s="84"/>
      <c r="M37" s="496"/>
      <c r="N37" s="496"/>
      <c r="O37" s="496"/>
      <c r="P37" s="496"/>
      <c r="Q37" s="496"/>
      <c r="R37" s="496"/>
      <c r="S37" s="496"/>
      <c r="T37" s="496"/>
      <c r="U37" s="496"/>
      <c r="V37" s="496"/>
      <c r="W37" s="496"/>
      <c r="X37" s="496"/>
      <c r="Y37" s="496"/>
      <c r="Z37" s="496"/>
      <c r="AA37" s="497">
        <f>IF(AND('03 Pre'!C37=1,NOT('03 Pre'!I37="")),'03 Pre'!I37,0)</f>
        <v>0</v>
      </c>
      <c r="AB37" s="497">
        <f>IF(AND('03 Pre'!D37=1,NOT('03 Pre'!I37="")),'03 Pre'!I37,0)</f>
        <v>0</v>
      </c>
      <c r="AC37" s="497">
        <f>IF(AND('03 Pre'!E37=1,NOT('03 Pre'!I37="")),'03 Pre'!I37,0)</f>
        <v>0</v>
      </c>
      <c r="AD37" s="497">
        <f>IF(AND('03 Pre'!F37=1,NOT('03 Pre'!I37="")),'03 Pre'!I37,0)</f>
        <v>0</v>
      </c>
      <c r="AE37" s="497">
        <f>IF(AND('03 Pre'!C37=0,NOT('03 Pre'!H37="")),'03 Pre'!H37,4)</f>
        <v>4</v>
      </c>
      <c r="AF37" s="497">
        <f>IF(AND('03 Pre'!D37=0,NOT('03 Pre'!H37="")),'03 Pre'!H37,4)</f>
        <v>4</v>
      </c>
      <c r="AG37" s="497">
        <f>IF(AND('03 Pre'!E37=0,NOT('03 Pre'!H37="")),'03 Pre'!H37,4)</f>
        <v>4</v>
      </c>
      <c r="AH37" s="497">
        <f>IF(AND('03 Pre'!F37=0,NOT('03 Pre'!H37="")),'03 Pre'!H37,4)</f>
        <v>4</v>
      </c>
    </row>
    <row r="38" spans="1:34" s="497" customFormat="1" ht="20" outlineLevel="2">
      <c r="A38" s="33" t="s">
        <v>5262</v>
      </c>
      <c r="B38" s="16" t="s">
        <v>4840</v>
      </c>
      <c r="C38" s="21"/>
      <c r="D38" s="21"/>
      <c r="E38" s="21"/>
      <c r="F38" s="14"/>
      <c r="G38" s="15">
        <v>4</v>
      </c>
      <c r="H38" s="16"/>
      <c r="I38" s="16"/>
      <c r="J38" s="33" t="s">
        <v>2858</v>
      </c>
      <c r="K38" s="16"/>
      <c r="L38" s="84"/>
      <c r="M38" s="496"/>
      <c r="N38" s="496"/>
      <c r="O38" s="496"/>
      <c r="P38" s="496"/>
      <c r="Q38" s="496"/>
      <c r="R38" s="496"/>
      <c r="S38" s="496"/>
      <c r="T38" s="496"/>
      <c r="U38" s="496"/>
      <c r="V38" s="496"/>
      <c r="W38" s="496"/>
      <c r="X38" s="496"/>
      <c r="Y38" s="496"/>
      <c r="Z38" s="496"/>
      <c r="AA38" s="497">
        <f>IF(AND('03 Pre'!C38=1,NOT('03 Pre'!I38="")),'03 Pre'!I38,0)</f>
        <v>0</v>
      </c>
      <c r="AB38" s="497">
        <f>IF(AND('03 Pre'!D38=1,NOT('03 Pre'!I38="")),'03 Pre'!I38,0)</f>
        <v>0</v>
      </c>
      <c r="AC38" s="497">
        <f>IF(AND('03 Pre'!E38=1,NOT('03 Pre'!I38="")),'03 Pre'!I38,0)</f>
        <v>0</v>
      </c>
      <c r="AD38" s="497">
        <f>IF(AND('03 Pre'!F38=1,NOT('03 Pre'!I38="")),'03 Pre'!I38,0)</f>
        <v>0</v>
      </c>
      <c r="AE38" s="497">
        <f>IF(AND('03 Pre'!C38=0,NOT('03 Pre'!H38="")),'03 Pre'!H38,4)</f>
        <v>4</v>
      </c>
      <c r="AF38" s="497">
        <f>IF(AND('03 Pre'!D38=0,NOT('03 Pre'!H38="")),'03 Pre'!H38,4)</f>
        <v>4</v>
      </c>
      <c r="AG38" s="497">
        <f>IF(AND('03 Pre'!E38=0,NOT('03 Pre'!H38="")),'03 Pre'!H38,4)</f>
        <v>4</v>
      </c>
      <c r="AH38" s="497">
        <f>IF(AND('03 Pre'!F38=0,NOT('03 Pre'!H38="")),'03 Pre'!H38,4)</f>
        <v>4</v>
      </c>
    </row>
    <row r="39" spans="1:34" s="497" customFormat="1" outlineLevel="2">
      <c r="A39" s="33" t="s">
        <v>5263</v>
      </c>
      <c r="B39" s="16" t="s">
        <v>5206</v>
      </c>
      <c r="C39" s="21"/>
      <c r="D39" s="21"/>
      <c r="E39" s="21"/>
      <c r="F39" s="14"/>
      <c r="G39" s="15">
        <v>4</v>
      </c>
      <c r="H39" s="15"/>
      <c r="I39" s="15"/>
      <c r="J39" s="33" t="s">
        <v>5466</v>
      </c>
      <c r="K39" s="16"/>
      <c r="L39" s="82"/>
      <c r="M39" s="496"/>
      <c r="N39" s="496"/>
      <c r="O39" s="496"/>
      <c r="P39" s="496"/>
      <c r="Q39" s="496"/>
      <c r="R39" s="496"/>
      <c r="S39" s="496"/>
      <c r="T39" s="496"/>
      <c r="U39" s="496"/>
      <c r="V39" s="496"/>
      <c r="W39" s="496"/>
      <c r="X39" s="496"/>
      <c r="Y39" s="496"/>
      <c r="Z39" s="496"/>
      <c r="AA39" s="497">
        <f>IF(AND('03 Pre'!C39=1,NOT('03 Pre'!I39="")),'03 Pre'!I39,0)</f>
        <v>0</v>
      </c>
      <c r="AB39" s="497">
        <f>IF(AND('03 Pre'!D39=1,NOT('03 Pre'!I39="")),'03 Pre'!I39,0)</f>
        <v>0</v>
      </c>
      <c r="AC39" s="497">
        <f>IF(AND('03 Pre'!E39=1,NOT('03 Pre'!I39="")),'03 Pre'!I39,0)</f>
        <v>0</v>
      </c>
      <c r="AD39" s="497">
        <f>IF(AND('03 Pre'!F39=1,NOT('03 Pre'!I39="")),'03 Pre'!I39,0)</f>
        <v>0</v>
      </c>
      <c r="AE39" s="497">
        <f>IF(AND('03 Pre'!C39=0,NOT('03 Pre'!H39="")),'03 Pre'!H39,4)</f>
        <v>4</v>
      </c>
      <c r="AF39" s="497">
        <f>IF(AND('03 Pre'!D39=0,NOT('03 Pre'!H39="")),'03 Pre'!H39,4)</f>
        <v>4</v>
      </c>
      <c r="AG39" s="497">
        <f>IF(AND('03 Pre'!E39=0,NOT('03 Pre'!H39="")),'03 Pre'!H39,4)</f>
        <v>4</v>
      </c>
      <c r="AH39" s="497">
        <f>IF(AND('03 Pre'!F39=0,NOT('03 Pre'!H39="")),'03 Pre'!H39,4)</f>
        <v>4</v>
      </c>
    </row>
    <row r="40" spans="1:34" s="497" customFormat="1" ht="20" outlineLevel="2">
      <c r="A40" s="33" t="s">
        <v>5207</v>
      </c>
      <c r="B40" s="16" t="s">
        <v>2289</v>
      </c>
      <c r="C40" s="21"/>
      <c r="D40" s="21"/>
      <c r="E40" s="21"/>
      <c r="F40" s="14"/>
      <c r="G40" s="15">
        <v>2</v>
      </c>
      <c r="H40" s="15">
        <v>2</v>
      </c>
      <c r="I40" s="15"/>
      <c r="J40" s="33" t="s">
        <v>3371</v>
      </c>
      <c r="K40" s="16"/>
      <c r="L40" s="82"/>
      <c r="M40" s="496"/>
      <c r="N40" s="496"/>
      <c r="O40" s="496"/>
      <c r="P40" s="496"/>
      <c r="Q40" s="496"/>
      <c r="R40" s="496"/>
      <c r="S40" s="496"/>
      <c r="T40" s="496"/>
      <c r="U40" s="496"/>
      <c r="V40" s="496"/>
      <c r="W40" s="496"/>
      <c r="X40" s="496"/>
      <c r="Y40" s="496"/>
      <c r="Z40" s="496"/>
      <c r="AA40" s="497">
        <f>IF(AND('03 Pre'!C40=1,NOT('03 Pre'!I40="")),'03 Pre'!I40,0)</f>
        <v>0</v>
      </c>
      <c r="AB40" s="497">
        <f>IF(AND('03 Pre'!D40=1,NOT('03 Pre'!I40="")),'03 Pre'!I40,0)</f>
        <v>0</v>
      </c>
      <c r="AC40" s="497">
        <f>IF(AND('03 Pre'!E40=1,NOT('03 Pre'!I40="")),'03 Pre'!I40,0)</f>
        <v>0</v>
      </c>
      <c r="AD40" s="497">
        <f>IF(AND('03 Pre'!F40=1,NOT('03 Pre'!I40="")),'03 Pre'!I40,0)</f>
        <v>0</v>
      </c>
      <c r="AE40" s="497">
        <f>IF(AND('03 Pre'!C40=0,NOT('03 Pre'!H40="")),'03 Pre'!H40,4)</f>
        <v>2</v>
      </c>
      <c r="AF40" s="497">
        <f>IF(AND('03 Pre'!D40=0,NOT('03 Pre'!H40="")),'03 Pre'!H40,4)</f>
        <v>2</v>
      </c>
      <c r="AG40" s="497">
        <f>IF(AND('03 Pre'!E40=0,NOT('03 Pre'!H40="")),'03 Pre'!H40,4)</f>
        <v>2</v>
      </c>
      <c r="AH40" s="497">
        <f>IF(AND('03 Pre'!F40=0,NOT('03 Pre'!H40="")),'03 Pre'!H40,4)</f>
        <v>2</v>
      </c>
    </row>
    <row r="41" spans="1:34" s="497" customFormat="1" outlineLevel="2">
      <c r="A41" s="33" t="s">
        <v>2290</v>
      </c>
      <c r="B41" s="16" t="s">
        <v>5227</v>
      </c>
      <c r="C41" s="21"/>
      <c r="D41" s="21"/>
      <c r="E41" s="21"/>
      <c r="F41" s="14"/>
      <c r="G41" s="15">
        <v>2</v>
      </c>
      <c r="H41" s="15">
        <v>3</v>
      </c>
      <c r="I41" s="15"/>
      <c r="J41" s="33" t="s">
        <v>2858</v>
      </c>
      <c r="K41" s="16"/>
      <c r="L41" s="82"/>
      <c r="M41" s="496"/>
      <c r="N41" s="496"/>
      <c r="O41" s="496"/>
      <c r="P41" s="496"/>
      <c r="Q41" s="496"/>
      <c r="R41" s="496"/>
      <c r="S41" s="496"/>
      <c r="T41" s="496"/>
      <c r="U41" s="496"/>
      <c r="V41" s="496"/>
      <c r="W41" s="496"/>
      <c r="X41" s="496"/>
      <c r="Y41" s="496"/>
      <c r="Z41" s="496"/>
      <c r="AA41" s="497">
        <f>IF(AND('03 Pre'!C41=1,NOT('03 Pre'!I41="")),'03 Pre'!I41,0)</f>
        <v>0</v>
      </c>
      <c r="AB41" s="497">
        <f>IF(AND('03 Pre'!D41=1,NOT('03 Pre'!I41="")),'03 Pre'!I41,0)</f>
        <v>0</v>
      </c>
      <c r="AC41" s="497">
        <f>IF(AND('03 Pre'!E41=1,NOT('03 Pre'!I41="")),'03 Pre'!I41,0)</f>
        <v>0</v>
      </c>
      <c r="AD41" s="497">
        <f>IF(AND('03 Pre'!F41=1,NOT('03 Pre'!I41="")),'03 Pre'!I41,0)</f>
        <v>0</v>
      </c>
      <c r="AE41" s="497">
        <f>IF(AND('03 Pre'!C41=0,NOT('03 Pre'!H41="")),'03 Pre'!H41,4)</f>
        <v>3</v>
      </c>
      <c r="AF41" s="497">
        <f>IF(AND('03 Pre'!D41=0,NOT('03 Pre'!H41="")),'03 Pre'!H41,4)</f>
        <v>3</v>
      </c>
      <c r="AG41" s="497">
        <f>IF(AND('03 Pre'!E41=0,NOT('03 Pre'!H41="")),'03 Pre'!H41,4)</f>
        <v>3</v>
      </c>
      <c r="AH41" s="497">
        <f>IF(AND('03 Pre'!F41=0,NOT('03 Pre'!H41="")),'03 Pre'!H41,4)</f>
        <v>3</v>
      </c>
    </row>
    <row r="42" spans="1:34" s="497" customFormat="1" ht="13">
      <c r="A42" s="64" t="s">
        <v>5228</v>
      </c>
      <c r="B42" s="64" t="s">
        <v>4793</v>
      </c>
      <c r="C42" s="14"/>
      <c r="D42" s="14"/>
      <c r="E42" s="14"/>
      <c r="F42" s="14"/>
      <c r="G42" s="16"/>
      <c r="H42" s="16"/>
      <c r="I42" s="15"/>
      <c r="J42" s="33"/>
      <c r="K42" s="16"/>
      <c r="L42" s="82"/>
      <c r="M42" s="496"/>
      <c r="N42" s="496"/>
      <c r="O42" s="496"/>
      <c r="P42" s="496"/>
      <c r="Q42" s="496"/>
      <c r="R42" s="496"/>
      <c r="S42" s="496"/>
      <c r="T42" s="496"/>
      <c r="U42" s="496"/>
      <c r="V42" s="496"/>
      <c r="W42" s="496"/>
      <c r="X42" s="496"/>
      <c r="Y42" s="496"/>
      <c r="Z42" s="496"/>
      <c r="AB42" s="497">
        <f>IF(AND('03 Pre'!D42=1,NOT('03 Pre'!I42="")),'03 Pre'!I42,0)</f>
        <v>0</v>
      </c>
    </row>
    <row r="43" spans="1:34" s="497" customFormat="1" outlineLevel="1">
      <c r="A43" s="59" t="s">
        <v>5229</v>
      </c>
      <c r="B43" s="88" t="s">
        <v>5279</v>
      </c>
      <c r="C43" s="14"/>
      <c r="D43" s="14"/>
      <c r="E43" s="14"/>
      <c r="F43" s="14"/>
      <c r="G43" s="18"/>
      <c r="H43" s="18"/>
      <c r="I43" s="18"/>
      <c r="J43" s="33"/>
      <c r="K43" s="16"/>
      <c r="L43" s="82"/>
      <c r="M43" s="496"/>
      <c r="N43" s="496"/>
      <c r="O43" s="496"/>
      <c r="P43" s="496"/>
      <c r="Q43" s="496"/>
      <c r="R43" s="496"/>
      <c r="S43" s="496"/>
      <c r="T43" s="496"/>
      <c r="U43" s="496"/>
      <c r="V43" s="496"/>
      <c r="W43" s="496"/>
      <c r="X43" s="496"/>
      <c r="Y43" s="496"/>
      <c r="Z43" s="496"/>
      <c r="AB43" s="497">
        <f>IF(AND('03 Pre'!D43=1,NOT('03 Pre'!I43="")),'03 Pre'!I43,0)</f>
        <v>0</v>
      </c>
    </row>
    <row r="44" spans="1:34" s="497" customFormat="1" ht="40" outlineLevel="2">
      <c r="A44" s="15" t="s">
        <v>5280</v>
      </c>
      <c r="B44" s="62" t="s">
        <v>5462</v>
      </c>
      <c r="C44" s="21"/>
      <c r="D44" s="21"/>
      <c r="E44" s="21"/>
      <c r="F44" s="14"/>
      <c r="G44" s="15">
        <v>4</v>
      </c>
      <c r="H44" s="15">
        <v>2</v>
      </c>
      <c r="I44" s="15">
        <v>2</v>
      </c>
      <c r="J44" s="33" t="s">
        <v>2351</v>
      </c>
      <c r="K44" s="16" t="s">
        <v>3331</v>
      </c>
      <c r="L44" s="82"/>
      <c r="M44" s="496"/>
      <c r="N44" s="496"/>
      <c r="O44" s="496"/>
      <c r="P44" s="496"/>
      <c r="Q44" s="496"/>
      <c r="R44" s="496"/>
      <c r="S44" s="496"/>
      <c r="T44" s="496"/>
      <c r="U44" s="496"/>
      <c r="V44" s="496"/>
      <c r="W44" s="496"/>
      <c r="X44" s="496"/>
      <c r="Y44" s="496"/>
      <c r="Z44" s="496"/>
      <c r="AA44" s="497">
        <f>IF(AND('03 Pre'!C44=1,NOT('03 Pre'!I44="")),'03 Pre'!I44,0)</f>
        <v>0</v>
      </c>
      <c r="AB44" s="497">
        <f>IF(AND('03 Pre'!D44=1,NOT('03 Pre'!I44="")),'03 Pre'!I44,0)</f>
        <v>0</v>
      </c>
      <c r="AC44" s="497">
        <f>IF(AND('03 Pre'!E44=1,NOT('03 Pre'!I44="")),'03 Pre'!I44,0)</f>
        <v>0</v>
      </c>
      <c r="AD44" s="497">
        <f>IF(AND('03 Pre'!F44=1,NOT('03 Pre'!I44="")),'03 Pre'!I44,0)</f>
        <v>0</v>
      </c>
      <c r="AE44" s="497">
        <f>IF(AND('03 Pre'!C44=0,NOT('03 Pre'!H44="")),'03 Pre'!H44,4)</f>
        <v>2</v>
      </c>
      <c r="AF44" s="497">
        <f>IF(AND('03 Pre'!D44=0,NOT('03 Pre'!H44="")),'03 Pre'!H44,4)</f>
        <v>2</v>
      </c>
      <c r="AG44" s="497">
        <f>IF(AND('03 Pre'!E44=0,NOT('03 Pre'!H44="")),'03 Pre'!H44,4)</f>
        <v>2</v>
      </c>
      <c r="AH44" s="497">
        <f>IF(AND('03 Pre'!F44=0,NOT('03 Pre'!H44="")),'03 Pre'!H44,4)</f>
        <v>2</v>
      </c>
    </row>
    <row r="45" spans="1:34" s="497" customFormat="1" outlineLevel="2">
      <c r="A45" s="15" t="s">
        <v>1655</v>
      </c>
      <c r="B45" s="62" t="s">
        <v>5235</v>
      </c>
      <c r="C45" s="21"/>
      <c r="D45" s="21"/>
      <c r="E45" s="21"/>
      <c r="F45" s="14"/>
      <c r="G45" s="15">
        <v>4</v>
      </c>
      <c r="H45" s="15"/>
      <c r="I45" s="15"/>
      <c r="J45" s="33" t="s">
        <v>5466</v>
      </c>
      <c r="K45" s="16"/>
      <c r="L45" s="82"/>
      <c r="M45" s="496"/>
      <c r="N45" s="496"/>
      <c r="O45" s="496"/>
      <c r="P45" s="496"/>
      <c r="Q45" s="496"/>
      <c r="R45" s="496"/>
      <c r="S45" s="496"/>
      <c r="T45" s="496"/>
      <c r="U45" s="496"/>
      <c r="V45" s="496"/>
      <c r="W45" s="496"/>
      <c r="X45" s="496"/>
      <c r="Y45" s="496"/>
      <c r="Z45" s="496"/>
      <c r="AA45" s="497">
        <f>IF(AND('03 Pre'!C45=1,NOT('03 Pre'!I45="")),'03 Pre'!I45,0)</f>
        <v>0</v>
      </c>
      <c r="AB45" s="497">
        <f>IF(AND('03 Pre'!D45=1,NOT('03 Pre'!I45="")),'03 Pre'!I45,0)</f>
        <v>0</v>
      </c>
      <c r="AC45" s="497">
        <f>IF(AND('03 Pre'!E45=1,NOT('03 Pre'!I45="")),'03 Pre'!I45,0)</f>
        <v>0</v>
      </c>
      <c r="AD45" s="497">
        <f>IF(AND('03 Pre'!F45=1,NOT('03 Pre'!I45="")),'03 Pre'!I45,0)</f>
        <v>0</v>
      </c>
      <c r="AE45" s="497">
        <f>IF(AND('03 Pre'!C45=0,NOT('03 Pre'!H45="")),'03 Pre'!H45,4)</f>
        <v>4</v>
      </c>
      <c r="AF45" s="497">
        <f>IF(AND('03 Pre'!D45=0,NOT('03 Pre'!H45="")),'03 Pre'!H45,4)</f>
        <v>4</v>
      </c>
      <c r="AG45" s="497">
        <f>IF(AND('03 Pre'!E45=0,NOT('03 Pre'!H45="")),'03 Pre'!H45,4)</f>
        <v>4</v>
      </c>
      <c r="AH45" s="497">
        <f>IF(AND('03 Pre'!F45=0,NOT('03 Pre'!H45="")),'03 Pre'!H45,4)</f>
        <v>4</v>
      </c>
    </row>
    <row r="46" spans="1:34" s="497" customFormat="1" ht="20" outlineLevel="2">
      <c r="A46" s="15" t="s">
        <v>2349</v>
      </c>
      <c r="B46" s="62" t="s">
        <v>5609</v>
      </c>
      <c r="C46" s="21"/>
      <c r="D46" s="21"/>
      <c r="E46" s="21"/>
      <c r="F46" s="14"/>
      <c r="G46" s="15">
        <v>4</v>
      </c>
      <c r="H46" s="15"/>
      <c r="I46" s="15"/>
      <c r="J46" s="33" t="s">
        <v>2351</v>
      </c>
      <c r="K46" s="16"/>
      <c r="L46" s="82"/>
      <c r="M46" s="496"/>
      <c r="N46" s="496"/>
      <c r="O46" s="496"/>
      <c r="P46" s="496"/>
      <c r="Q46" s="496"/>
      <c r="R46" s="496"/>
      <c r="S46" s="496"/>
      <c r="T46" s="496"/>
      <c r="U46" s="496"/>
      <c r="V46" s="496"/>
      <c r="W46" s="496"/>
      <c r="X46" s="496"/>
      <c r="Y46" s="496"/>
      <c r="Z46" s="496"/>
      <c r="AA46" s="497">
        <f>IF(AND('03 Pre'!C46=1,NOT('03 Pre'!I46="")),'03 Pre'!I46,0)</f>
        <v>0</v>
      </c>
      <c r="AB46" s="497">
        <f>IF(AND('03 Pre'!D46=1,NOT('03 Pre'!I46="")),'03 Pre'!I46,0)</f>
        <v>0</v>
      </c>
      <c r="AC46" s="497">
        <f>IF(AND('03 Pre'!E46=1,NOT('03 Pre'!I46="")),'03 Pre'!I46,0)</f>
        <v>0</v>
      </c>
      <c r="AD46" s="497">
        <f>IF(AND('03 Pre'!F46=1,NOT('03 Pre'!I46="")),'03 Pre'!I46,0)</f>
        <v>0</v>
      </c>
      <c r="AE46" s="497">
        <f>IF(AND('03 Pre'!C46=0,NOT('03 Pre'!H46="")),'03 Pre'!H46,4)</f>
        <v>4</v>
      </c>
      <c r="AF46" s="497">
        <f>IF(AND('03 Pre'!D46=0,NOT('03 Pre'!H46="")),'03 Pre'!H46,4)</f>
        <v>4</v>
      </c>
      <c r="AG46" s="497">
        <f>IF(AND('03 Pre'!E46=0,NOT('03 Pre'!H46="")),'03 Pre'!H46,4)</f>
        <v>4</v>
      </c>
      <c r="AH46" s="497">
        <f>IF(AND('03 Pre'!F46=0,NOT('03 Pre'!H46="")),'03 Pre'!H46,4)</f>
        <v>4</v>
      </c>
    </row>
    <row r="47" spans="1:34" s="497" customFormat="1" outlineLevel="2">
      <c r="A47" s="15" t="s">
        <v>5610</v>
      </c>
      <c r="B47" s="62" t="s">
        <v>463</v>
      </c>
      <c r="C47" s="14"/>
      <c r="D47" s="14"/>
      <c r="E47" s="14"/>
      <c r="F47" s="14"/>
      <c r="G47" s="15">
        <v>4</v>
      </c>
      <c r="H47" s="15">
        <v>2</v>
      </c>
      <c r="I47" s="15"/>
      <c r="J47" s="33" t="s">
        <v>5466</v>
      </c>
      <c r="K47" s="16"/>
      <c r="L47" s="82"/>
      <c r="M47" s="496"/>
      <c r="N47" s="496"/>
      <c r="O47" s="496"/>
      <c r="P47" s="496"/>
      <c r="Q47" s="496"/>
      <c r="R47" s="496"/>
      <c r="S47" s="496"/>
      <c r="T47" s="496"/>
      <c r="U47" s="496"/>
      <c r="V47" s="496"/>
      <c r="W47" s="496"/>
      <c r="X47" s="496"/>
      <c r="Y47" s="496"/>
      <c r="Z47" s="496"/>
      <c r="AA47" s="497">
        <f>IF(AND('03 Pre'!C47=1,NOT('03 Pre'!I47="")),'03 Pre'!I47,0)</f>
        <v>0</v>
      </c>
      <c r="AB47" s="497">
        <f>IF(AND('03 Pre'!D47=1,NOT('03 Pre'!I47="")),'03 Pre'!I47,0)</f>
        <v>0</v>
      </c>
      <c r="AC47" s="497">
        <f>IF(AND('03 Pre'!E47=1,NOT('03 Pre'!I47="")),'03 Pre'!I47,0)</f>
        <v>0</v>
      </c>
      <c r="AD47" s="497">
        <f>IF(AND('03 Pre'!F47=1,NOT('03 Pre'!I47="")),'03 Pre'!I47,0)</f>
        <v>0</v>
      </c>
      <c r="AE47" s="497">
        <f>IF(AND('03 Pre'!C47=0,NOT('03 Pre'!H47="")),'03 Pre'!H47,4)</f>
        <v>2</v>
      </c>
      <c r="AF47" s="497">
        <f>IF(AND('03 Pre'!D47=0,NOT('03 Pre'!H47="")),'03 Pre'!H47,4)</f>
        <v>2</v>
      </c>
      <c r="AG47" s="497">
        <f>IF(AND('03 Pre'!E47=0,NOT('03 Pre'!H47="")),'03 Pre'!H47,4)</f>
        <v>2</v>
      </c>
      <c r="AH47" s="497">
        <f>IF(AND('03 Pre'!F47=0,NOT('03 Pre'!H47="")),'03 Pre'!H47,4)</f>
        <v>2</v>
      </c>
    </row>
    <row r="48" spans="1:34" s="497" customFormat="1" ht="20" outlineLevel="2">
      <c r="A48" s="15" t="s">
        <v>5281</v>
      </c>
      <c r="B48" s="89" t="s">
        <v>4958</v>
      </c>
      <c r="C48" s="21"/>
      <c r="D48" s="21"/>
      <c r="E48" s="21"/>
      <c r="F48" s="14"/>
      <c r="G48" s="15">
        <v>4</v>
      </c>
      <c r="H48" s="15"/>
      <c r="I48" s="15"/>
      <c r="J48" s="33" t="s">
        <v>5466</v>
      </c>
      <c r="K48" s="16"/>
      <c r="L48" s="82"/>
      <c r="M48" s="496"/>
      <c r="N48" s="496"/>
      <c r="O48" s="496"/>
      <c r="P48" s="496"/>
      <c r="Q48" s="496"/>
      <c r="R48" s="496"/>
      <c r="S48" s="496"/>
      <c r="T48" s="496"/>
      <c r="U48" s="496"/>
      <c r="V48" s="496"/>
      <c r="W48" s="496"/>
      <c r="X48" s="496"/>
      <c r="Y48" s="496"/>
      <c r="Z48" s="496"/>
      <c r="AA48" s="497">
        <f>IF(AND('03 Pre'!C48=1,NOT('03 Pre'!I48="")),'03 Pre'!I48,0)</f>
        <v>0</v>
      </c>
      <c r="AB48" s="497">
        <f>IF(AND('03 Pre'!D48=1,NOT('03 Pre'!I48="")),'03 Pre'!I48,0)</f>
        <v>0</v>
      </c>
      <c r="AC48" s="497">
        <f>IF(AND('03 Pre'!E48=1,NOT('03 Pre'!I48="")),'03 Pre'!I48,0)</f>
        <v>0</v>
      </c>
      <c r="AD48" s="497">
        <f>IF(AND('03 Pre'!F48=1,NOT('03 Pre'!I48="")),'03 Pre'!I48,0)</f>
        <v>0</v>
      </c>
      <c r="AE48" s="497">
        <f>IF(AND('03 Pre'!C48=0,NOT('03 Pre'!H48="")),'03 Pre'!H48,4)</f>
        <v>4</v>
      </c>
      <c r="AF48" s="497">
        <f>IF(AND('03 Pre'!D48=0,NOT('03 Pre'!H48="")),'03 Pre'!H48,4)</f>
        <v>4</v>
      </c>
      <c r="AG48" s="497">
        <f>IF(AND('03 Pre'!E48=0,NOT('03 Pre'!H48="")),'03 Pre'!H48,4)</f>
        <v>4</v>
      </c>
      <c r="AH48" s="497">
        <f>IF(AND('03 Pre'!F48=0,NOT('03 Pre'!H48="")),'03 Pre'!H48,4)</f>
        <v>4</v>
      </c>
    </row>
    <row r="49" spans="1:34" s="497" customFormat="1" ht="20" outlineLevel="2">
      <c r="A49" s="15" t="s">
        <v>5282</v>
      </c>
      <c r="B49" s="89" t="s">
        <v>5283</v>
      </c>
      <c r="C49" s="21"/>
      <c r="D49" s="21"/>
      <c r="E49" s="21"/>
      <c r="F49" s="14"/>
      <c r="G49" s="15">
        <v>1</v>
      </c>
      <c r="H49" s="15">
        <v>3</v>
      </c>
      <c r="I49" s="15"/>
      <c r="J49" s="33" t="s">
        <v>3371</v>
      </c>
      <c r="K49" s="16"/>
      <c r="L49" s="82"/>
      <c r="M49" s="496"/>
      <c r="N49" s="496"/>
      <c r="O49" s="496"/>
      <c r="P49" s="496"/>
      <c r="Q49" s="496"/>
      <c r="R49" s="496"/>
      <c r="S49" s="496"/>
      <c r="T49" s="496"/>
      <c r="U49" s="496"/>
      <c r="V49" s="496"/>
      <c r="W49" s="496"/>
      <c r="X49" s="496"/>
      <c r="Y49" s="496"/>
      <c r="Z49" s="496"/>
      <c r="AA49" s="497">
        <f>IF(AND('03 Pre'!C49=1,NOT('03 Pre'!I49="")),'03 Pre'!I49,0)</f>
        <v>0</v>
      </c>
      <c r="AB49" s="497">
        <f>IF(AND('03 Pre'!D49=1,NOT('03 Pre'!I49="")),'03 Pre'!I49,0)</f>
        <v>0</v>
      </c>
      <c r="AC49" s="497">
        <f>IF(AND('03 Pre'!E49=1,NOT('03 Pre'!I49="")),'03 Pre'!I49,0)</f>
        <v>0</v>
      </c>
      <c r="AD49" s="497">
        <f>IF(AND('03 Pre'!F49=1,NOT('03 Pre'!I49="")),'03 Pre'!I49,0)</f>
        <v>0</v>
      </c>
      <c r="AE49" s="497">
        <f>IF(AND('03 Pre'!C49=0,NOT('03 Pre'!H49="")),'03 Pre'!H49,4)</f>
        <v>3</v>
      </c>
      <c r="AF49" s="497">
        <f>IF(AND('03 Pre'!D49=0,NOT('03 Pre'!H49="")),'03 Pre'!H49,4)</f>
        <v>3</v>
      </c>
      <c r="AG49" s="497">
        <f>IF(AND('03 Pre'!E49=0,NOT('03 Pre'!H49="")),'03 Pre'!H49,4)</f>
        <v>3</v>
      </c>
      <c r="AH49" s="497">
        <f>IF(AND('03 Pre'!F49=0,NOT('03 Pre'!H49="")),'03 Pre'!H49,4)</f>
        <v>3</v>
      </c>
    </row>
    <row r="50" spans="1:34" s="497" customFormat="1" ht="20" outlineLevel="2">
      <c r="A50" s="15" t="s">
        <v>5284</v>
      </c>
      <c r="B50" s="62" t="s">
        <v>5463</v>
      </c>
      <c r="C50" s="21"/>
      <c r="D50" s="21"/>
      <c r="E50" s="21"/>
      <c r="F50" s="14"/>
      <c r="G50" s="15">
        <v>1</v>
      </c>
      <c r="H50" s="15">
        <v>3</v>
      </c>
      <c r="I50" s="15"/>
      <c r="J50" s="33" t="s">
        <v>2858</v>
      </c>
      <c r="K50" s="16" t="s">
        <v>3331</v>
      </c>
      <c r="L50" s="82"/>
      <c r="M50" s="496"/>
      <c r="N50" s="496"/>
      <c r="O50" s="496"/>
      <c r="P50" s="496"/>
      <c r="Q50" s="496"/>
      <c r="R50" s="496"/>
      <c r="S50" s="496"/>
      <c r="T50" s="496"/>
      <c r="U50" s="496"/>
      <c r="V50" s="496"/>
      <c r="W50" s="496"/>
      <c r="X50" s="496"/>
      <c r="Y50" s="496"/>
      <c r="Z50" s="496"/>
      <c r="AA50" s="497">
        <f>IF(AND('03 Pre'!C50=1,NOT('03 Pre'!I50="")),'03 Pre'!I50,0)</f>
        <v>0</v>
      </c>
      <c r="AB50" s="497">
        <f>IF(AND('03 Pre'!D50=1,NOT('03 Pre'!I50="")),'03 Pre'!I50,0)</f>
        <v>0</v>
      </c>
      <c r="AC50" s="497">
        <f>IF(AND('03 Pre'!E50=1,NOT('03 Pre'!I50="")),'03 Pre'!I50,0)</f>
        <v>0</v>
      </c>
      <c r="AD50" s="497">
        <f>IF(AND('03 Pre'!F50=1,NOT('03 Pre'!I50="")),'03 Pre'!I50,0)</f>
        <v>0</v>
      </c>
      <c r="AE50" s="497">
        <f>IF(AND('03 Pre'!C50=0,NOT('03 Pre'!H50="")),'03 Pre'!H50,4)</f>
        <v>3</v>
      </c>
      <c r="AF50" s="497">
        <f>IF(AND('03 Pre'!D50=0,NOT('03 Pre'!H50="")),'03 Pre'!H50,4)</f>
        <v>3</v>
      </c>
      <c r="AG50" s="497">
        <f>IF(AND('03 Pre'!E50=0,NOT('03 Pre'!H50="")),'03 Pre'!H50,4)</f>
        <v>3</v>
      </c>
      <c r="AH50" s="497">
        <f>IF(AND('03 Pre'!F50=0,NOT('03 Pre'!H50="")),'03 Pre'!H50,4)</f>
        <v>3</v>
      </c>
    </row>
    <row r="51" spans="1:34" s="497" customFormat="1" outlineLevel="1">
      <c r="A51" s="59" t="s">
        <v>5285</v>
      </c>
      <c r="B51" s="90" t="s">
        <v>2210</v>
      </c>
      <c r="C51" s="21"/>
      <c r="D51" s="21"/>
      <c r="E51" s="21"/>
      <c r="F51" s="14"/>
      <c r="G51" s="15"/>
      <c r="H51" s="15"/>
      <c r="I51" s="15"/>
      <c r="J51" s="33"/>
      <c r="K51" s="16"/>
      <c r="L51" s="82"/>
      <c r="M51" s="496"/>
      <c r="N51" s="496"/>
      <c r="O51" s="496"/>
      <c r="P51" s="496"/>
      <c r="Q51" s="496"/>
      <c r="R51" s="496"/>
      <c r="S51" s="496"/>
      <c r="T51" s="496"/>
      <c r="U51" s="496"/>
      <c r="V51" s="496"/>
      <c r="W51" s="496"/>
      <c r="X51" s="496"/>
      <c r="Y51" s="496"/>
      <c r="Z51" s="496"/>
      <c r="AB51" s="497">
        <f>IF(AND('03 Pre'!D51=1,NOT('03 Pre'!I51="")),'03 Pre'!I51,0)</f>
        <v>0</v>
      </c>
    </row>
    <row r="52" spans="1:34" s="497" customFormat="1" ht="20" outlineLevel="2">
      <c r="A52" s="15" t="s">
        <v>2211</v>
      </c>
      <c r="B52" s="62" t="s">
        <v>4798</v>
      </c>
      <c r="C52" s="21"/>
      <c r="D52" s="21"/>
      <c r="E52" s="21"/>
      <c r="F52" s="14"/>
      <c r="G52" s="15">
        <v>4</v>
      </c>
      <c r="H52" s="15">
        <v>2</v>
      </c>
      <c r="I52" s="15"/>
      <c r="J52" s="33" t="s">
        <v>2351</v>
      </c>
      <c r="K52" s="16"/>
      <c r="L52" s="82"/>
      <c r="M52" s="496"/>
      <c r="N52" s="496"/>
      <c r="O52" s="496"/>
      <c r="P52" s="496"/>
      <c r="Q52" s="496"/>
      <c r="R52" s="496"/>
      <c r="S52" s="496"/>
      <c r="T52" s="496"/>
      <c r="U52" s="496"/>
      <c r="V52" s="496"/>
      <c r="W52" s="496"/>
      <c r="X52" s="496"/>
      <c r="Y52" s="496"/>
      <c r="Z52" s="496"/>
      <c r="AA52" s="497">
        <f>IF(AND('03 Pre'!C52=1,NOT('03 Pre'!I52="")),'03 Pre'!I52,0)</f>
        <v>0</v>
      </c>
      <c r="AB52" s="497">
        <f>IF(AND('03 Pre'!D52=1,NOT('03 Pre'!I52="")),'03 Pre'!I52,0)</f>
        <v>0</v>
      </c>
      <c r="AC52" s="497">
        <f>IF(AND('03 Pre'!E52=1,NOT('03 Pre'!I52="")),'03 Pre'!I52,0)</f>
        <v>0</v>
      </c>
      <c r="AD52" s="497">
        <f>IF(AND('03 Pre'!F52=1,NOT('03 Pre'!I52="")),'03 Pre'!I52,0)</f>
        <v>0</v>
      </c>
      <c r="AE52" s="497">
        <f>IF(AND('03 Pre'!C52=0,NOT('03 Pre'!H52="")),'03 Pre'!H52,4)</f>
        <v>2</v>
      </c>
      <c r="AF52" s="497">
        <f>IF(AND('03 Pre'!D52=0,NOT('03 Pre'!H52="")),'03 Pre'!H52,4)</f>
        <v>2</v>
      </c>
      <c r="AG52" s="497">
        <f>IF(AND('03 Pre'!E52=0,NOT('03 Pre'!H52="")),'03 Pre'!H52,4)</f>
        <v>2</v>
      </c>
      <c r="AH52" s="497">
        <f>IF(AND('03 Pre'!F52=0,NOT('03 Pre'!H52="")),'03 Pre'!H52,4)</f>
        <v>2</v>
      </c>
    </row>
    <row r="53" spans="1:34" s="497" customFormat="1" ht="60" outlineLevel="2">
      <c r="A53" s="15" t="s">
        <v>2261</v>
      </c>
      <c r="B53" s="62" t="s">
        <v>609</v>
      </c>
      <c r="C53" s="21"/>
      <c r="D53" s="21"/>
      <c r="E53" s="21"/>
      <c r="F53" s="14"/>
      <c r="G53" s="15">
        <v>4</v>
      </c>
      <c r="H53" s="15">
        <v>2</v>
      </c>
      <c r="I53" s="15"/>
      <c r="J53" s="33" t="s">
        <v>5466</v>
      </c>
      <c r="K53" s="16"/>
      <c r="L53" s="82"/>
      <c r="M53" s="496"/>
      <c r="N53" s="496"/>
      <c r="O53" s="496"/>
      <c r="P53" s="496"/>
      <c r="Q53" s="496"/>
      <c r="R53" s="496"/>
      <c r="S53" s="496"/>
      <c r="T53" s="496"/>
      <c r="U53" s="496"/>
      <c r="V53" s="496"/>
      <c r="W53" s="496"/>
      <c r="X53" s="496"/>
      <c r="Y53" s="496"/>
      <c r="Z53" s="496"/>
      <c r="AA53" s="497">
        <f>IF(AND('03 Pre'!C53=1,NOT('03 Pre'!I53="")),'03 Pre'!I53,0)</f>
        <v>0</v>
      </c>
      <c r="AB53" s="497">
        <f>IF(AND('03 Pre'!D53=1,NOT('03 Pre'!I53="")),'03 Pre'!I53,0)</f>
        <v>0</v>
      </c>
      <c r="AC53" s="497">
        <f>IF(AND('03 Pre'!E53=1,NOT('03 Pre'!I53="")),'03 Pre'!I53,0)</f>
        <v>0</v>
      </c>
      <c r="AD53" s="497">
        <f>IF(AND('03 Pre'!F53=1,NOT('03 Pre'!I53="")),'03 Pre'!I53,0)</f>
        <v>0</v>
      </c>
      <c r="AE53" s="497">
        <f>IF(AND('03 Pre'!C53=0,NOT('03 Pre'!H53="")),'03 Pre'!H53,4)</f>
        <v>2</v>
      </c>
      <c r="AF53" s="497">
        <f>IF(AND('03 Pre'!D53=0,NOT('03 Pre'!H53="")),'03 Pre'!H53,4)</f>
        <v>2</v>
      </c>
      <c r="AG53" s="497">
        <f>IF(AND('03 Pre'!E53=0,NOT('03 Pre'!H53="")),'03 Pre'!H53,4)</f>
        <v>2</v>
      </c>
      <c r="AH53" s="497">
        <f>IF(AND('03 Pre'!F53=0,NOT('03 Pre'!H53="")),'03 Pre'!H53,4)</f>
        <v>2</v>
      </c>
    </row>
    <row r="54" spans="1:34" s="497" customFormat="1" outlineLevel="2">
      <c r="A54" s="15" t="s">
        <v>610</v>
      </c>
      <c r="B54" s="61" t="s">
        <v>5249</v>
      </c>
      <c r="C54" s="21"/>
      <c r="D54" s="21"/>
      <c r="E54" s="21"/>
      <c r="F54" s="14"/>
      <c r="G54" s="15">
        <v>4</v>
      </c>
      <c r="H54" s="15"/>
      <c r="I54" s="15"/>
      <c r="J54" s="33" t="s">
        <v>5466</v>
      </c>
      <c r="K54" s="16"/>
      <c r="L54" s="82"/>
      <c r="M54" s="496"/>
      <c r="N54" s="496"/>
      <c r="O54" s="496"/>
      <c r="P54" s="496"/>
      <c r="Q54" s="496"/>
      <c r="R54" s="496"/>
      <c r="S54" s="496"/>
      <c r="T54" s="496"/>
      <c r="U54" s="496"/>
      <c r="V54" s="496"/>
      <c r="W54" s="496"/>
      <c r="X54" s="496"/>
      <c r="Y54" s="496"/>
      <c r="Z54" s="496"/>
      <c r="AA54" s="497">
        <f>IF(AND('03 Pre'!C54=1,NOT('03 Pre'!I54="")),'03 Pre'!I54,0)</f>
        <v>0</v>
      </c>
      <c r="AB54" s="497">
        <f>IF(AND('03 Pre'!D54=1,NOT('03 Pre'!I54="")),'03 Pre'!I54,0)</f>
        <v>0</v>
      </c>
      <c r="AC54" s="497">
        <f>IF(AND('03 Pre'!E54=1,NOT('03 Pre'!I54="")),'03 Pre'!I54,0)</f>
        <v>0</v>
      </c>
      <c r="AD54" s="497">
        <f>IF(AND('03 Pre'!F54=1,NOT('03 Pre'!I54="")),'03 Pre'!I54,0)</f>
        <v>0</v>
      </c>
      <c r="AE54" s="497">
        <f>IF(AND('03 Pre'!C54=0,NOT('03 Pre'!H54="")),'03 Pre'!H54,4)</f>
        <v>4</v>
      </c>
      <c r="AF54" s="497">
        <f>IF(AND('03 Pre'!D54=0,NOT('03 Pre'!H54="")),'03 Pre'!H54,4)</f>
        <v>4</v>
      </c>
      <c r="AG54" s="497">
        <f>IF(AND('03 Pre'!E54=0,NOT('03 Pre'!H54="")),'03 Pre'!H54,4)</f>
        <v>4</v>
      </c>
      <c r="AH54" s="497">
        <f>IF(AND('03 Pre'!F54=0,NOT('03 Pre'!H54="")),'03 Pre'!H54,4)</f>
        <v>4</v>
      </c>
    </row>
    <row r="55" spans="1:34" s="497" customFormat="1" outlineLevel="2">
      <c r="A55" s="15" t="s">
        <v>5257</v>
      </c>
      <c r="B55" s="61" t="s">
        <v>1667</v>
      </c>
      <c r="C55" s="14"/>
      <c r="D55" s="14"/>
      <c r="E55" s="14"/>
      <c r="F55" s="14"/>
      <c r="G55" s="15">
        <v>4</v>
      </c>
      <c r="H55" s="30"/>
      <c r="I55" s="30"/>
      <c r="J55" s="33" t="s">
        <v>5466</v>
      </c>
      <c r="K55" s="16"/>
      <c r="L55" s="82"/>
      <c r="M55" s="496"/>
      <c r="N55" s="496"/>
      <c r="O55" s="496"/>
      <c r="P55" s="496"/>
      <c r="Q55" s="496"/>
      <c r="R55" s="496"/>
      <c r="S55" s="496"/>
      <c r="T55" s="496"/>
      <c r="U55" s="496"/>
      <c r="V55" s="496"/>
      <c r="W55" s="496"/>
      <c r="X55" s="496"/>
      <c r="Y55" s="496"/>
      <c r="Z55" s="496"/>
      <c r="AA55" s="497">
        <f>IF(AND('03 Pre'!C55=1,NOT('03 Pre'!I55="")),'03 Pre'!I55,0)</f>
        <v>0</v>
      </c>
      <c r="AB55" s="497">
        <f>IF(AND('03 Pre'!D55=1,NOT('03 Pre'!I55="")),'03 Pre'!I55,0)</f>
        <v>0</v>
      </c>
      <c r="AC55" s="497">
        <f>IF(AND('03 Pre'!E55=1,NOT('03 Pre'!I55="")),'03 Pre'!I55,0)</f>
        <v>0</v>
      </c>
      <c r="AD55" s="497">
        <f>IF(AND('03 Pre'!F55=1,NOT('03 Pre'!I55="")),'03 Pre'!I55,0)</f>
        <v>0</v>
      </c>
      <c r="AE55" s="497">
        <f>IF(AND('03 Pre'!C55=0,NOT('03 Pre'!H55="")),'03 Pre'!H55,4)</f>
        <v>4</v>
      </c>
      <c r="AF55" s="497">
        <f>IF(AND('03 Pre'!D55=0,NOT('03 Pre'!H55="")),'03 Pre'!H55,4)</f>
        <v>4</v>
      </c>
      <c r="AG55" s="497">
        <f>IF(AND('03 Pre'!E55=0,NOT('03 Pre'!H55="")),'03 Pre'!H55,4)</f>
        <v>4</v>
      </c>
      <c r="AH55" s="497">
        <f>IF(AND('03 Pre'!F55=0,NOT('03 Pre'!H55="")),'03 Pre'!H55,4)</f>
        <v>4</v>
      </c>
    </row>
    <row r="56" spans="1:34" s="497" customFormat="1" outlineLevel="2">
      <c r="A56" s="15" t="s">
        <v>5260</v>
      </c>
      <c r="B56" s="61" t="s">
        <v>5247</v>
      </c>
      <c r="C56" s="21"/>
      <c r="D56" s="21"/>
      <c r="E56" s="21"/>
      <c r="F56" s="14"/>
      <c r="G56" s="15">
        <v>4</v>
      </c>
      <c r="H56" s="15">
        <v>2</v>
      </c>
      <c r="I56" s="15"/>
      <c r="J56" s="33" t="s">
        <v>2356</v>
      </c>
      <c r="K56" s="16"/>
      <c r="L56" s="82"/>
      <c r="M56" s="496"/>
      <c r="N56" s="496"/>
      <c r="O56" s="496"/>
      <c r="P56" s="496"/>
      <c r="Q56" s="496"/>
      <c r="R56" s="496"/>
      <c r="S56" s="496"/>
      <c r="T56" s="496"/>
      <c r="U56" s="496"/>
      <c r="V56" s="496"/>
      <c r="W56" s="496"/>
      <c r="X56" s="496"/>
      <c r="Y56" s="496"/>
      <c r="Z56" s="496"/>
      <c r="AA56" s="497">
        <f>IF(AND('03 Pre'!C56=1,NOT('03 Pre'!I56="")),'03 Pre'!I56,0)</f>
        <v>0</v>
      </c>
      <c r="AB56" s="497">
        <f>IF(AND('03 Pre'!D56=1,NOT('03 Pre'!I56="")),'03 Pre'!I56,0)</f>
        <v>0</v>
      </c>
      <c r="AC56" s="497">
        <f>IF(AND('03 Pre'!E56=1,NOT('03 Pre'!I56="")),'03 Pre'!I56,0)</f>
        <v>0</v>
      </c>
      <c r="AD56" s="497">
        <f>IF(AND('03 Pre'!F56=1,NOT('03 Pre'!I56="")),'03 Pre'!I56,0)</f>
        <v>0</v>
      </c>
      <c r="AE56" s="497">
        <f>IF(AND('03 Pre'!C56=0,NOT('03 Pre'!H56="")),'03 Pre'!H56,4)</f>
        <v>2</v>
      </c>
      <c r="AF56" s="497">
        <f>IF(AND('03 Pre'!D56=0,NOT('03 Pre'!H56="")),'03 Pre'!H56,4)</f>
        <v>2</v>
      </c>
      <c r="AG56" s="497">
        <f>IF(AND('03 Pre'!E56=0,NOT('03 Pre'!H56="")),'03 Pre'!H56,4)</f>
        <v>2</v>
      </c>
      <c r="AH56" s="497">
        <f>IF(AND('03 Pre'!F56=0,NOT('03 Pre'!H56="")),'03 Pre'!H56,4)</f>
        <v>2</v>
      </c>
    </row>
    <row r="57" spans="1:34" s="497" customFormat="1" ht="30" outlineLevel="2">
      <c r="A57" s="15" t="s">
        <v>5248</v>
      </c>
      <c r="B57" s="61" t="s">
        <v>1605</v>
      </c>
      <c r="C57" s="21"/>
      <c r="D57" s="21"/>
      <c r="E57" s="21"/>
      <c r="F57" s="14"/>
      <c r="G57" s="15">
        <v>2</v>
      </c>
      <c r="H57" s="15">
        <v>2</v>
      </c>
      <c r="I57" s="15"/>
      <c r="J57" s="33" t="s">
        <v>5466</v>
      </c>
      <c r="K57" s="16"/>
      <c r="L57" s="82"/>
      <c r="M57" s="496"/>
      <c r="N57" s="496"/>
      <c r="O57" s="496"/>
      <c r="P57" s="496"/>
      <c r="Q57" s="496"/>
      <c r="R57" s="496"/>
      <c r="S57" s="496"/>
      <c r="T57" s="496"/>
      <c r="U57" s="496"/>
      <c r="V57" s="496"/>
      <c r="W57" s="496"/>
      <c r="X57" s="496"/>
      <c r="Y57" s="496"/>
      <c r="Z57" s="496"/>
      <c r="AA57" s="497">
        <f>IF(AND('03 Pre'!C57=1,NOT('03 Pre'!I57="")),'03 Pre'!I57,0)</f>
        <v>0</v>
      </c>
      <c r="AB57" s="497">
        <f>IF(AND('03 Pre'!D57=1,NOT('03 Pre'!I57="")),'03 Pre'!I57,0)</f>
        <v>0</v>
      </c>
      <c r="AC57" s="497">
        <f>IF(AND('03 Pre'!E57=1,NOT('03 Pre'!I57="")),'03 Pre'!I57,0)</f>
        <v>0</v>
      </c>
      <c r="AD57" s="497">
        <f>IF(AND('03 Pre'!F57=1,NOT('03 Pre'!I57="")),'03 Pre'!I57,0)</f>
        <v>0</v>
      </c>
      <c r="AE57" s="497">
        <f>IF(AND('03 Pre'!C57=0,NOT('03 Pre'!H57="")),'03 Pre'!H57,4)</f>
        <v>2</v>
      </c>
      <c r="AF57" s="497">
        <f>IF(AND('03 Pre'!D57=0,NOT('03 Pre'!H57="")),'03 Pre'!H57,4)</f>
        <v>2</v>
      </c>
      <c r="AG57" s="497">
        <f>IF(AND('03 Pre'!E57=0,NOT('03 Pre'!H57="")),'03 Pre'!H57,4)</f>
        <v>2</v>
      </c>
      <c r="AH57" s="497">
        <f>IF(AND('03 Pre'!F57=0,NOT('03 Pre'!H57="")),'03 Pre'!H57,4)</f>
        <v>2</v>
      </c>
    </row>
    <row r="58" spans="1:34" s="497" customFormat="1" ht="20" outlineLevel="2">
      <c r="A58" s="15" t="s">
        <v>1606</v>
      </c>
      <c r="B58" s="20" t="s">
        <v>5208</v>
      </c>
      <c r="C58" s="21"/>
      <c r="D58" s="21"/>
      <c r="E58" s="21"/>
      <c r="F58" s="14"/>
      <c r="G58" s="15">
        <v>4</v>
      </c>
      <c r="H58" s="15">
        <v>2</v>
      </c>
      <c r="I58" s="15"/>
      <c r="J58" s="33" t="s">
        <v>5466</v>
      </c>
      <c r="K58" s="16"/>
      <c r="L58" s="82"/>
      <c r="M58" s="496"/>
      <c r="N58" s="496"/>
      <c r="O58" s="496"/>
      <c r="P58" s="496"/>
      <c r="Q58" s="496"/>
      <c r="R58" s="496"/>
      <c r="S58" s="496"/>
      <c r="T58" s="496"/>
      <c r="U58" s="496"/>
      <c r="V58" s="496"/>
      <c r="W58" s="496"/>
      <c r="X58" s="496"/>
      <c r="Y58" s="496"/>
      <c r="Z58" s="496"/>
      <c r="AA58" s="497">
        <f>IF(AND('03 Pre'!C58=1,NOT('03 Pre'!I58="")),'03 Pre'!I58,0)</f>
        <v>0</v>
      </c>
      <c r="AB58" s="497">
        <f>IF(AND('03 Pre'!D58=1,NOT('03 Pre'!I58="")),'03 Pre'!I58,0)</f>
        <v>0</v>
      </c>
      <c r="AC58" s="497">
        <f>IF(AND('03 Pre'!E58=1,NOT('03 Pre'!I58="")),'03 Pre'!I58,0)</f>
        <v>0</v>
      </c>
      <c r="AD58" s="497">
        <f>IF(AND('03 Pre'!F58=1,NOT('03 Pre'!I58="")),'03 Pre'!I58,0)</f>
        <v>0</v>
      </c>
      <c r="AE58" s="497">
        <f>IF(AND('03 Pre'!C58=0,NOT('03 Pre'!H58="")),'03 Pre'!H58,4)</f>
        <v>2</v>
      </c>
      <c r="AF58" s="497">
        <f>IF(AND('03 Pre'!D58=0,NOT('03 Pre'!H58="")),'03 Pre'!H58,4)</f>
        <v>2</v>
      </c>
      <c r="AG58" s="497">
        <f>IF(AND('03 Pre'!E58=0,NOT('03 Pre'!H58="")),'03 Pre'!H58,4)</f>
        <v>2</v>
      </c>
      <c r="AH58" s="497">
        <f>IF(AND('03 Pre'!F58=0,NOT('03 Pre'!H58="")),'03 Pre'!H58,4)</f>
        <v>2</v>
      </c>
    </row>
    <row r="59" spans="1:34" s="497" customFormat="1" outlineLevel="2">
      <c r="A59" s="15" t="s">
        <v>5209</v>
      </c>
      <c r="B59" s="91" t="s">
        <v>5210</v>
      </c>
      <c r="C59" s="21"/>
      <c r="D59" s="21"/>
      <c r="E59" s="21"/>
      <c r="F59" s="14"/>
      <c r="G59" s="15">
        <v>1</v>
      </c>
      <c r="H59" s="16"/>
      <c r="I59" s="16"/>
      <c r="J59" s="33" t="s">
        <v>2356</v>
      </c>
      <c r="K59" s="16" t="s">
        <v>5211</v>
      </c>
      <c r="L59" s="82"/>
      <c r="M59" s="496"/>
      <c r="N59" s="496"/>
      <c r="O59" s="496"/>
      <c r="P59" s="496"/>
      <c r="Q59" s="496"/>
      <c r="R59" s="496"/>
      <c r="S59" s="496"/>
      <c r="T59" s="496"/>
      <c r="U59" s="496"/>
      <c r="V59" s="496"/>
      <c r="W59" s="496"/>
      <c r="X59" s="496"/>
      <c r="Y59" s="496"/>
      <c r="Z59" s="496"/>
      <c r="AA59" s="497">
        <f>IF(AND('03 Pre'!C59=1,NOT('03 Pre'!I59="")),'03 Pre'!I59,0)</f>
        <v>0</v>
      </c>
      <c r="AB59" s="497">
        <f>IF(AND('03 Pre'!D59=1,NOT('03 Pre'!I59="")),'03 Pre'!I59,0)</f>
        <v>0</v>
      </c>
      <c r="AC59" s="497">
        <f>IF(AND('03 Pre'!E59=1,NOT('03 Pre'!I59="")),'03 Pre'!I59,0)</f>
        <v>0</v>
      </c>
      <c r="AD59" s="497">
        <f>IF(AND('03 Pre'!F59=1,NOT('03 Pre'!I59="")),'03 Pre'!I59,0)</f>
        <v>0</v>
      </c>
      <c r="AE59" s="497">
        <f>IF(AND('03 Pre'!C59=0,NOT('03 Pre'!H59="")),'03 Pre'!H59,4)</f>
        <v>4</v>
      </c>
      <c r="AF59" s="497">
        <f>IF(AND('03 Pre'!D59=0,NOT('03 Pre'!H59="")),'03 Pre'!H59,4)</f>
        <v>4</v>
      </c>
      <c r="AG59" s="497">
        <f>IF(AND('03 Pre'!E59=0,NOT('03 Pre'!H59="")),'03 Pre'!H59,4)</f>
        <v>4</v>
      </c>
      <c r="AH59" s="497">
        <f>IF(AND('03 Pre'!F59=0,NOT('03 Pre'!H59="")),'03 Pre'!H59,4)</f>
        <v>4</v>
      </c>
    </row>
    <row r="60" spans="1:34" s="497" customFormat="1" ht="20" outlineLevel="2">
      <c r="A60" s="15" t="s">
        <v>5212</v>
      </c>
      <c r="B60" s="61" t="s">
        <v>5213</v>
      </c>
      <c r="C60" s="21"/>
      <c r="D60" s="21"/>
      <c r="E60" s="21"/>
      <c r="F60" s="14"/>
      <c r="G60" s="15">
        <v>1</v>
      </c>
      <c r="H60" s="15">
        <v>2</v>
      </c>
      <c r="I60" s="15"/>
      <c r="J60" s="33" t="s">
        <v>2858</v>
      </c>
      <c r="K60" s="16"/>
      <c r="L60" s="82"/>
      <c r="M60" s="496"/>
      <c r="N60" s="496"/>
      <c r="O60" s="496"/>
      <c r="P60" s="496"/>
      <c r="Q60" s="496"/>
      <c r="R60" s="496"/>
      <c r="S60" s="496"/>
      <c r="T60" s="496"/>
      <c r="U60" s="496"/>
      <c r="V60" s="496"/>
      <c r="W60" s="496"/>
      <c r="X60" s="496"/>
      <c r="Y60" s="496"/>
      <c r="Z60" s="496"/>
      <c r="AA60" s="497">
        <f>IF(AND('03 Pre'!C60=1,NOT('03 Pre'!I60="")),'03 Pre'!I60,0)</f>
        <v>0</v>
      </c>
      <c r="AB60" s="497">
        <f>IF(AND('03 Pre'!D60=1,NOT('03 Pre'!I60="")),'03 Pre'!I60,0)</f>
        <v>0</v>
      </c>
      <c r="AC60" s="497">
        <f>IF(AND('03 Pre'!E60=1,NOT('03 Pre'!I60="")),'03 Pre'!I60,0)</f>
        <v>0</v>
      </c>
      <c r="AD60" s="497">
        <f>IF(AND('03 Pre'!F60=1,NOT('03 Pre'!I60="")),'03 Pre'!I60,0)</f>
        <v>0</v>
      </c>
      <c r="AE60" s="497">
        <f>IF(AND('03 Pre'!C60=0,NOT('03 Pre'!H60="")),'03 Pre'!H60,4)</f>
        <v>2</v>
      </c>
      <c r="AF60" s="497">
        <f>IF(AND('03 Pre'!D60=0,NOT('03 Pre'!H60="")),'03 Pre'!H60,4)</f>
        <v>2</v>
      </c>
      <c r="AG60" s="497">
        <f>IF(AND('03 Pre'!E60=0,NOT('03 Pre'!H60="")),'03 Pre'!H60,4)</f>
        <v>2</v>
      </c>
      <c r="AH60" s="497">
        <f>IF(AND('03 Pre'!F60=0,NOT('03 Pre'!H60="")),'03 Pre'!H60,4)</f>
        <v>2</v>
      </c>
    </row>
    <row r="61" spans="1:34" s="497" customFormat="1" ht="20" outlineLevel="2">
      <c r="A61" s="15" t="s">
        <v>5214</v>
      </c>
      <c r="B61" s="20" t="s">
        <v>4729</v>
      </c>
      <c r="C61" s="21"/>
      <c r="D61" s="21"/>
      <c r="E61" s="21"/>
      <c r="F61" s="14"/>
      <c r="G61" s="15">
        <v>4</v>
      </c>
      <c r="H61" s="15"/>
      <c r="I61" s="15"/>
      <c r="J61" s="33" t="s">
        <v>1244</v>
      </c>
      <c r="K61" s="16"/>
      <c r="L61" s="82"/>
      <c r="M61" s="496"/>
      <c r="N61" s="496"/>
      <c r="O61" s="496"/>
      <c r="P61" s="496"/>
      <c r="Q61" s="496"/>
      <c r="R61" s="496"/>
      <c r="S61" s="496"/>
      <c r="T61" s="496"/>
      <c r="U61" s="496"/>
      <c r="V61" s="496"/>
      <c r="W61" s="496"/>
      <c r="X61" s="496"/>
      <c r="Y61" s="496"/>
      <c r="Z61" s="496"/>
      <c r="AA61" s="497">
        <f>IF(AND('03 Pre'!C61=1,NOT('03 Pre'!I61="")),'03 Pre'!I61,0)</f>
        <v>0</v>
      </c>
      <c r="AB61" s="497">
        <f>IF(AND('03 Pre'!D61=1,NOT('03 Pre'!I61="")),'03 Pre'!I61,0)</f>
        <v>0</v>
      </c>
      <c r="AC61" s="497">
        <f>IF(AND('03 Pre'!E61=1,NOT('03 Pre'!I61="")),'03 Pre'!I61,0)</f>
        <v>0</v>
      </c>
      <c r="AD61" s="497">
        <f>IF(AND('03 Pre'!F61=1,NOT('03 Pre'!I61="")),'03 Pre'!I61,0)</f>
        <v>0</v>
      </c>
      <c r="AE61" s="497">
        <f>IF(AND('03 Pre'!C61=0,NOT('03 Pre'!H61="")),'03 Pre'!H61,4)</f>
        <v>4</v>
      </c>
      <c r="AF61" s="497">
        <f>IF(AND('03 Pre'!D61=0,NOT('03 Pre'!H61="")),'03 Pre'!H61,4)</f>
        <v>4</v>
      </c>
      <c r="AG61" s="497">
        <f>IF(AND('03 Pre'!E61=0,NOT('03 Pre'!H61="")),'03 Pre'!H61,4)</f>
        <v>4</v>
      </c>
      <c r="AH61" s="497">
        <f>IF(AND('03 Pre'!F61=0,NOT('03 Pre'!H61="")),'03 Pre'!H61,4)</f>
        <v>4</v>
      </c>
    </row>
    <row r="62" spans="1:34" s="497" customFormat="1" outlineLevel="1">
      <c r="A62" s="59" t="s">
        <v>5215</v>
      </c>
      <c r="B62" s="28" t="s">
        <v>2239</v>
      </c>
      <c r="C62" s="14"/>
      <c r="D62" s="14"/>
      <c r="E62" s="14"/>
      <c r="F62" s="14"/>
      <c r="G62" s="15"/>
      <c r="H62" s="15"/>
      <c r="I62" s="15"/>
      <c r="J62" s="33"/>
      <c r="K62" s="16"/>
      <c r="L62" s="82"/>
      <c r="M62" s="496"/>
      <c r="N62" s="496"/>
      <c r="O62" s="496"/>
      <c r="P62" s="496"/>
      <c r="Q62" s="496"/>
      <c r="R62" s="496"/>
      <c r="S62" s="496"/>
      <c r="T62" s="496"/>
      <c r="U62" s="496"/>
      <c r="V62" s="496"/>
      <c r="W62" s="496"/>
      <c r="X62" s="496"/>
      <c r="Y62" s="496"/>
      <c r="Z62" s="496"/>
      <c r="AB62" s="497">
        <f>IF(AND('03 Pre'!D62=1,NOT('03 Pre'!I62="")),'03 Pre'!I62,0)</f>
        <v>0</v>
      </c>
    </row>
    <row r="63" spans="1:34" s="497" customFormat="1" outlineLevel="2">
      <c r="A63" s="33" t="s">
        <v>2240</v>
      </c>
      <c r="B63" s="20" t="s">
        <v>2285</v>
      </c>
      <c r="C63" s="21"/>
      <c r="D63" s="21"/>
      <c r="E63" s="21"/>
      <c r="F63" s="14"/>
      <c r="G63" s="15">
        <v>4</v>
      </c>
      <c r="H63" s="15"/>
      <c r="I63" s="15"/>
      <c r="J63" s="33" t="s">
        <v>2351</v>
      </c>
      <c r="K63" s="16" t="s">
        <v>654</v>
      </c>
      <c r="L63" s="82"/>
      <c r="M63" s="496"/>
      <c r="N63" s="496"/>
      <c r="O63" s="496"/>
      <c r="P63" s="496"/>
      <c r="Q63" s="496"/>
      <c r="R63" s="496"/>
      <c r="S63" s="496"/>
      <c r="T63" s="496"/>
      <c r="U63" s="496"/>
      <c r="V63" s="496"/>
      <c r="W63" s="496"/>
      <c r="X63" s="496"/>
      <c r="Y63" s="496"/>
      <c r="Z63" s="496"/>
      <c r="AA63" s="497">
        <f>IF(AND('03 Pre'!C63=1,NOT('03 Pre'!I63="")),'03 Pre'!I63,0)</f>
        <v>0</v>
      </c>
      <c r="AB63" s="497">
        <f>IF(AND('03 Pre'!D63=1,NOT('03 Pre'!I63="")),'03 Pre'!I63,0)</f>
        <v>0</v>
      </c>
      <c r="AC63" s="497">
        <f>IF(AND('03 Pre'!E63=1,NOT('03 Pre'!I63="")),'03 Pre'!I63,0)</f>
        <v>0</v>
      </c>
      <c r="AD63" s="497">
        <f>IF(AND('03 Pre'!F63=1,NOT('03 Pre'!I63="")),'03 Pre'!I63,0)</f>
        <v>0</v>
      </c>
      <c r="AE63" s="497">
        <f>IF(AND('03 Pre'!C63=0,NOT('03 Pre'!H63="")),'03 Pre'!H63,4)</f>
        <v>4</v>
      </c>
      <c r="AF63" s="497">
        <f>IF(AND('03 Pre'!D63=0,NOT('03 Pre'!H63="")),'03 Pre'!H63,4)</f>
        <v>4</v>
      </c>
      <c r="AG63" s="497">
        <f>IF(AND('03 Pre'!E63=0,NOT('03 Pre'!H63="")),'03 Pre'!H63,4)</f>
        <v>4</v>
      </c>
      <c r="AH63" s="497">
        <f>IF(AND('03 Pre'!F63=0,NOT('03 Pre'!H63="")),'03 Pre'!H63,4)</f>
        <v>4</v>
      </c>
    </row>
    <row r="64" spans="1:34" s="497" customFormat="1" ht="20" outlineLevel="2">
      <c r="A64" s="33" t="s">
        <v>655</v>
      </c>
      <c r="B64" s="16" t="s">
        <v>3927</v>
      </c>
      <c r="C64" s="21"/>
      <c r="D64" s="21"/>
      <c r="E64" s="21"/>
      <c r="F64" s="14"/>
      <c r="G64" s="15">
        <v>4</v>
      </c>
      <c r="H64" s="15"/>
      <c r="I64" s="15">
        <v>3</v>
      </c>
      <c r="J64" s="33" t="s">
        <v>2356</v>
      </c>
      <c r="K64" s="16"/>
      <c r="L64" s="82"/>
      <c r="M64" s="496"/>
      <c r="N64" s="496"/>
      <c r="O64" s="496"/>
      <c r="P64" s="496"/>
      <c r="Q64" s="496"/>
      <c r="R64" s="496"/>
      <c r="S64" s="496"/>
      <c r="T64" s="496"/>
      <c r="U64" s="496"/>
      <c r="V64" s="496"/>
      <c r="W64" s="496"/>
      <c r="X64" s="496"/>
      <c r="Y64" s="496"/>
      <c r="Z64" s="496"/>
      <c r="AA64" s="497">
        <f>IF(AND('03 Pre'!C64=1,NOT('03 Pre'!I64="")),'03 Pre'!I64,0)</f>
        <v>0</v>
      </c>
      <c r="AB64" s="497">
        <f>IF(AND('03 Pre'!D64=1,NOT('03 Pre'!I64="")),'03 Pre'!I64,0)</f>
        <v>0</v>
      </c>
      <c r="AC64" s="497">
        <f>IF(AND('03 Pre'!E64=1,NOT('03 Pre'!I64="")),'03 Pre'!I64,0)</f>
        <v>0</v>
      </c>
      <c r="AD64" s="497">
        <f>IF(AND('03 Pre'!F64=1,NOT('03 Pre'!I64="")),'03 Pre'!I64,0)</f>
        <v>0</v>
      </c>
      <c r="AE64" s="497">
        <f>IF(AND('03 Pre'!C64=0,NOT('03 Pre'!H64="")),'03 Pre'!H64,4)</f>
        <v>4</v>
      </c>
      <c r="AF64" s="497">
        <f>IF(AND('03 Pre'!D64=0,NOT('03 Pre'!H64="")),'03 Pre'!H64,4)</f>
        <v>4</v>
      </c>
      <c r="AG64" s="497">
        <f>IF(AND('03 Pre'!E64=0,NOT('03 Pre'!H64="")),'03 Pre'!H64,4)</f>
        <v>4</v>
      </c>
      <c r="AH64" s="497">
        <f>IF(AND('03 Pre'!F64=0,NOT('03 Pre'!H64="")),'03 Pre'!H64,4)</f>
        <v>4</v>
      </c>
    </row>
    <row r="65" spans="1:34" s="497" customFormat="1" ht="30" outlineLevel="2">
      <c r="A65" s="33" t="s">
        <v>656</v>
      </c>
      <c r="B65" s="16" t="s">
        <v>3879</v>
      </c>
      <c r="C65" s="21"/>
      <c r="D65" s="21"/>
      <c r="E65" s="21"/>
      <c r="F65" s="14"/>
      <c r="G65" s="15">
        <v>4</v>
      </c>
      <c r="H65" s="30"/>
      <c r="I65" s="15">
        <v>3</v>
      </c>
      <c r="J65" s="33" t="s">
        <v>5466</v>
      </c>
      <c r="K65" s="16"/>
      <c r="L65" s="82"/>
      <c r="M65" s="496"/>
      <c r="N65" s="496"/>
      <c r="O65" s="496"/>
      <c r="P65" s="496"/>
      <c r="Q65" s="496"/>
      <c r="R65" s="496"/>
      <c r="S65" s="496"/>
      <c r="T65" s="496"/>
      <c r="U65" s="496"/>
      <c r="V65" s="496"/>
      <c r="W65" s="496"/>
      <c r="X65" s="496"/>
      <c r="Y65" s="496"/>
      <c r="Z65" s="496"/>
      <c r="AA65" s="497">
        <f>IF(AND('03 Pre'!C65=1,NOT('03 Pre'!I65="")),'03 Pre'!I65,0)</f>
        <v>0</v>
      </c>
      <c r="AB65" s="497">
        <f>IF(AND('03 Pre'!D65=1,NOT('03 Pre'!I65="")),'03 Pre'!I65,0)</f>
        <v>0</v>
      </c>
      <c r="AC65" s="497">
        <f>IF(AND('03 Pre'!E65=1,NOT('03 Pre'!I65="")),'03 Pre'!I65,0)</f>
        <v>0</v>
      </c>
      <c r="AD65" s="497">
        <f>IF(AND('03 Pre'!F65=1,NOT('03 Pre'!I65="")),'03 Pre'!I65,0)</f>
        <v>0</v>
      </c>
      <c r="AE65" s="497">
        <f>IF(AND('03 Pre'!C65=0,NOT('03 Pre'!H65="")),'03 Pre'!H65,4)</f>
        <v>4</v>
      </c>
      <c r="AF65" s="497">
        <f>IF(AND('03 Pre'!D65=0,NOT('03 Pre'!H65="")),'03 Pre'!H65,4)</f>
        <v>4</v>
      </c>
      <c r="AG65" s="497">
        <f>IF(AND('03 Pre'!E65=0,NOT('03 Pre'!H65="")),'03 Pre'!H65,4)</f>
        <v>4</v>
      </c>
      <c r="AH65" s="497">
        <f>IF(AND('03 Pre'!F65=0,NOT('03 Pre'!H65="")),'03 Pre'!H65,4)</f>
        <v>4</v>
      </c>
    </row>
    <row r="66" spans="1:34" s="497" customFormat="1" ht="20" outlineLevel="2">
      <c r="A66" s="33" t="s">
        <v>657</v>
      </c>
      <c r="B66" s="20" t="s">
        <v>1656</v>
      </c>
      <c r="C66" s="14"/>
      <c r="D66" s="14"/>
      <c r="E66" s="14"/>
      <c r="F66" s="14"/>
      <c r="G66" s="15">
        <v>4</v>
      </c>
      <c r="H66" s="15">
        <v>3</v>
      </c>
      <c r="I66" s="15"/>
      <c r="J66" s="33" t="s">
        <v>5466</v>
      </c>
      <c r="K66" s="16"/>
      <c r="L66" s="82"/>
      <c r="M66" s="496"/>
      <c r="N66" s="496"/>
      <c r="O66" s="496"/>
      <c r="P66" s="496"/>
      <c r="Q66" s="496"/>
      <c r="R66" s="496"/>
      <c r="S66" s="496"/>
      <c r="T66" s="496"/>
      <c r="U66" s="496"/>
      <c r="V66" s="496"/>
      <c r="W66" s="496"/>
      <c r="X66" s="496"/>
      <c r="Y66" s="496"/>
      <c r="Z66" s="496"/>
      <c r="AA66" s="497">
        <f>IF(AND('03 Pre'!C66=1,NOT('03 Pre'!I66="")),'03 Pre'!I66,0)</f>
        <v>0</v>
      </c>
      <c r="AB66" s="497">
        <f>IF(AND('03 Pre'!D66=1,NOT('03 Pre'!I66="")),'03 Pre'!I66,0)</f>
        <v>0</v>
      </c>
      <c r="AC66" s="497">
        <f>IF(AND('03 Pre'!E66=1,NOT('03 Pre'!I66="")),'03 Pre'!I66,0)</f>
        <v>0</v>
      </c>
      <c r="AD66" s="497">
        <f>IF(AND('03 Pre'!F66=1,NOT('03 Pre'!I66="")),'03 Pre'!I66,0)</f>
        <v>0</v>
      </c>
      <c r="AE66" s="497">
        <f>IF(AND('03 Pre'!C66=0,NOT('03 Pre'!H66="")),'03 Pre'!H66,4)</f>
        <v>3</v>
      </c>
      <c r="AF66" s="497">
        <f>IF(AND('03 Pre'!D66=0,NOT('03 Pre'!H66="")),'03 Pre'!H66,4)</f>
        <v>3</v>
      </c>
      <c r="AG66" s="497">
        <f>IF(AND('03 Pre'!E66=0,NOT('03 Pre'!H66="")),'03 Pre'!H66,4)</f>
        <v>3</v>
      </c>
      <c r="AH66" s="497">
        <f>IF(AND('03 Pre'!F66=0,NOT('03 Pre'!H66="")),'03 Pre'!H66,4)</f>
        <v>3</v>
      </c>
    </row>
    <row r="67" spans="1:34" s="497" customFormat="1" ht="20" outlineLevel="2">
      <c r="A67" s="33" t="s">
        <v>1657</v>
      </c>
      <c r="B67" s="20" t="s">
        <v>4944</v>
      </c>
      <c r="C67" s="21"/>
      <c r="D67" s="21"/>
      <c r="E67" s="21"/>
      <c r="F67" s="14"/>
      <c r="G67" s="15">
        <v>2</v>
      </c>
      <c r="H67" s="15">
        <v>2</v>
      </c>
      <c r="I67" s="15"/>
      <c r="J67" s="33" t="s">
        <v>3371</v>
      </c>
      <c r="K67" s="16"/>
      <c r="L67" s="82"/>
      <c r="M67" s="496"/>
      <c r="N67" s="496"/>
      <c r="O67" s="496"/>
      <c r="P67" s="496"/>
      <c r="Q67" s="496"/>
      <c r="R67" s="496"/>
      <c r="S67" s="496"/>
      <c r="T67" s="496"/>
      <c r="U67" s="496"/>
      <c r="V67" s="496"/>
      <c r="W67" s="496"/>
      <c r="X67" s="496"/>
      <c r="Y67" s="496"/>
      <c r="Z67" s="496"/>
      <c r="AA67" s="497">
        <f>IF(AND('03 Pre'!C67=1,NOT('03 Pre'!I67="")),'03 Pre'!I67,0)</f>
        <v>0</v>
      </c>
      <c r="AB67" s="497">
        <f>IF(AND('03 Pre'!D67=1,NOT('03 Pre'!I67="")),'03 Pre'!I67,0)</f>
        <v>0</v>
      </c>
      <c r="AC67" s="497">
        <f>IF(AND('03 Pre'!E67=1,NOT('03 Pre'!I67="")),'03 Pre'!I67,0)</f>
        <v>0</v>
      </c>
      <c r="AD67" s="497">
        <f>IF(AND('03 Pre'!F67=1,NOT('03 Pre'!I67="")),'03 Pre'!I67,0)</f>
        <v>0</v>
      </c>
      <c r="AE67" s="497">
        <f>IF(AND('03 Pre'!C67=0,NOT('03 Pre'!H67="")),'03 Pre'!H67,4)</f>
        <v>2</v>
      </c>
      <c r="AF67" s="497">
        <f>IF(AND('03 Pre'!D67=0,NOT('03 Pre'!H67="")),'03 Pre'!H67,4)</f>
        <v>2</v>
      </c>
      <c r="AG67" s="497">
        <f>IF(AND('03 Pre'!E67=0,NOT('03 Pre'!H67="")),'03 Pre'!H67,4)</f>
        <v>2</v>
      </c>
      <c r="AH67" s="497">
        <f>IF(AND('03 Pre'!F67=0,NOT('03 Pre'!H67="")),'03 Pre'!H67,4)</f>
        <v>2</v>
      </c>
    </row>
    <row r="68" spans="1:34" s="497" customFormat="1" ht="20" outlineLevel="2">
      <c r="A68" s="33" t="s">
        <v>1658</v>
      </c>
      <c r="B68" s="20" t="s">
        <v>5225</v>
      </c>
      <c r="C68" s="21"/>
      <c r="D68" s="21"/>
      <c r="E68" s="21"/>
      <c r="F68" s="14"/>
      <c r="G68" s="15">
        <v>2</v>
      </c>
      <c r="H68" s="15">
        <v>2</v>
      </c>
      <c r="I68" s="15"/>
      <c r="J68" s="33" t="s">
        <v>2855</v>
      </c>
      <c r="K68" s="16"/>
      <c r="L68" s="82"/>
      <c r="M68" s="496"/>
      <c r="N68" s="496"/>
      <c r="O68" s="496"/>
      <c r="P68" s="496"/>
      <c r="Q68" s="496"/>
      <c r="R68" s="496"/>
      <c r="S68" s="496"/>
      <c r="T68" s="496"/>
      <c r="U68" s="496"/>
      <c r="V68" s="496"/>
      <c r="W68" s="496"/>
      <c r="X68" s="496"/>
      <c r="Y68" s="496"/>
      <c r="Z68" s="496"/>
      <c r="AA68" s="497">
        <f>IF(AND('03 Pre'!C68=1,NOT('03 Pre'!I68="")),'03 Pre'!I68,0)</f>
        <v>0</v>
      </c>
      <c r="AB68" s="497">
        <f>IF(AND('03 Pre'!D68=1,NOT('03 Pre'!I68="")),'03 Pre'!I68,0)</f>
        <v>0</v>
      </c>
      <c r="AC68" s="497">
        <f>IF(AND('03 Pre'!E68=1,NOT('03 Pre'!I68="")),'03 Pre'!I68,0)</f>
        <v>0</v>
      </c>
      <c r="AD68" s="497">
        <f>IF(AND('03 Pre'!F68=1,NOT('03 Pre'!I68="")),'03 Pre'!I68,0)</f>
        <v>0</v>
      </c>
      <c r="AE68" s="497">
        <f>IF(AND('03 Pre'!C68=0,NOT('03 Pre'!H68="")),'03 Pre'!H68,4)</f>
        <v>2</v>
      </c>
      <c r="AF68" s="497">
        <f>IF(AND('03 Pre'!D68=0,NOT('03 Pre'!H68="")),'03 Pre'!H68,4)</f>
        <v>2</v>
      </c>
      <c r="AG68" s="497">
        <f>IF(AND('03 Pre'!E68=0,NOT('03 Pre'!H68="")),'03 Pre'!H68,4)</f>
        <v>2</v>
      </c>
      <c r="AH68" s="497">
        <f>IF(AND('03 Pre'!F68=0,NOT('03 Pre'!H68="")),'03 Pre'!H68,4)</f>
        <v>2</v>
      </c>
    </row>
    <row r="69" spans="1:34" s="497" customFormat="1" ht="20" outlineLevel="2">
      <c r="A69" s="33" t="s">
        <v>5226</v>
      </c>
      <c r="B69" s="20" t="s">
        <v>1659</v>
      </c>
      <c r="C69" s="21"/>
      <c r="D69" s="21"/>
      <c r="E69" s="21"/>
      <c r="F69" s="14"/>
      <c r="G69" s="15">
        <v>2</v>
      </c>
      <c r="H69" s="15">
        <v>3</v>
      </c>
      <c r="I69" s="15"/>
      <c r="J69" s="33" t="s">
        <v>2858</v>
      </c>
      <c r="K69" s="16"/>
      <c r="L69" s="82"/>
      <c r="M69" s="496"/>
      <c r="N69" s="496"/>
      <c r="O69" s="496"/>
      <c r="P69" s="496"/>
      <c r="Q69" s="496"/>
      <c r="R69" s="496"/>
      <c r="S69" s="496"/>
      <c r="T69" s="496"/>
      <c r="U69" s="496"/>
      <c r="V69" s="496"/>
      <c r="W69" s="496"/>
      <c r="X69" s="496"/>
      <c r="Y69" s="496"/>
      <c r="Z69" s="496"/>
      <c r="AA69" s="497">
        <f>IF(AND('03 Pre'!C69=1,NOT('03 Pre'!I69="")),'03 Pre'!I69,0)</f>
        <v>0</v>
      </c>
      <c r="AB69" s="497">
        <f>IF(AND('03 Pre'!D69=1,NOT('03 Pre'!I69="")),'03 Pre'!I69,0)</f>
        <v>0</v>
      </c>
      <c r="AC69" s="497">
        <f>IF(AND('03 Pre'!E69=1,NOT('03 Pre'!I69="")),'03 Pre'!I69,0)</f>
        <v>0</v>
      </c>
      <c r="AD69" s="497">
        <f>IF(AND('03 Pre'!F69=1,NOT('03 Pre'!I69="")),'03 Pre'!I69,0)</f>
        <v>0</v>
      </c>
      <c r="AE69" s="497">
        <f>IF(AND('03 Pre'!C69=0,NOT('03 Pre'!H69="")),'03 Pre'!H69,4)</f>
        <v>3</v>
      </c>
      <c r="AF69" s="497">
        <f>IF(AND('03 Pre'!D69=0,NOT('03 Pre'!H69="")),'03 Pre'!H69,4)</f>
        <v>3</v>
      </c>
      <c r="AG69" s="497">
        <f>IF(AND('03 Pre'!E69=0,NOT('03 Pre'!H69="")),'03 Pre'!H69,4)</f>
        <v>3</v>
      </c>
      <c r="AH69" s="497">
        <f>IF(AND('03 Pre'!F69=0,NOT('03 Pre'!H69="")),'03 Pre'!H69,4)</f>
        <v>3</v>
      </c>
    </row>
    <row r="70" spans="1:34" s="497" customFormat="1" outlineLevel="1">
      <c r="A70" s="59" t="s">
        <v>1660</v>
      </c>
      <c r="B70" s="28" t="s">
        <v>5192</v>
      </c>
      <c r="C70" s="21"/>
      <c r="D70" s="21"/>
      <c r="E70" s="21"/>
      <c r="F70" s="25"/>
      <c r="G70" s="15"/>
      <c r="H70" s="15"/>
      <c r="I70" s="15"/>
      <c r="J70" s="33"/>
      <c r="K70" s="16"/>
      <c r="L70" s="82"/>
      <c r="M70" s="496"/>
      <c r="N70" s="496"/>
      <c r="O70" s="496"/>
      <c r="P70" s="496"/>
      <c r="Q70" s="496"/>
      <c r="R70" s="496"/>
      <c r="S70" s="496"/>
      <c r="T70" s="496"/>
      <c r="U70" s="496"/>
      <c r="V70" s="496"/>
      <c r="W70" s="496"/>
      <c r="X70" s="496"/>
      <c r="Y70" s="496"/>
      <c r="Z70" s="496"/>
      <c r="AB70" s="497">
        <f>IF(AND('03 Pre'!D70=1,NOT('03 Pre'!I70="")),'03 Pre'!I70,0)</f>
        <v>0</v>
      </c>
    </row>
    <row r="71" spans="1:34" s="497" customFormat="1" outlineLevel="2">
      <c r="A71" s="33" t="s">
        <v>5193</v>
      </c>
      <c r="B71" s="20" t="s">
        <v>5286</v>
      </c>
      <c r="C71" s="21"/>
      <c r="D71" s="21"/>
      <c r="E71" s="21"/>
      <c r="F71" s="14"/>
      <c r="G71" s="15">
        <v>4</v>
      </c>
      <c r="H71" s="15">
        <v>2</v>
      </c>
      <c r="I71" s="15"/>
      <c r="J71" s="33" t="s">
        <v>2351</v>
      </c>
      <c r="K71" s="16"/>
      <c r="L71" s="82"/>
      <c r="M71" s="496"/>
      <c r="N71" s="496"/>
      <c r="O71" s="496"/>
      <c r="P71" s="496"/>
      <c r="Q71" s="496"/>
      <c r="R71" s="496"/>
      <c r="S71" s="496"/>
      <c r="T71" s="496"/>
      <c r="U71" s="496"/>
      <c r="V71" s="496"/>
      <c r="W71" s="496"/>
      <c r="X71" s="496"/>
      <c r="Y71" s="496"/>
      <c r="Z71" s="496"/>
      <c r="AA71" s="497">
        <f>IF(AND('03 Pre'!C71=1,NOT('03 Pre'!I71="")),'03 Pre'!I71,0)</f>
        <v>0</v>
      </c>
      <c r="AB71" s="497">
        <f>IF(AND('03 Pre'!D71=1,NOT('03 Pre'!I71="")),'03 Pre'!I71,0)</f>
        <v>0</v>
      </c>
      <c r="AC71" s="497">
        <f>IF(AND('03 Pre'!E71=1,NOT('03 Pre'!I71="")),'03 Pre'!I71,0)</f>
        <v>0</v>
      </c>
      <c r="AD71" s="497">
        <f>IF(AND('03 Pre'!F71=1,NOT('03 Pre'!I71="")),'03 Pre'!I71,0)</f>
        <v>0</v>
      </c>
      <c r="AE71" s="497">
        <f>IF(AND('03 Pre'!C71=0,NOT('03 Pre'!H71="")),'03 Pre'!H71,4)</f>
        <v>2</v>
      </c>
      <c r="AF71" s="497">
        <f>IF(AND('03 Pre'!D71=0,NOT('03 Pre'!H71="")),'03 Pre'!H71,4)</f>
        <v>2</v>
      </c>
      <c r="AG71" s="497">
        <f>IF(AND('03 Pre'!E71=0,NOT('03 Pre'!H71="")),'03 Pre'!H71,4)</f>
        <v>2</v>
      </c>
      <c r="AH71" s="497">
        <f>IF(AND('03 Pre'!F71=0,NOT('03 Pre'!H71="")),'03 Pre'!H71,4)</f>
        <v>2</v>
      </c>
    </row>
    <row r="72" spans="1:34" s="497" customFormat="1" ht="20" outlineLevel="2">
      <c r="A72" s="33" t="s">
        <v>5287</v>
      </c>
      <c r="B72" s="20" t="s">
        <v>5288</v>
      </c>
      <c r="C72" s="21"/>
      <c r="D72" s="21"/>
      <c r="E72" s="21"/>
      <c r="F72" s="14"/>
      <c r="G72" s="15">
        <v>4</v>
      </c>
      <c r="H72" s="15">
        <v>2</v>
      </c>
      <c r="I72" s="15"/>
      <c r="J72" s="33" t="s">
        <v>5466</v>
      </c>
      <c r="K72" s="16"/>
      <c r="L72" s="82"/>
      <c r="M72" s="496"/>
      <c r="N72" s="496"/>
      <c r="O72" s="496"/>
      <c r="P72" s="496"/>
      <c r="Q72" s="496"/>
      <c r="R72" s="496"/>
      <c r="S72" s="496"/>
      <c r="T72" s="496"/>
      <c r="U72" s="496"/>
      <c r="V72" s="496"/>
      <c r="W72" s="496"/>
      <c r="X72" s="496"/>
      <c r="Y72" s="496"/>
      <c r="Z72" s="496"/>
      <c r="AA72" s="497">
        <f>IF(AND('03 Pre'!C72=1,NOT('03 Pre'!I72="")),'03 Pre'!I72,0)</f>
        <v>0</v>
      </c>
      <c r="AB72" s="497">
        <f>IF(AND('03 Pre'!D72=1,NOT('03 Pre'!I72="")),'03 Pre'!I72,0)</f>
        <v>0</v>
      </c>
      <c r="AC72" s="497">
        <f>IF(AND('03 Pre'!E72=1,NOT('03 Pre'!I72="")),'03 Pre'!I72,0)</f>
        <v>0</v>
      </c>
      <c r="AD72" s="497">
        <f>IF(AND('03 Pre'!F72=1,NOT('03 Pre'!I72="")),'03 Pre'!I72,0)</f>
        <v>0</v>
      </c>
      <c r="AE72" s="497">
        <f>IF(AND('03 Pre'!C72=0,NOT('03 Pre'!H72="")),'03 Pre'!H72,4)</f>
        <v>2</v>
      </c>
      <c r="AF72" s="497">
        <f>IF(AND('03 Pre'!D72=0,NOT('03 Pre'!H72="")),'03 Pre'!H72,4)</f>
        <v>2</v>
      </c>
      <c r="AG72" s="497">
        <f>IF(AND('03 Pre'!E72=0,NOT('03 Pre'!H72="")),'03 Pre'!H72,4)</f>
        <v>2</v>
      </c>
      <c r="AH72" s="497">
        <f>IF(AND('03 Pre'!F72=0,NOT('03 Pre'!H72="")),'03 Pre'!H72,4)</f>
        <v>2</v>
      </c>
    </row>
    <row r="73" spans="1:34" s="497" customFormat="1" outlineLevel="2">
      <c r="A73" s="33" t="s">
        <v>5341</v>
      </c>
      <c r="B73" s="20" t="s">
        <v>5236</v>
      </c>
      <c r="C73" s="21"/>
      <c r="D73" s="21"/>
      <c r="E73" s="21"/>
      <c r="F73" s="14"/>
      <c r="G73" s="15">
        <v>4</v>
      </c>
      <c r="H73" s="15">
        <v>2</v>
      </c>
      <c r="I73" s="15"/>
      <c r="J73" s="33" t="s">
        <v>5466</v>
      </c>
      <c r="K73" s="16"/>
      <c r="L73" s="82"/>
      <c r="M73" s="496"/>
      <c r="N73" s="496"/>
      <c r="O73" s="496"/>
      <c r="P73" s="496"/>
      <c r="Q73" s="496"/>
      <c r="R73" s="496"/>
      <c r="S73" s="496"/>
      <c r="T73" s="496"/>
      <c r="U73" s="496"/>
      <c r="V73" s="496"/>
      <c r="W73" s="496"/>
      <c r="X73" s="496"/>
      <c r="Y73" s="496"/>
      <c r="Z73" s="496"/>
      <c r="AA73" s="497">
        <f>IF(AND('03 Pre'!C73=1,NOT('03 Pre'!I73="")),'03 Pre'!I73,0)</f>
        <v>0</v>
      </c>
      <c r="AB73" s="497">
        <f>IF(AND('03 Pre'!D73=1,NOT('03 Pre'!I73="")),'03 Pre'!I73,0)</f>
        <v>0</v>
      </c>
      <c r="AC73" s="497">
        <f>IF(AND('03 Pre'!E73=1,NOT('03 Pre'!I73="")),'03 Pre'!I73,0)</f>
        <v>0</v>
      </c>
      <c r="AD73" s="497">
        <f>IF(AND('03 Pre'!F73=1,NOT('03 Pre'!I73="")),'03 Pre'!I73,0)</f>
        <v>0</v>
      </c>
      <c r="AE73" s="497">
        <f>IF(AND('03 Pre'!C73=0,NOT('03 Pre'!H73="")),'03 Pre'!H73,4)</f>
        <v>2</v>
      </c>
      <c r="AF73" s="497">
        <f>IF(AND('03 Pre'!D73=0,NOT('03 Pre'!H73="")),'03 Pre'!H73,4)</f>
        <v>2</v>
      </c>
      <c r="AG73" s="497">
        <f>IF(AND('03 Pre'!E73=0,NOT('03 Pre'!H73="")),'03 Pre'!H73,4)</f>
        <v>2</v>
      </c>
      <c r="AH73" s="497">
        <f>IF(AND('03 Pre'!F73=0,NOT('03 Pre'!H73="")),'03 Pre'!H73,4)</f>
        <v>2</v>
      </c>
    </row>
    <row r="74" spans="1:34" s="497" customFormat="1" ht="20" outlineLevel="2">
      <c r="A74" s="33" t="s">
        <v>5237</v>
      </c>
      <c r="B74" s="20" t="s">
        <v>5238</v>
      </c>
      <c r="C74" s="21"/>
      <c r="D74" s="21"/>
      <c r="E74" s="21"/>
      <c r="F74" s="14"/>
      <c r="G74" s="15">
        <v>4</v>
      </c>
      <c r="H74" s="15">
        <v>3</v>
      </c>
      <c r="I74" s="15"/>
      <c r="J74" s="33" t="s">
        <v>2356</v>
      </c>
      <c r="K74" s="16"/>
      <c r="L74" s="82"/>
      <c r="M74" s="496"/>
      <c r="N74" s="496"/>
      <c r="O74" s="496"/>
      <c r="P74" s="496"/>
      <c r="Q74" s="496"/>
      <c r="R74" s="496"/>
      <c r="S74" s="496"/>
      <c r="T74" s="496"/>
      <c r="U74" s="496"/>
      <c r="V74" s="496"/>
      <c r="W74" s="496"/>
      <c r="X74" s="496"/>
      <c r="Y74" s="496"/>
      <c r="Z74" s="496"/>
      <c r="AA74" s="497">
        <f>IF(AND('03 Pre'!C74=1,NOT('03 Pre'!I74="")),'03 Pre'!I74,0)</f>
        <v>0</v>
      </c>
      <c r="AB74" s="497">
        <f>IF(AND('03 Pre'!D74=1,NOT('03 Pre'!I74="")),'03 Pre'!I74,0)</f>
        <v>0</v>
      </c>
      <c r="AC74" s="497">
        <f>IF(AND('03 Pre'!E74=1,NOT('03 Pre'!I74="")),'03 Pre'!I74,0)</f>
        <v>0</v>
      </c>
      <c r="AD74" s="497">
        <f>IF(AND('03 Pre'!F74=1,NOT('03 Pre'!I74="")),'03 Pre'!I74,0)</f>
        <v>0</v>
      </c>
      <c r="AE74" s="497">
        <f>IF(AND('03 Pre'!C74=0,NOT('03 Pre'!H74="")),'03 Pre'!H74,4)</f>
        <v>3</v>
      </c>
      <c r="AF74" s="497">
        <f>IF(AND('03 Pre'!D74=0,NOT('03 Pre'!H74="")),'03 Pre'!H74,4)</f>
        <v>3</v>
      </c>
      <c r="AG74" s="497">
        <f>IF(AND('03 Pre'!E74=0,NOT('03 Pre'!H74="")),'03 Pre'!H74,4)</f>
        <v>3</v>
      </c>
      <c r="AH74" s="497">
        <f>IF(AND('03 Pre'!F74=0,NOT('03 Pre'!H74="")),'03 Pre'!H74,4)</f>
        <v>3</v>
      </c>
    </row>
    <row r="75" spans="1:34" s="497" customFormat="1" ht="20" outlineLevel="2">
      <c r="A75" s="33" t="s">
        <v>5239</v>
      </c>
      <c r="B75" s="20" t="s">
        <v>1662</v>
      </c>
      <c r="C75" s="14"/>
      <c r="D75" s="14"/>
      <c r="E75" s="14"/>
      <c r="F75" s="14"/>
      <c r="G75" s="15">
        <v>4</v>
      </c>
      <c r="H75" s="15">
        <v>3</v>
      </c>
      <c r="I75" s="15"/>
      <c r="J75" s="33" t="s">
        <v>2356</v>
      </c>
      <c r="K75" s="16"/>
      <c r="L75" s="82"/>
      <c r="M75" s="496"/>
      <c r="N75" s="496"/>
      <c r="O75" s="496"/>
      <c r="P75" s="496"/>
      <c r="Q75" s="496"/>
      <c r="R75" s="496"/>
      <c r="S75" s="496"/>
      <c r="T75" s="496"/>
      <c r="U75" s="496"/>
      <c r="V75" s="496"/>
      <c r="W75" s="496"/>
      <c r="X75" s="496"/>
      <c r="Y75" s="496"/>
      <c r="Z75" s="496"/>
      <c r="AA75" s="497">
        <f>IF(AND('03 Pre'!C75=1,NOT('03 Pre'!I75="")),'03 Pre'!I75,0)</f>
        <v>0</v>
      </c>
      <c r="AB75" s="497">
        <f>IF(AND('03 Pre'!D75=1,NOT('03 Pre'!I75="")),'03 Pre'!I75,0)</f>
        <v>0</v>
      </c>
      <c r="AC75" s="497">
        <f>IF(AND('03 Pre'!E75=1,NOT('03 Pre'!I75="")),'03 Pre'!I75,0)</f>
        <v>0</v>
      </c>
      <c r="AD75" s="497">
        <f>IF(AND('03 Pre'!F75=1,NOT('03 Pre'!I75="")),'03 Pre'!I75,0)</f>
        <v>0</v>
      </c>
      <c r="AE75" s="497">
        <f>IF(AND('03 Pre'!C75=0,NOT('03 Pre'!H75="")),'03 Pre'!H75,4)</f>
        <v>3</v>
      </c>
      <c r="AF75" s="497">
        <f>IF(AND('03 Pre'!D75=0,NOT('03 Pre'!H75="")),'03 Pre'!H75,4)</f>
        <v>3</v>
      </c>
      <c r="AG75" s="497">
        <f>IF(AND('03 Pre'!E75=0,NOT('03 Pre'!H75="")),'03 Pre'!H75,4)</f>
        <v>3</v>
      </c>
      <c r="AH75" s="497">
        <f>IF(AND('03 Pre'!F75=0,NOT('03 Pre'!H75="")),'03 Pre'!H75,4)</f>
        <v>3</v>
      </c>
    </row>
    <row r="76" spans="1:34" s="497" customFormat="1" ht="20" outlineLevel="2">
      <c r="A76" s="33" t="s">
        <v>1663</v>
      </c>
      <c r="B76" s="20" t="s">
        <v>2108</v>
      </c>
      <c r="C76" s="21"/>
      <c r="D76" s="21"/>
      <c r="E76" s="21"/>
      <c r="F76" s="14"/>
      <c r="G76" s="15">
        <v>4</v>
      </c>
      <c r="H76" s="15">
        <v>2</v>
      </c>
      <c r="I76" s="15"/>
      <c r="J76" s="33" t="s">
        <v>5466</v>
      </c>
      <c r="K76" s="16"/>
      <c r="L76" s="82"/>
      <c r="M76" s="496"/>
      <c r="N76" s="496"/>
      <c r="O76" s="496"/>
      <c r="P76" s="496"/>
      <c r="Q76" s="496"/>
      <c r="R76" s="496"/>
      <c r="S76" s="496"/>
      <c r="T76" s="496"/>
      <c r="U76" s="496"/>
      <c r="V76" s="496"/>
      <c r="W76" s="496"/>
      <c r="X76" s="496"/>
      <c r="Y76" s="496"/>
      <c r="Z76" s="496"/>
      <c r="AA76" s="497">
        <f>IF(AND('03 Pre'!C76=1,NOT('03 Pre'!I76="")),'03 Pre'!I76,0)</f>
        <v>0</v>
      </c>
      <c r="AB76" s="497">
        <f>IF(AND('03 Pre'!D76=1,NOT('03 Pre'!I76="")),'03 Pre'!I76,0)</f>
        <v>0</v>
      </c>
      <c r="AC76" s="497">
        <f>IF(AND('03 Pre'!E76=1,NOT('03 Pre'!I76="")),'03 Pre'!I76,0)</f>
        <v>0</v>
      </c>
      <c r="AD76" s="497">
        <f>IF(AND('03 Pre'!F76=1,NOT('03 Pre'!I76="")),'03 Pre'!I76,0)</f>
        <v>0</v>
      </c>
      <c r="AE76" s="497">
        <f>IF(AND('03 Pre'!C76=0,NOT('03 Pre'!H76="")),'03 Pre'!H76,4)</f>
        <v>2</v>
      </c>
      <c r="AF76" s="497">
        <f>IF(AND('03 Pre'!D76=0,NOT('03 Pre'!H76="")),'03 Pre'!H76,4)</f>
        <v>2</v>
      </c>
      <c r="AG76" s="497">
        <f>IF(AND('03 Pre'!E76=0,NOT('03 Pre'!H76="")),'03 Pre'!H76,4)</f>
        <v>2</v>
      </c>
      <c r="AH76" s="497">
        <f>IF(AND('03 Pre'!F76=0,NOT('03 Pre'!H76="")),'03 Pre'!H76,4)</f>
        <v>2</v>
      </c>
    </row>
    <row r="77" spans="1:34" s="497" customFormat="1" outlineLevel="2">
      <c r="A77" s="33" t="s">
        <v>687</v>
      </c>
      <c r="B77" s="20" t="s">
        <v>5481</v>
      </c>
      <c r="C77" s="21"/>
      <c r="D77" s="21"/>
      <c r="E77" s="21"/>
      <c r="F77" s="14"/>
      <c r="G77" s="15">
        <v>4</v>
      </c>
      <c r="H77" s="15">
        <v>3</v>
      </c>
      <c r="I77" s="15"/>
      <c r="J77" s="33" t="s">
        <v>2356</v>
      </c>
      <c r="K77" s="16"/>
      <c r="L77" s="82"/>
      <c r="M77" s="496"/>
      <c r="N77" s="496"/>
      <c r="O77" s="496"/>
      <c r="P77" s="496"/>
      <c r="Q77" s="496"/>
      <c r="R77" s="496"/>
      <c r="S77" s="496"/>
      <c r="T77" s="496"/>
      <c r="U77" s="496"/>
      <c r="V77" s="496"/>
      <c r="W77" s="496"/>
      <c r="X77" s="496"/>
      <c r="Y77" s="496"/>
      <c r="Z77" s="496"/>
      <c r="AA77" s="497">
        <f>IF(AND('03 Pre'!C77=1,NOT('03 Pre'!I77="")),'03 Pre'!I77,0)</f>
        <v>0</v>
      </c>
      <c r="AB77" s="497">
        <f>IF(AND('03 Pre'!D77=1,NOT('03 Pre'!I77="")),'03 Pre'!I77,0)</f>
        <v>0</v>
      </c>
      <c r="AC77" s="497">
        <f>IF(AND('03 Pre'!E77=1,NOT('03 Pre'!I77="")),'03 Pre'!I77,0)</f>
        <v>0</v>
      </c>
      <c r="AD77" s="497">
        <f>IF(AND('03 Pre'!F77=1,NOT('03 Pre'!I77="")),'03 Pre'!I77,0)</f>
        <v>0</v>
      </c>
      <c r="AE77" s="497">
        <f>IF(AND('03 Pre'!C77=0,NOT('03 Pre'!H77="")),'03 Pre'!H77,4)</f>
        <v>3</v>
      </c>
      <c r="AF77" s="497">
        <f>IF(AND('03 Pre'!D77=0,NOT('03 Pre'!H77="")),'03 Pre'!H77,4)</f>
        <v>3</v>
      </c>
      <c r="AG77" s="497">
        <f>IF(AND('03 Pre'!E77=0,NOT('03 Pre'!H77="")),'03 Pre'!H77,4)</f>
        <v>3</v>
      </c>
      <c r="AH77" s="497">
        <f>IF(AND('03 Pre'!F77=0,NOT('03 Pre'!H77="")),'03 Pre'!H77,4)</f>
        <v>3</v>
      </c>
    </row>
    <row r="78" spans="1:34" s="497" customFormat="1" outlineLevel="2">
      <c r="A78" s="33" t="s">
        <v>688</v>
      </c>
      <c r="B78" s="20" t="s">
        <v>2112</v>
      </c>
      <c r="C78" s="21"/>
      <c r="D78" s="21"/>
      <c r="E78" s="21"/>
      <c r="F78" s="14"/>
      <c r="G78" s="15">
        <v>2</v>
      </c>
      <c r="H78" s="15"/>
      <c r="I78" s="15"/>
      <c r="J78" s="33" t="s">
        <v>5466</v>
      </c>
      <c r="K78" s="16"/>
      <c r="L78" s="82"/>
      <c r="M78" s="496"/>
      <c r="N78" s="496"/>
      <c r="O78" s="496"/>
      <c r="P78" s="496"/>
      <c r="Q78" s="496"/>
      <c r="R78" s="496"/>
      <c r="S78" s="496"/>
      <c r="T78" s="496"/>
      <c r="U78" s="496"/>
      <c r="V78" s="496"/>
      <c r="W78" s="496"/>
      <c r="X78" s="496"/>
      <c r="Y78" s="496"/>
      <c r="Z78" s="496"/>
      <c r="AA78" s="497">
        <f>IF(AND('03 Pre'!C78=1,NOT('03 Pre'!I78="")),'03 Pre'!I78,0)</f>
        <v>0</v>
      </c>
      <c r="AB78" s="497">
        <f>IF(AND('03 Pre'!D78=1,NOT('03 Pre'!I78="")),'03 Pre'!I78,0)</f>
        <v>0</v>
      </c>
      <c r="AC78" s="497">
        <f>IF(AND('03 Pre'!E78=1,NOT('03 Pre'!I78="")),'03 Pre'!I78,0)</f>
        <v>0</v>
      </c>
      <c r="AD78" s="497">
        <f>IF(AND('03 Pre'!F78=1,NOT('03 Pre'!I78="")),'03 Pre'!I78,0)</f>
        <v>0</v>
      </c>
      <c r="AE78" s="497">
        <f>IF(AND('03 Pre'!C78=0,NOT('03 Pre'!H78="")),'03 Pre'!H78,4)</f>
        <v>4</v>
      </c>
      <c r="AF78" s="497">
        <f>IF(AND('03 Pre'!D78=0,NOT('03 Pre'!H78="")),'03 Pre'!H78,4)</f>
        <v>4</v>
      </c>
      <c r="AG78" s="497">
        <f>IF(AND('03 Pre'!E78=0,NOT('03 Pre'!H78="")),'03 Pre'!H78,4)</f>
        <v>4</v>
      </c>
      <c r="AH78" s="497">
        <f>IF(AND('03 Pre'!F78=0,NOT('03 Pre'!H78="")),'03 Pre'!H78,4)</f>
        <v>4</v>
      </c>
    </row>
    <row r="79" spans="1:34" s="497" customFormat="1" outlineLevel="2">
      <c r="A79" s="33" t="s">
        <v>689</v>
      </c>
      <c r="B79" s="20" t="s">
        <v>754</v>
      </c>
      <c r="C79" s="21"/>
      <c r="D79" s="21"/>
      <c r="E79" s="21"/>
      <c r="F79" s="14"/>
      <c r="G79" s="15">
        <v>2</v>
      </c>
      <c r="H79" s="15">
        <v>3</v>
      </c>
      <c r="I79" s="15"/>
      <c r="J79" s="33" t="s">
        <v>3371</v>
      </c>
      <c r="K79" s="16"/>
      <c r="L79" s="82"/>
      <c r="M79" s="496"/>
      <c r="N79" s="496"/>
      <c r="O79" s="496"/>
      <c r="P79" s="496"/>
      <c r="Q79" s="496"/>
      <c r="R79" s="496"/>
      <c r="S79" s="496"/>
      <c r="T79" s="496"/>
      <c r="U79" s="496"/>
      <c r="V79" s="496"/>
      <c r="W79" s="496"/>
      <c r="X79" s="496"/>
      <c r="Y79" s="496"/>
      <c r="Z79" s="496"/>
      <c r="AA79" s="497">
        <f>IF(AND('03 Pre'!C79=1,NOT('03 Pre'!I79="")),'03 Pre'!I79,0)</f>
        <v>0</v>
      </c>
      <c r="AB79" s="497">
        <f>IF(AND('03 Pre'!D79=1,NOT('03 Pre'!I79="")),'03 Pre'!I79,0)</f>
        <v>0</v>
      </c>
      <c r="AC79" s="497">
        <f>IF(AND('03 Pre'!E79=1,NOT('03 Pre'!I79="")),'03 Pre'!I79,0)</f>
        <v>0</v>
      </c>
      <c r="AD79" s="497">
        <f>IF(AND('03 Pre'!F79=1,NOT('03 Pre'!I79="")),'03 Pre'!I79,0)</f>
        <v>0</v>
      </c>
      <c r="AE79" s="497">
        <f>IF(AND('03 Pre'!C79=0,NOT('03 Pre'!H79="")),'03 Pre'!H79,4)</f>
        <v>3</v>
      </c>
      <c r="AF79" s="497">
        <f>IF(AND('03 Pre'!D79=0,NOT('03 Pre'!H79="")),'03 Pre'!H79,4)</f>
        <v>3</v>
      </c>
      <c r="AG79" s="497">
        <f>IF(AND('03 Pre'!E79=0,NOT('03 Pre'!H79="")),'03 Pre'!H79,4)</f>
        <v>3</v>
      </c>
      <c r="AH79" s="497">
        <f>IF(AND('03 Pre'!F79=0,NOT('03 Pre'!H79="")),'03 Pre'!H79,4)</f>
        <v>3</v>
      </c>
    </row>
    <row r="80" spans="1:34" s="497" customFormat="1" outlineLevel="2">
      <c r="A80" s="33" t="s">
        <v>755</v>
      </c>
      <c r="B80" s="20" t="s">
        <v>2197</v>
      </c>
      <c r="C80" s="21"/>
      <c r="D80" s="21"/>
      <c r="E80" s="21"/>
      <c r="F80" s="14"/>
      <c r="G80" s="15">
        <v>2</v>
      </c>
      <c r="H80" s="15">
        <v>3</v>
      </c>
      <c r="I80" s="15"/>
      <c r="J80" s="33" t="s">
        <v>2858</v>
      </c>
      <c r="K80" s="16"/>
      <c r="L80" s="82"/>
      <c r="M80" s="496"/>
      <c r="N80" s="496"/>
      <c r="O80" s="496"/>
      <c r="P80" s="496"/>
      <c r="Q80" s="496"/>
      <c r="R80" s="496"/>
      <c r="S80" s="496"/>
      <c r="T80" s="496"/>
      <c r="U80" s="496"/>
      <c r="V80" s="496"/>
      <c r="W80" s="496"/>
      <c r="X80" s="496"/>
      <c r="Y80" s="496"/>
      <c r="Z80" s="496"/>
      <c r="AA80" s="497">
        <f>IF(AND('03 Pre'!C80=1,NOT('03 Pre'!I80="")),'03 Pre'!I80,0)</f>
        <v>0</v>
      </c>
      <c r="AB80" s="497">
        <f>IF(AND('03 Pre'!D80=1,NOT('03 Pre'!I80="")),'03 Pre'!I80,0)</f>
        <v>0</v>
      </c>
      <c r="AC80" s="497">
        <f>IF(AND('03 Pre'!E80=1,NOT('03 Pre'!I80="")),'03 Pre'!I80,0)</f>
        <v>0</v>
      </c>
      <c r="AD80" s="497">
        <f>IF(AND('03 Pre'!F80=1,NOT('03 Pre'!I80="")),'03 Pre'!I80,0)</f>
        <v>0</v>
      </c>
      <c r="AE80" s="497">
        <f>IF(AND('03 Pre'!C80=0,NOT('03 Pre'!H80="")),'03 Pre'!H80,4)</f>
        <v>3</v>
      </c>
      <c r="AF80" s="497">
        <f>IF(AND('03 Pre'!D80=0,NOT('03 Pre'!H80="")),'03 Pre'!H80,4)</f>
        <v>3</v>
      </c>
      <c r="AG80" s="497">
        <f>IF(AND('03 Pre'!E80=0,NOT('03 Pre'!H80="")),'03 Pre'!H80,4)</f>
        <v>3</v>
      </c>
      <c r="AH80" s="497">
        <f>IF(AND('03 Pre'!F80=0,NOT('03 Pre'!H80="")),'03 Pre'!H80,4)</f>
        <v>3</v>
      </c>
    </row>
    <row r="81" spans="1:34" s="497" customFormat="1" outlineLevel="1">
      <c r="A81" s="59" t="s">
        <v>756</v>
      </c>
      <c r="B81" s="28" t="s">
        <v>757</v>
      </c>
      <c r="C81" s="14"/>
      <c r="D81" s="14"/>
      <c r="E81" s="14"/>
      <c r="F81" s="14"/>
      <c r="G81" s="15"/>
      <c r="H81" s="15"/>
      <c r="I81" s="15"/>
      <c r="J81" s="33"/>
      <c r="K81" s="16"/>
      <c r="L81" s="82"/>
      <c r="M81" s="496"/>
      <c r="N81" s="496"/>
      <c r="O81" s="496"/>
      <c r="P81" s="496"/>
      <c r="Q81" s="496"/>
      <c r="R81" s="496"/>
      <c r="S81" s="496"/>
      <c r="T81" s="496"/>
      <c r="U81" s="496"/>
      <c r="V81" s="496"/>
      <c r="W81" s="496"/>
      <c r="X81" s="496"/>
      <c r="Y81" s="496"/>
      <c r="Z81" s="496"/>
      <c r="AB81" s="497">
        <f>IF(AND('03 Pre'!D81=1,NOT('03 Pre'!I81="")),'03 Pre'!I81,0)</f>
        <v>0</v>
      </c>
    </row>
    <row r="82" spans="1:34" s="497" customFormat="1" outlineLevel="2">
      <c r="A82" s="15" t="s">
        <v>619</v>
      </c>
      <c r="B82" s="20" t="s">
        <v>611</v>
      </c>
      <c r="C82" s="21"/>
      <c r="D82" s="21"/>
      <c r="E82" s="21"/>
      <c r="F82" s="14"/>
      <c r="G82" s="15">
        <v>4</v>
      </c>
      <c r="H82" s="15"/>
      <c r="I82" s="15"/>
      <c r="J82" s="33" t="s">
        <v>5466</v>
      </c>
      <c r="K82" s="16"/>
      <c r="L82" s="82"/>
      <c r="M82" s="496"/>
      <c r="N82" s="496"/>
      <c r="O82" s="496"/>
      <c r="P82" s="496"/>
      <c r="Q82" s="496"/>
      <c r="R82" s="496"/>
      <c r="S82" s="496"/>
      <c r="T82" s="496"/>
      <c r="U82" s="496"/>
      <c r="V82" s="496"/>
      <c r="W82" s="496"/>
      <c r="X82" s="496"/>
      <c r="Y82" s="496"/>
      <c r="Z82" s="496"/>
      <c r="AA82" s="497">
        <f>IF(AND('03 Pre'!C82=1,NOT('03 Pre'!I82="")),'03 Pre'!I82,0)</f>
        <v>0</v>
      </c>
      <c r="AB82" s="497">
        <f>IF(AND('03 Pre'!D82=1,NOT('03 Pre'!I82="")),'03 Pre'!I82,0)</f>
        <v>0</v>
      </c>
      <c r="AC82" s="497">
        <f>IF(AND('03 Pre'!E82=1,NOT('03 Pre'!I82="")),'03 Pre'!I82,0)</f>
        <v>0</v>
      </c>
      <c r="AD82" s="497">
        <f>IF(AND('03 Pre'!F82=1,NOT('03 Pre'!I82="")),'03 Pre'!I82,0)</f>
        <v>0</v>
      </c>
      <c r="AE82" s="497">
        <f>IF(AND('03 Pre'!C82=0,NOT('03 Pre'!H82="")),'03 Pre'!H82,4)</f>
        <v>4</v>
      </c>
      <c r="AF82" s="497">
        <f>IF(AND('03 Pre'!D82=0,NOT('03 Pre'!H82="")),'03 Pre'!H82,4)</f>
        <v>4</v>
      </c>
      <c r="AG82" s="497">
        <f>IF(AND('03 Pre'!E82=0,NOT('03 Pre'!H82="")),'03 Pre'!H82,4)</f>
        <v>4</v>
      </c>
      <c r="AH82" s="497">
        <f>IF(AND('03 Pre'!F82=0,NOT('03 Pre'!H82="")),'03 Pre'!H82,4)</f>
        <v>4</v>
      </c>
    </row>
    <row r="83" spans="1:34" s="497" customFormat="1" ht="20" outlineLevel="2">
      <c r="A83" s="15" t="s">
        <v>612</v>
      </c>
      <c r="B83" s="20" t="s">
        <v>5031</v>
      </c>
      <c r="C83" s="21"/>
      <c r="D83" s="21"/>
      <c r="E83" s="21"/>
      <c r="F83" s="14"/>
      <c r="G83" s="15">
        <v>4</v>
      </c>
      <c r="H83" s="15">
        <v>3</v>
      </c>
      <c r="I83" s="15"/>
      <c r="J83" s="33" t="s">
        <v>2356</v>
      </c>
      <c r="K83" s="16"/>
      <c r="L83" s="82"/>
      <c r="M83" s="496"/>
      <c r="N83" s="496"/>
      <c r="O83" s="496"/>
      <c r="P83" s="496"/>
      <c r="Q83" s="496"/>
      <c r="R83" s="496"/>
      <c r="S83" s="496"/>
      <c r="T83" s="496"/>
      <c r="U83" s="496"/>
      <c r="V83" s="496"/>
      <c r="W83" s="496"/>
      <c r="X83" s="496"/>
      <c r="Y83" s="496"/>
      <c r="Z83" s="496"/>
      <c r="AA83" s="497">
        <f>IF(AND('03 Pre'!C83=1,NOT('03 Pre'!I83="")),'03 Pre'!I83,0)</f>
        <v>0</v>
      </c>
      <c r="AB83" s="497">
        <f>IF(AND('03 Pre'!D83=1,NOT('03 Pre'!I83="")),'03 Pre'!I83,0)</f>
        <v>0</v>
      </c>
      <c r="AC83" s="497">
        <f>IF(AND('03 Pre'!E83=1,NOT('03 Pre'!I83="")),'03 Pre'!I83,0)</f>
        <v>0</v>
      </c>
      <c r="AD83" s="497">
        <f>IF(AND('03 Pre'!F83=1,NOT('03 Pre'!I83="")),'03 Pre'!I83,0)</f>
        <v>0</v>
      </c>
      <c r="AE83" s="497">
        <f>IF(AND('03 Pre'!C83=0,NOT('03 Pre'!H83="")),'03 Pre'!H83,4)</f>
        <v>3</v>
      </c>
      <c r="AF83" s="497">
        <f>IF(AND('03 Pre'!D83=0,NOT('03 Pre'!H83="")),'03 Pre'!H83,4)</f>
        <v>3</v>
      </c>
      <c r="AG83" s="497">
        <f>IF(AND('03 Pre'!E83=0,NOT('03 Pre'!H83="")),'03 Pre'!H83,4)</f>
        <v>3</v>
      </c>
      <c r="AH83" s="497">
        <f>IF(AND('03 Pre'!F83=0,NOT('03 Pre'!H83="")),'03 Pre'!H83,4)</f>
        <v>3</v>
      </c>
    </row>
    <row r="84" spans="1:34" s="497" customFormat="1" ht="20" outlineLevel="2">
      <c r="A84" s="15" t="s">
        <v>613</v>
      </c>
      <c r="B84" s="20" t="s">
        <v>5018</v>
      </c>
      <c r="C84" s="21"/>
      <c r="D84" s="21"/>
      <c r="E84" s="21"/>
      <c r="F84" s="14"/>
      <c r="G84" s="15">
        <v>4</v>
      </c>
      <c r="H84" s="15"/>
      <c r="I84" s="15"/>
      <c r="J84" s="33" t="s">
        <v>5466</v>
      </c>
      <c r="K84" s="16"/>
      <c r="L84" s="82"/>
      <c r="M84" s="496"/>
      <c r="N84" s="496"/>
      <c r="O84" s="496"/>
      <c r="P84" s="496"/>
      <c r="Q84" s="496"/>
      <c r="R84" s="496"/>
      <c r="S84" s="496"/>
      <c r="T84" s="496"/>
      <c r="U84" s="496"/>
      <c r="V84" s="496"/>
      <c r="W84" s="496"/>
      <c r="X84" s="496"/>
      <c r="Y84" s="496"/>
      <c r="Z84" s="496"/>
      <c r="AA84" s="497">
        <f>IF(AND('03 Pre'!C84=1,NOT('03 Pre'!I84="")),'03 Pre'!I84,0)</f>
        <v>0</v>
      </c>
      <c r="AB84" s="497">
        <f>IF(AND('03 Pre'!D84=1,NOT('03 Pre'!I84="")),'03 Pre'!I84,0)</f>
        <v>0</v>
      </c>
      <c r="AC84" s="497">
        <f>IF(AND('03 Pre'!E84=1,NOT('03 Pre'!I84="")),'03 Pre'!I84,0)</f>
        <v>0</v>
      </c>
      <c r="AD84" s="497">
        <f>IF(AND('03 Pre'!F84=1,NOT('03 Pre'!I84="")),'03 Pre'!I84,0)</f>
        <v>0</v>
      </c>
      <c r="AE84" s="497">
        <f>IF(AND('03 Pre'!C84=0,NOT('03 Pre'!H84="")),'03 Pre'!H84,4)</f>
        <v>4</v>
      </c>
      <c r="AF84" s="497">
        <f>IF(AND('03 Pre'!D84=0,NOT('03 Pre'!H84="")),'03 Pre'!H84,4)</f>
        <v>4</v>
      </c>
      <c r="AG84" s="497">
        <f>IF(AND('03 Pre'!E84=0,NOT('03 Pre'!H84="")),'03 Pre'!H84,4)</f>
        <v>4</v>
      </c>
      <c r="AH84" s="497">
        <f>IF(AND('03 Pre'!F84=0,NOT('03 Pre'!H84="")),'03 Pre'!H84,4)</f>
        <v>4</v>
      </c>
    </row>
    <row r="85" spans="1:34" s="497" customFormat="1" outlineLevel="2">
      <c r="A85" s="15" t="s">
        <v>614</v>
      </c>
      <c r="B85" s="20" t="s">
        <v>5481</v>
      </c>
      <c r="C85" s="21"/>
      <c r="D85" s="21"/>
      <c r="E85" s="21"/>
      <c r="F85" s="14"/>
      <c r="G85" s="15">
        <v>4</v>
      </c>
      <c r="H85" s="15">
        <v>3</v>
      </c>
      <c r="I85" s="15"/>
      <c r="J85" s="33" t="s">
        <v>2356</v>
      </c>
      <c r="K85" s="16"/>
      <c r="L85" s="82"/>
      <c r="M85" s="496"/>
      <c r="N85" s="496"/>
      <c r="O85" s="496"/>
      <c r="P85" s="496"/>
      <c r="Q85" s="496"/>
      <c r="R85" s="496"/>
      <c r="S85" s="496"/>
      <c r="T85" s="496"/>
      <c r="U85" s="496"/>
      <c r="V85" s="496"/>
      <c r="W85" s="496"/>
      <c r="X85" s="496"/>
      <c r="Y85" s="496"/>
      <c r="Z85" s="496"/>
      <c r="AA85" s="497">
        <f>IF(AND('03 Pre'!C85=1,NOT('03 Pre'!I85="")),'03 Pre'!I85,0)</f>
        <v>0</v>
      </c>
      <c r="AB85" s="497">
        <f>IF(AND('03 Pre'!D85=1,NOT('03 Pre'!I85="")),'03 Pre'!I85,0)</f>
        <v>0</v>
      </c>
      <c r="AC85" s="497">
        <f>IF(AND('03 Pre'!E85=1,NOT('03 Pre'!I85="")),'03 Pre'!I85,0)</f>
        <v>0</v>
      </c>
      <c r="AD85" s="497">
        <f>IF(AND('03 Pre'!F85=1,NOT('03 Pre'!I85="")),'03 Pre'!I85,0)</f>
        <v>0</v>
      </c>
      <c r="AE85" s="497">
        <f>IF(AND('03 Pre'!C85=0,NOT('03 Pre'!H85="")),'03 Pre'!H85,4)</f>
        <v>3</v>
      </c>
      <c r="AF85" s="497">
        <f>IF(AND('03 Pre'!D85=0,NOT('03 Pre'!H85="")),'03 Pre'!H85,4)</f>
        <v>3</v>
      </c>
      <c r="AG85" s="497">
        <f>IF(AND('03 Pre'!E85=0,NOT('03 Pre'!H85="")),'03 Pre'!H85,4)</f>
        <v>3</v>
      </c>
      <c r="AH85" s="497">
        <f>IF(AND('03 Pre'!F85=0,NOT('03 Pre'!H85="")),'03 Pre'!H85,4)</f>
        <v>3</v>
      </c>
    </row>
    <row r="86" spans="1:34" s="497" customFormat="1" outlineLevel="2">
      <c r="A86" s="15" t="s">
        <v>615</v>
      </c>
      <c r="B86" s="20" t="s">
        <v>2112</v>
      </c>
      <c r="C86" s="14"/>
      <c r="D86" s="14"/>
      <c r="E86" s="14"/>
      <c r="F86" s="14"/>
      <c r="G86" s="15">
        <v>2</v>
      </c>
      <c r="H86" s="15"/>
      <c r="I86" s="15"/>
      <c r="J86" s="33" t="s">
        <v>5466</v>
      </c>
      <c r="K86" s="16"/>
      <c r="L86" s="82"/>
      <c r="M86" s="496"/>
      <c r="N86" s="496"/>
      <c r="O86" s="496"/>
      <c r="P86" s="496"/>
      <c r="Q86" s="496"/>
      <c r="R86" s="496"/>
      <c r="S86" s="496"/>
      <c r="T86" s="496"/>
      <c r="U86" s="496"/>
      <c r="V86" s="496"/>
      <c r="W86" s="496"/>
      <c r="X86" s="496"/>
      <c r="Y86" s="496"/>
      <c r="Z86" s="496"/>
      <c r="AA86" s="497">
        <f>IF(AND('03 Pre'!C86=1,NOT('03 Pre'!I86="")),'03 Pre'!I86,0)</f>
        <v>0</v>
      </c>
      <c r="AB86" s="497">
        <f>IF(AND('03 Pre'!D86=1,NOT('03 Pre'!I86="")),'03 Pre'!I86,0)</f>
        <v>0</v>
      </c>
      <c r="AC86" s="497">
        <f>IF(AND('03 Pre'!E86=1,NOT('03 Pre'!I86="")),'03 Pre'!I86,0)</f>
        <v>0</v>
      </c>
      <c r="AD86" s="497">
        <f>IF(AND('03 Pre'!F86=1,NOT('03 Pre'!I86="")),'03 Pre'!I86,0)</f>
        <v>0</v>
      </c>
      <c r="AE86" s="497">
        <f>IF(AND('03 Pre'!C86=0,NOT('03 Pre'!H86="")),'03 Pre'!H86,4)</f>
        <v>4</v>
      </c>
      <c r="AF86" s="497">
        <f>IF(AND('03 Pre'!D86=0,NOT('03 Pre'!H86="")),'03 Pre'!H86,4)</f>
        <v>4</v>
      </c>
      <c r="AG86" s="497">
        <f>IF(AND('03 Pre'!E86=0,NOT('03 Pre'!H86="")),'03 Pre'!H86,4)</f>
        <v>4</v>
      </c>
      <c r="AH86" s="497">
        <f>IF(AND('03 Pre'!F86=0,NOT('03 Pre'!H86="")),'03 Pre'!H86,4)</f>
        <v>4</v>
      </c>
    </row>
    <row r="87" spans="1:34" s="497" customFormat="1" outlineLevel="2">
      <c r="A87" s="15" t="s">
        <v>616</v>
      </c>
      <c r="B87" s="20" t="s">
        <v>1307</v>
      </c>
      <c r="C87" s="21"/>
      <c r="D87" s="21"/>
      <c r="E87" s="21"/>
      <c r="F87" s="14"/>
      <c r="G87" s="15">
        <v>1</v>
      </c>
      <c r="H87" s="15"/>
      <c r="I87" s="15"/>
      <c r="J87" s="33" t="s">
        <v>2356</v>
      </c>
      <c r="K87" s="16"/>
      <c r="L87" s="82"/>
      <c r="M87" s="496"/>
      <c r="N87" s="496"/>
      <c r="O87" s="496"/>
      <c r="P87" s="496"/>
      <c r="Q87" s="496"/>
      <c r="R87" s="496"/>
      <c r="S87" s="496"/>
      <c r="T87" s="496"/>
      <c r="U87" s="496"/>
      <c r="V87" s="496"/>
      <c r="W87" s="496"/>
      <c r="X87" s="496"/>
      <c r="Y87" s="496"/>
      <c r="Z87" s="496"/>
      <c r="AA87" s="497">
        <f>IF(AND('03 Pre'!C87=1,NOT('03 Pre'!I87="")),'03 Pre'!I87,0)</f>
        <v>0</v>
      </c>
      <c r="AB87" s="497">
        <f>IF(AND('03 Pre'!D87=1,NOT('03 Pre'!I87="")),'03 Pre'!I87,0)</f>
        <v>0</v>
      </c>
      <c r="AC87" s="497">
        <f>IF(AND('03 Pre'!E87=1,NOT('03 Pre'!I87="")),'03 Pre'!I87,0)</f>
        <v>0</v>
      </c>
      <c r="AD87" s="497">
        <f>IF(AND('03 Pre'!F87=1,NOT('03 Pre'!I87="")),'03 Pre'!I87,0)</f>
        <v>0</v>
      </c>
      <c r="AE87" s="497">
        <f>IF(AND('03 Pre'!C87=0,NOT('03 Pre'!H87="")),'03 Pre'!H87,4)</f>
        <v>4</v>
      </c>
      <c r="AF87" s="497">
        <f>IF(AND('03 Pre'!D87=0,NOT('03 Pre'!H87="")),'03 Pre'!H87,4)</f>
        <v>4</v>
      </c>
      <c r="AG87" s="497">
        <f>IF(AND('03 Pre'!E87=0,NOT('03 Pre'!H87="")),'03 Pre'!H87,4)</f>
        <v>4</v>
      </c>
      <c r="AH87" s="497">
        <f>IF(AND('03 Pre'!F87=0,NOT('03 Pre'!H87="")),'03 Pre'!H87,4)</f>
        <v>4</v>
      </c>
    </row>
    <row r="88" spans="1:34" s="497" customFormat="1" outlineLevel="2">
      <c r="A88" s="15" t="s">
        <v>617</v>
      </c>
      <c r="B88" s="20" t="s">
        <v>754</v>
      </c>
      <c r="C88" s="21"/>
      <c r="D88" s="21"/>
      <c r="E88" s="21"/>
      <c r="F88" s="14"/>
      <c r="G88" s="15">
        <v>2</v>
      </c>
      <c r="H88" s="15">
        <v>3</v>
      </c>
      <c r="I88" s="15"/>
      <c r="J88" s="33" t="s">
        <v>3371</v>
      </c>
      <c r="K88" s="16"/>
      <c r="L88" s="82"/>
      <c r="M88" s="496"/>
      <c r="N88" s="496"/>
      <c r="O88" s="496"/>
      <c r="P88" s="496"/>
      <c r="Q88" s="496"/>
      <c r="R88" s="496"/>
      <c r="S88" s="496"/>
      <c r="T88" s="496"/>
      <c r="U88" s="496"/>
      <c r="V88" s="496"/>
      <c r="W88" s="496"/>
      <c r="X88" s="496"/>
      <c r="Y88" s="496"/>
      <c r="Z88" s="496"/>
      <c r="AA88" s="497">
        <f>IF(AND('03 Pre'!C88=1,NOT('03 Pre'!I88="")),'03 Pre'!I88,0)</f>
        <v>0</v>
      </c>
      <c r="AB88" s="497">
        <f>IF(AND('03 Pre'!D88=1,NOT('03 Pre'!I88="")),'03 Pre'!I88,0)</f>
        <v>0</v>
      </c>
      <c r="AC88" s="497">
        <f>IF(AND('03 Pre'!E88=1,NOT('03 Pre'!I88="")),'03 Pre'!I88,0)</f>
        <v>0</v>
      </c>
      <c r="AD88" s="497">
        <f>IF(AND('03 Pre'!F88=1,NOT('03 Pre'!I88="")),'03 Pre'!I88,0)</f>
        <v>0</v>
      </c>
      <c r="AE88" s="497">
        <f>IF(AND('03 Pre'!C88=0,NOT('03 Pre'!H88="")),'03 Pre'!H88,4)</f>
        <v>3</v>
      </c>
      <c r="AF88" s="497">
        <f>IF(AND('03 Pre'!D88=0,NOT('03 Pre'!H88="")),'03 Pre'!H88,4)</f>
        <v>3</v>
      </c>
      <c r="AG88" s="497">
        <f>IF(AND('03 Pre'!E88=0,NOT('03 Pre'!H88="")),'03 Pre'!H88,4)</f>
        <v>3</v>
      </c>
      <c r="AH88" s="497">
        <f>IF(AND('03 Pre'!F88=0,NOT('03 Pre'!H88="")),'03 Pre'!H88,4)</f>
        <v>3</v>
      </c>
    </row>
    <row r="89" spans="1:34" s="497" customFormat="1" outlineLevel="2">
      <c r="A89" s="15" t="s">
        <v>618</v>
      </c>
      <c r="B89" s="20" t="s">
        <v>1607</v>
      </c>
      <c r="C89" s="21"/>
      <c r="D89" s="21"/>
      <c r="E89" s="21"/>
      <c r="F89" s="14"/>
      <c r="G89" s="15">
        <v>2</v>
      </c>
      <c r="H89" s="15">
        <v>3</v>
      </c>
      <c r="I89" s="15"/>
      <c r="J89" s="33" t="s">
        <v>2858</v>
      </c>
      <c r="K89" s="16"/>
      <c r="L89" s="82"/>
      <c r="M89" s="496"/>
      <c r="N89" s="496"/>
      <c r="O89" s="496"/>
      <c r="P89" s="496"/>
      <c r="Q89" s="496"/>
      <c r="R89" s="496"/>
      <c r="S89" s="496"/>
      <c r="T89" s="496"/>
      <c r="U89" s="496"/>
      <c r="V89" s="496"/>
      <c r="W89" s="496"/>
      <c r="X89" s="496"/>
      <c r="Y89" s="496"/>
      <c r="Z89" s="496"/>
      <c r="AA89" s="497">
        <f>IF(AND('03 Pre'!C89=1,NOT('03 Pre'!I89="")),'03 Pre'!I89,0)</f>
        <v>0</v>
      </c>
      <c r="AB89" s="497">
        <f>IF(AND('03 Pre'!D89=1,NOT('03 Pre'!I89="")),'03 Pre'!I89,0)</f>
        <v>0</v>
      </c>
      <c r="AC89" s="497">
        <f>IF(AND('03 Pre'!E89=1,NOT('03 Pre'!I89="")),'03 Pre'!I89,0)</f>
        <v>0</v>
      </c>
      <c r="AD89" s="497">
        <f>IF(AND('03 Pre'!F89=1,NOT('03 Pre'!I89="")),'03 Pre'!I89,0)</f>
        <v>0</v>
      </c>
      <c r="AE89" s="497">
        <f>IF(AND('03 Pre'!C89=0,NOT('03 Pre'!H89="")),'03 Pre'!H89,4)</f>
        <v>3</v>
      </c>
      <c r="AF89" s="497">
        <f>IF(AND('03 Pre'!D89=0,NOT('03 Pre'!H89="")),'03 Pre'!H89,4)</f>
        <v>3</v>
      </c>
      <c r="AG89" s="497">
        <f>IF(AND('03 Pre'!E89=0,NOT('03 Pre'!H89="")),'03 Pre'!H89,4)</f>
        <v>3</v>
      </c>
      <c r="AH89" s="497">
        <f>IF(AND('03 Pre'!F89=0,NOT('03 Pre'!H89="")),'03 Pre'!H89,4)</f>
        <v>3</v>
      </c>
    </row>
    <row r="90" spans="1:34" s="497" customFormat="1" outlineLevel="1">
      <c r="A90" s="92" t="s">
        <v>1676</v>
      </c>
      <c r="B90" s="28" t="s">
        <v>1616</v>
      </c>
      <c r="C90" s="21"/>
      <c r="D90" s="21"/>
      <c r="E90" s="21"/>
      <c r="F90" s="14"/>
      <c r="G90" s="15"/>
      <c r="H90" s="15"/>
      <c r="I90" s="15"/>
      <c r="J90" s="33"/>
      <c r="K90" s="16"/>
      <c r="L90" s="82"/>
      <c r="M90" s="496"/>
      <c r="N90" s="496"/>
      <c r="O90" s="496"/>
      <c r="P90" s="496"/>
      <c r="Q90" s="496"/>
      <c r="R90" s="496"/>
      <c r="S90" s="496"/>
      <c r="T90" s="496"/>
      <c r="U90" s="496"/>
      <c r="V90" s="496"/>
      <c r="W90" s="496"/>
      <c r="X90" s="496"/>
      <c r="Y90" s="496"/>
      <c r="Z90" s="496"/>
      <c r="AB90" s="497">
        <f>IF(AND('03 Pre'!D90=1,NOT('03 Pre'!I90="")),'03 Pre'!I90,0)</f>
        <v>0</v>
      </c>
    </row>
    <row r="91" spans="1:34" s="497" customFormat="1" ht="20" outlineLevel="2">
      <c r="A91" s="33" t="s">
        <v>1617</v>
      </c>
      <c r="B91" s="20" t="s">
        <v>5250</v>
      </c>
      <c r="C91" s="21"/>
      <c r="D91" s="21"/>
      <c r="E91" s="21"/>
      <c r="F91" s="14"/>
      <c r="G91" s="15">
        <v>4</v>
      </c>
      <c r="H91" s="15"/>
      <c r="I91" s="15">
        <v>3</v>
      </c>
      <c r="J91" s="33" t="s">
        <v>5466</v>
      </c>
      <c r="K91" s="16" t="s">
        <v>5211</v>
      </c>
      <c r="L91" s="82"/>
      <c r="M91" s="496"/>
      <c r="N91" s="496"/>
      <c r="O91" s="496"/>
      <c r="P91" s="496"/>
      <c r="Q91" s="496"/>
      <c r="R91" s="496"/>
      <c r="S91" s="496"/>
      <c r="T91" s="496"/>
      <c r="U91" s="496"/>
      <c r="V91" s="496"/>
      <c r="W91" s="496"/>
      <c r="X91" s="496"/>
      <c r="Y91" s="496"/>
      <c r="Z91" s="496"/>
      <c r="AA91" s="497">
        <f>IF(AND('03 Pre'!C91=1,NOT('03 Pre'!I91="")),'03 Pre'!I91,0)</f>
        <v>0</v>
      </c>
      <c r="AB91" s="497">
        <f>IF(AND('03 Pre'!D91=1,NOT('03 Pre'!I91="")),'03 Pre'!I91,0)</f>
        <v>0</v>
      </c>
      <c r="AC91" s="497">
        <f>IF(AND('03 Pre'!E91=1,NOT('03 Pre'!I91="")),'03 Pre'!I91,0)</f>
        <v>0</v>
      </c>
      <c r="AD91" s="497">
        <f>IF(AND('03 Pre'!F91=1,NOT('03 Pre'!I91="")),'03 Pre'!I91,0)</f>
        <v>0</v>
      </c>
      <c r="AE91" s="497">
        <f>IF(AND('03 Pre'!C91=0,NOT('03 Pre'!H91="")),'03 Pre'!H91,4)</f>
        <v>4</v>
      </c>
      <c r="AF91" s="497">
        <f>IF(AND('03 Pre'!D91=0,NOT('03 Pre'!H91="")),'03 Pre'!H91,4)</f>
        <v>4</v>
      </c>
      <c r="AG91" s="497">
        <f>IF(AND('03 Pre'!E91=0,NOT('03 Pre'!H91="")),'03 Pre'!H91,4)</f>
        <v>4</v>
      </c>
      <c r="AH91" s="497">
        <f>IF(AND('03 Pre'!F91=0,NOT('03 Pre'!H91="")),'03 Pre'!H91,4)</f>
        <v>4</v>
      </c>
    </row>
    <row r="92" spans="1:34" s="497" customFormat="1" ht="20" outlineLevel="2">
      <c r="A92" s="33" t="s">
        <v>1668</v>
      </c>
      <c r="B92" s="20" t="s">
        <v>1619</v>
      </c>
      <c r="C92" s="21"/>
      <c r="D92" s="21"/>
      <c r="E92" s="21"/>
      <c r="F92" s="14"/>
      <c r="G92" s="15">
        <v>4</v>
      </c>
      <c r="H92" s="15">
        <v>3</v>
      </c>
      <c r="I92" s="15"/>
      <c r="J92" s="33" t="s">
        <v>2356</v>
      </c>
      <c r="K92" s="16"/>
      <c r="L92" s="82"/>
      <c r="M92" s="496"/>
      <c r="N92" s="496"/>
      <c r="O92" s="496"/>
      <c r="P92" s="496"/>
      <c r="Q92" s="496"/>
      <c r="R92" s="496"/>
      <c r="S92" s="496"/>
      <c r="T92" s="496"/>
      <c r="U92" s="496"/>
      <c r="V92" s="496"/>
      <c r="W92" s="496"/>
      <c r="X92" s="496"/>
      <c r="Y92" s="496"/>
      <c r="Z92" s="496"/>
      <c r="AA92" s="497">
        <f>IF(AND('03 Pre'!C92=1,NOT('03 Pre'!I92="")),'03 Pre'!I92,0)</f>
        <v>0</v>
      </c>
      <c r="AB92" s="497">
        <f>IF(AND('03 Pre'!D92=1,NOT('03 Pre'!I92="")),'03 Pre'!I92,0)</f>
        <v>0</v>
      </c>
      <c r="AC92" s="497">
        <f>IF(AND('03 Pre'!E92=1,NOT('03 Pre'!I92="")),'03 Pre'!I92,0)</f>
        <v>0</v>
      </c>
      <c r="AD92" s="497">
        <f>IF(AND('03 Pre'!F92=1,NOT('03 Pre'!I92="")),'03 Pre'!I92,0)</f>
        <v>0</v>
      </c>
      <c r="AE92" s="497">
        <f>IF(AND('03 Pre'!C92=0,NOT('03 Pre'!H92="")),'03 Pre'!H92,4)</f>
        <v>3</v>
      </c>
      <c r="AF92" s="497">
        <f>IF(AND('03 Pre'!D92=0,NOT('03 Pre'!H92="")),'03 Pre'!H92,4)</f>
        <v>3</v>
      </c>
      <c r="AG92" s="497">
        <f>IF(AND('03 Pre'!E92=0,NOT('03 Pre'!H92="")),'03 Pre'!H92,4)</f>
        <v>3</v>
      </c>
      <c r="AH92" s="497">
        <f>IF(AND('03 Pre'!F92=0,NOT('03 Pre'!H92="")),'03 Pre'!H92,4)</f>
        <v>3</v>
      </c>
    </row>
    <row r="93" spans="1:34" s="497" customFormat="1" ht="20" outlineLevel="2">
      <c r="A93" s="33" t="s">
        <v>1620</v>
      </c>
      <c r="B93" s="20" t="s">
        <v>5018</v>
      </c>
      <c r="C93" s="21"/>
      <c r="D93" s="21"/>
      <c r="E93" s="21"/>
      <c r="F93" s="14"/>
      <c r="G93" s="15">
        <v>2</v>
      </c>
      <c r="H93" s="15">
        <v>2</v>
      </c>
      <c r="I93" s="15"/>
      <c r="J93" s="33" t="s">
        <v>5466</v>
      </c>
      <c r="K93" s="16"/>
      <c r="L93" s="82"/>
      <c r="M93" s="496"/>
      <c r="N93" s="496"/>
      <c r="O93" s="496"/>
      <c r="P93" s="496"/>
      <c r="Q93" s="496"/>
      <c r="R93" s="496"/>
      <c r="S93" s="496"/>
      <c r="T93" s="496"/>
      <c r="U93" s="496"/>
      <c r="V93" s="496"/>
      <c r="W93" s="496"/>
      <c r="X93" s="496"/>
      <c r="Y93" s="496"/>
      <c r="Z93" s="496"/>
      <c r="AA93" s="497">
        <f>IF(AND('03 Pre'!C93=1,NOT('03 Pre'!I93="")),'03 Pre'!I93,0)</f>
        <v>0</v>
      </c>
      <c r="AB93" s="497">
        <f>IF(AND('03 Pre'!D93=1,NOT('03 Pre'!I93="")),'03 Pre'!I93,0)</f>
        <v>0</v>
      </c>
      <c r="AC93" s="497">
        <f>IF(AND('03 Pre'!E93=1,NOT('03 Pre'!I93="")),'03 Pre'!I93,0)</f>
        <v>0</v>
      </c>
      <c r="AD93" s="497">
        <f>IF(AND('03 Pre'!F93=1,NOT('03 Pre'!I93="")),'03 Pre'!I93,0)</f>
        <v>0</v>
      </c>
      <c r="AE93" s="497">
        <f>IF(AND('03 Pre'!C93=0,NOT('03 Pre'!H93="")),'03 Pre'!H93,4)</f>
        <v>2</v>
      </c>
      <c r="AF93" s="497">
        <f>IF(AND('03 Pre'!D93=0,NOT('03 Pre'!H93="")),'03 Pre'!H93,4)</f>
        <v>2</v>
      </c>
      <c r="AG93" s="497">
        <f>IF(AND('03 Pre'!E93=0,NOT('03 Pre'!H93="")),'03 Pre'!H93,4)</f>
        <v>2</v>
      </c>
      <c r="AH93" s="497">
        <f>IF(AND('03 Pre'!F93=0,NOT('03 Pre'!H93="")),'03 Pre'!H93,4)</f>
        <v>2</v>
      </c>
    </row>
    <row r="94" spans="1:34" s="497" customFormat="1" outlineLevel="2">
      <c r="A94" s="33" t="s">
        <v>1621</v>
      </c>
      <c r="B94" s="20" t="s">
        <v>5481</v>
      </c>
      <c r="C94" s="21"/>
      <c r="D94" s="21"/>
      <c r="E94" s="21"/>
      <c r="F94" s="14"/>
      <c r="G94" s="15">
        <v>4</v>
      </c>
      <c r="H94" s="15">
        <v>3</v>
      </c>
      <c r="I94" s="15"/>
      <c r="J94" s="33" t="s">
        <v>2356</v>
      </c>
      <c r="K94" s="16"/>
      <c r="L94" s="82"/>
      <c r="M94" s="496"/>
      <c r="N94" s="496"/>
      <c r="O94" s="496"/>
      <c r="P94" s="496"/>
      <c r="Q94" s="496"/>
      <c r="R94" s="496"/>
      <c r="S94" s="496"/>
      <c r="T94" s="496"/>
      <c r="U94" s="496"/>
      <c r="V94" s="496"/>
      <c r="W94" s="496"/>
      <c r="X94" s="496"/>
      <c r="Y94" s="496"/>
      <c r="Z94" s="496"/>
      <c r="AA94" s="497">
        <f>IF(AND('03 Pre'!C94=1,NOT('03 Pre'!I94="")),'03 Pre'!I94,0)</f>
        <v>0</v>
      </c>
      <c r="AB94" s="497">
        <f>IF(AND('03 Pre'!D94=1,NOT('03 Pre'!I94="")),'03 Pre'!I94,0)</f>
        <v>0</v>
      </c>
      <c r="AC94" s="497">
        <f>IF(AND('03 Pre'!E94=1,NOT('03 Pre'!I94="")),'03 Pre'!I94,0)</f>
        <v>0</v>
      </c>
      <c r="AD94" s="497">
        <f>IF(AND('03 Pre'!F94=1,NOT('03 Pre'!I94="")),'03 Pre'!I94,0)</f>
        <v>0</v>
      </c>
      <c r="AE94" s="497">
        <f>IF(AND('03 Pre'!C94=0,NOT('03 Pre'!H94="")),'03 Pre'!H94,4)</f>
        <v>3</v>
      </c>
      <c r="AF94" s="497">
        <f>IF(AND('03 Pre'!D94=0,NOT('03 Pre'!H94="")),'03 Pre'!H94,4)</f>
        <v>3</v>
      </c>
      <c r="AG94" s="497">
        <f>IF(AND('03 Pre'!E94=0,NOT('03 Pre'!H94="")),'03 Pre'!H94,4)</f>
        <v>3</v>
      </c>
      <c r="AH94" s="497">
        <f>IF(AND('03 Pre'!F94=0,NOT('03 Pre'!H94="")),'03 Pre'!H94,4)</f>
        <v>3</v>
      </c>
    </row>
    <row r="95" spans="1:34" s="497" customFormat="1" outlineLevel="2">
      <c r="A95" s="33" t="s">
        <v>1622</v>
      </c>
      <c r="B95" s="20" t="s">
        <v>1272</v>
      </c>
      <c r="C95" s="21"/>
      <c r="D95" s="21"/>
      <c r="E95" s="21"/>
      <c r="F95" s="14"/>
      <c r="G95" s="15">
        <v>4</v>
      </c>
      <c r="H95" s="32">
        <v>2</v>
      </c>
      <c r="I95" s="33"/>
      <c r="J95" s="33" t="s">
        <v>5466</v>
      </c>
      <c r="K95" s="16"/>
      <c r="L95" s="82"/>
      <c r="M95" s="496"/>
      <c r="N95" s="496"/>
      <c r="O95" s="496"/>
      <c r="P95" s="496"/>
      <c r="Q95" s="496"/>
      <c r="R95" s="496"/>
      <c r="S95" s="496"/>
      <c r="T95" s="496"/>
      <c r="U95" s="496"/>
      <c r="V95" s="496"/>
      <c r="W95" s="496"/>
      <c r="X95" s="496"/>
      <c r="Y95" s="496"/>
      <c r="Z95" s="496"/>
      <c r="AA95" s="497">
        <f>IF(AND('03 Pre'!C95=1,NOT('03 Pre'!I95="")),'03 Pre'!I95,0)</f>
        <v>0</v>
      </c>
      <c r="AB95" s="497">
        <f>IF(AND('03 Pre'!D95=1,NOT('03 Pre'!I95="")),'03 Pre'!I95,0)</f>
        <v>0</v>
      </c>
      <c r="AC95" s="497">
        <f>IF(AND('03 Pre'!E95=1,NOT('03 Pre'!I95="")),'03 Pre'!I95,0)</f>
        <v>0</v>
      </c>
      <c r="AD95" s="497">
        <f>IF(AND('03 Pre'!F95=1,NOT('03 Pre'!I95="")),'03 Pre'!I95,0)</f>
        <v>0</v>
      </c>
      <c r="AE95" s="497">
        <f>IF(AND('03 Pre'!C95=0,NOT('03 Pre'!H95="")),'03 Pre'!H95,4)</f>
        <v>2</v>
      </c>
      <c r="AF95" s="497">
        <f>IF(AND('03 Pre'!D95=0,NOT('03 Pre'!H95="")),'03 Pre'!H95,4)</f>
        <v>2</v>
      </c>
      <c r="AG95" s="497">
        <f>IF(AND('03 Pre'!E95=0,NOT('03 Pre'!H95="")),'03 Pre'!H95,4)</f>
        <v>2</v>
      </c>
      <c r="AH95" s="497">
        <f>IF(AND('03 Pre'!F95=0,NOT('03 Pre'!H95="")),'03 Pre'!H95,4)</f>
        <v>2</v>
      </c>
    </row>
    <row r="96" spans="1:34" s="497" customFormat="1" outlineLevel="2">
      <c r="A96" s="33" t="s">
        <v>1623</v>
      </c>
      <c r="B96" s="20" t="s">
        <v>1307</v>
      </c>
      <c r="C96" s="14"/>
      <c r="D96" s="14"/>
      <c r="E96" s="14"/>
      <c r="F96" s="14"/>
      <c r="G96" s="15">
        <v>1</v>
      </c>
      <c r="H96" s="15"/>
      <c r="I96" s="15"/>
      <c r="J96" s="33" t="s">
        <v>2356</v>
      </c>
      <c r="K96" s="16"/>
      <c r="L96" s="82"/>
      <c r="M96" s="496"/>
      <c r="N96" s="496"/>
      <c r="O96" s="496"/>
      <c r="P96" s="496"/>
      <c r="Q96" s="496"/>
      <c r="R96" s="496"/>
      <c r="S96" s="496"/>
      <c r="T96" s="496"/>
      <c r="U96" s="496"/>
      <c r="V96" s="496"/>
      <c r="W96" s="496"/>
      <c r="X96" s="496"/>
      <c r="Y96" s="496"/>
      <c r="Z96" s="496"/>
      <c r="AA96" s="497">
        <f>IF(AND('03 Pre'!C96=1,NOT('03 Pre'!I96="")),'03 Pre'!I96,0)</f>
        <v>0</v>
      </c>
      <c r="AB96" s="497">
        <f>IF(AND('03 Pre'!D96=1,NOT('03 Pre'!I96="")),'03 Pre'!I96,0)</f>
        <v>0</v>
      </c>
      <c r="AC96" s="497">
        <f>IF(AND('03 Pre'!E96=1,NOT('03 Pre'!I96="")),'03 Pre'!I96,0)</f>
        <v>0</v>
      </c>
      <c r="AD96" s="497">
        <f>IF(AND('03 Pre'!F96=1,NOT('03 Pre'!I96="")),'03 Pre'!I96,0)</f>
        <v>0</v>
      </c>
      <c r="AE96" s="497">
        <f>IF(AND('03 Pre'!C96=0,NOT('03 Pre'!H96="")),'03 Pre'!H96,4)</f>
        <v>4</v>
      </c>
      <c r="AF96" s="497">
        <f>IF(AND('03 Pre'!D96=0,NOT('03 Pre'!H96="")),'03 Pre'!H96,4)</f>
        <v>4</v>
      </c>
      <c r="AG96" s="497">
        <f>IF(AND('03 Pre'!E96=0,NOT('03 Pre'!H96="")),'03 Pre'!H96,4)</f>
        <v>4</v>
      </c>
      <c r="AH96" s="497">
        <f>IF(AND('03 Pre'!F96=0,NOT('03 Pre'!H96="")),'03 Pre'!H96,4)</f>
        <v>4</v>
      </c>
    </row>
    <row r="97" spans="1:34" s="497" customFormat="1" outlineLevel="2">
      <c r="A97" s="33" t="s">
        <v>1624</v>
      </c>
      <c r="B97" s="20" t="s">
        <v>754</v>
      </c>
      <c r="C97" s="21"/>
      <c r="D97" s="21"/>
      <c r="E97" s="21"/>
      <c r="F97" s="14"/>
      <c r="G97" s="15">
        <v>2</v>
      </c>
      <c r="H97" s="15">
        <v>3</v>
      </c>
      <c r="I97" s="15"/>
      <c r="J97" s="33" t="s">
        <v>3371</v>
      </c>
      <c r="K97" s="16"/>
      <c r="L97" s="82"/>
      <c r="M97" s="496"/>
      <c r="N97" s="496"/>
      <c r="O97" s="496"/>
      <c r="P97" s="496"/>
      <c r="Q97" s="496"/>
      <c r="R97" s="496"/>
      <c r="S97" s="496"/>
      <c r="T97" s="496"/>
      <c r="U97" s="496"/>
      <c r="V97" s="496"/>
      <c r="W97" s="496"/>
      <c r="X97" s="496"/>
      <c r="Y97" s="496"/>
      <c r="Z97" s="496"/>
      <c r="AA97" s="497">
        <f>IF(AND('03 Pre'!C97=1,NOT('03 Pre'!I97="")),'03 Pre'!I97,0)</f>
        <v>0</v>
      </c>
      <c r="AB97" s="497">
        <f>IF(AND('03 Pre'!D97=1,NOT('03 Pre'!I97="")),'03 Pre'!I97,0)</f>
        <v>0</v>
      </c>
      <c r="AC97" s="497">
        <f>IF(AND('03 Pre'!E97=1,NOT('03 Pre'!I97="")),'03 Pre'!I97,0)</f>
        <v>0</v>
      </c>
      <c r="AD97" s="497">
        <f>IF(AND('03 Pre'!F97=1,NOT('03 Pre'!I97="")),'03 Pre'!I97,0)</f>
        <v>0</v>
      </c>
      <c r="AE97" s="497">
        <f>IF(AND('03 Pre'!C97=0,NOT('03 Pre'!H97="")),'03 Pre'!H97,4)</f>
        <v>3</v>
      </c>
      <c r="AF97" s="497">
        <f>IF(AND('03 Pre'!D97=0,NOT('03 Pre'!H97="")),'03 Pre'!H97,4)</f>
        <v>3</v>
      </c>
      <c r="AG97" s="497">
        <f>IF(AND('03 Pre'!E97=0,NOT('03 Pre'!H97="")),'03 Pre'!H97,4)</f>
        <v>3</v>
      </c>
      <c r="AH97" s="497">
        <f>IF(AND('03 Pre'!F97=0,NOT('03 Pre'!H97="")),'03 Pre'!H97,4)</f>
        <v>3</v>
      </c>
    </row>
    <row r="98" spans="1:34" s="497" customFormat="1" outlineLevel="2">
      <c r="A98" s="33" t="s">
        <v>1625</v>
      </c>
      <c r="B98" s="20" t="s">
        <v>1243</v>
      </c>
      <c r="C98" s="21"/>
      <c r="D98" s="21"/>
      <c r="E98" s="21"/>
      <c r="F98" s="14"/>
      <c r="G98" s="15">
        <v>2</v>
      </c>
      <c r="H98" s="15">
        <v>3</v>
      </c>
      <c r="I98" s="15"/>
      <c r="J98" s="33" t="s">
        <v>2858</v>
      </c>
      <c r="K98" s="16"/>
      <c r="L98" s="82"/>
      <c r="M98" s="496"/>
      <c r="N98" s="496"/>
      <c r="O98" s="496"/>
      <c r="P98" s="496"/>
      <c r="Q98" s="496"/>
      <c r="R98" s="496"/>
      <c r="S98" s="496"/>
      <c r="T98" s="496"/>
      <c r="U98" s="496"/>
      <c r="V98" s="496"/>
      <c r="W98" s="496"/>
      <c r="X98" s="496"/>
      <c r="Y98" s="496"/>
      <c r="Z98" s="496"/>
      <c r="AA98" s="497">
        <f>IF(AND('03 Pre'!C98=1,NOT('03 Pre'!I98="")),'03 Pre'!I98,0)</f>
        <v>0</v>
      </c>
      <c r="AB98" s="497">
        <f>IF(AND('03 Pre'!D98=1,NOT('03 Pre'!I98="")),'03 Pre'!I98,0)</f>
        <v>0</v>
      </c>
      <c r="AC98" s="497">
        <f>IF(AND('03 Pre'!E98=1,NOT('03 Pre'!I98="")),'03 Pre'!I98,0)</f>
        <v>0</v>
      </c>
      <c r="AD98" s="497">
        <f>IF(AND('03 Pre'!F98=1,NOT('03 Pre'!I98="")),'03 Pre'!I98,0)</f>
        <v>0</v>
      </c>
      <c r="AE98" s="497">
        <f>IF(AND('03 Pre'!C98=0,NOT('03 Pre'!H98="")),'03 Pre'!H98,4)</f>
        <v>3</v>
      </c>
      <c r="AF98" s="497">
        <f>IF(AND('03 Pre'!D98=0,NOT('03 Pre'!H98="")),'03 Pre'!H98,4)</f>
        <v>3</v>
      </c>
      <c r="AG98" s="497">
        <f>IF(AND('03 Pre'!E98=0,NOT('03 Pre'!H98="")),'03 Pre'!H98,4)</f>
        <v>3</v>
      </c>
      <c r="AH98" s="497">
        <f>IF(AND('03 Pre'!F98=0,NOT('03 Pre'!H98="")),'03 Pre'!H98,4)</f>
        <v>3</v>
      </c>
    </row>
    <row r="99" spans="1:34" s="497" customFormat="1" outlineLevel="1">
      <c r="A99" s="92" t="s">
        <v>1626</v>
      </c>
      <c r="B99" s="93" t="s">
        <v>1627</v>
      </c>
      <c r="C99" s="21"/>
      <c r="D99" s="21"/>
      <c r="E99" s="21"/>
      <c r="F99" s="14"/>
      <c r="G99" s="15"/>
      <c r="H99" s="33"/>
      <c r="I99" s="33"/>
      <c r="J99" s="33"/>
      <c r="K99" s="16"/>
      <c r="L99" s="82"/>
      <c r="M99" s="496"/>
      <c r="N99" s="496"/>
      <c r="O99" s="496"/>
      <c r="P99" s="496"/>
      <c r="Q99" s="496"/>
      <c r="R99" s="496"/>
      <c r="S99" s="496"/>
      <c r="T99" s="496"/>
      <c r="U99" s="496"/>
      <c r="V99" s="496"/>
      <c r="W99" s="496"/>
      <c r="X99" s="496"/>
      <c r="Y99" s="496"/>
      <c r="Z99" s="496"/>
      <c r="AB99" s="497">
        <f>IF(AND('03 Pre'!D99=1,NOT('03 Pre'!I99="")),'03 Pre'!I99,0)</f>
        <v>0</v>
      </c>
    </row>
    <row r="100" spans="1:34" s="497" customFormat="1" outlineLevel="2">
      <c r="A100" s="33" t="s">
        <v>1628</v>
      </c>
      <c r="B100" s="20" t="s">
        <v>1629</v>
      </c>
      <c r="C100" s="21"/>
      <c r="D100" s="21"/>
      <c r="E100" s="21"/>
      <c r="F100" s="14"/>
      <c r="G100" s="15">
        <v>2</v>
      </c>
      <c r="H100" s="15">
        <v>2</v>
      </c>
      <c r="I100" s="15"/>
      <c r="J100" s="33" t="s">
        <v>5466</v>
      </c>
      <c r="K100" s="16"/>
      <c r="L100" s="82"/>
      <c r="M100" s="496"/>
      <c r="N100" s="496"/>
      <c r="O100" s="496"/>
      <c r="P100" s="496"/>
      <c r="Q100" s="496"/>
      <c r="R100" s="496"/>
      <c r="S100" s="496"/>
      <c r="T100" s="496"/>
      <c r="U100" s="496"/>
      <c r="V100" s="496"/>
      <c r="W100" s="496"/>
      <c r="X100" s="496"/>
      <c r="Y100" s="496"/>
      <c r="Z100" s="496"/>
      <c r="AA100" s="497">
        <f>IF(AND('03 Pre'!C100=1,NOT('03 Pre'!I100="")),'03 Pre'!I100,0)</f>
        <v>0</v>
      </c>
      <c r="AB100" s="497">
        <f>IF(AND('03 Pre'!D100=1,NOT('03 Pre'!I100="")),'03 Pre'!I100,0)</f>
        <v>0</v>
      </c>
      <c r="AC100" s="497">
        <f>IF(AND('03 Pre'!E100=1,NOT('03 Pre'!I100="")),'03 Pre'!I100,0)</f>
        <v>0</v>
      </c>
      <c r="AD100" s="497">
        <f>IF(AND('03 Pre'!F100=1,NOT('03 Pre'!I100="")),'03 Pre'!I100,0)</f>
        <v>0</v>
      </c>
      <c r="AE100" s="497">
        <f>IF(AND('03 Pre'!C100=0,NOT('03 Pre'!H100="")),'03 Pre'!H100,4)</f>
        <v>2</v>
      </c>
      <c r="AF100" s="497">
        <f>IF(AND('03 Pre'!D100=0,NOT('03 Pre'!H100="")),'03 Pre'!H100,4)</f>
        <v>2</v>
      </c>
      <c r="AG100" s="497">
        <f>IF(AND('03 Pre'!E100=0,NOT('03 Pre'!H100="")),'03 Pre'!H100,4)</f>
        <v>2</v>
      </c>
      <c r="AH100" s="497">
        <f>IF(AND('03 Pre'!F100=0,NOT('03 Pre'!H100="")),'03 Pre'!H100,4)</f>
        <v>2</v>
      </c>
    </row>
    <row r="101" spans="1:34" s="497" customFormat="1" ht="20" outlineLevel="2">
      <c r="A101" s="15" t="s">
        <v>5230</v>
      </c>
      <c r="B101" s="20" t="s">
        <v>1631</v>
      </c>
      <c r="C101" s="21"/>
      <c r="D101" s="21"/>
      <c r="E101" s="21"/>
      <c r="F101" s="14"/>
      <c r="G101" s="15">
        <v>4</v>
      </c>
      <c r="H101" s="15">
        <v>3</v>
      </c>
      <c r="I101" s="16"/>
      <c r="J101" s="33" t="s">
        <v>2356</v>
      </c>
      <c r="K101" s="16"/>
      <c r="L101" s="82"/>
      <c r="M101" s="496"/>
      <c r="N101" s="496"/>
      <c r="O101" s="496"/>
      <c r="P101" s="496"/>
      <c r="Q101" s="496"/>
      <c r="R101" s="496"/>
      <c r="S101" s="496"/>
      <c r="T101" s="496"/>
      <c r="U101" s="496"/>
      <c r="V101" s="496"/>
      <c r="W101" s="496"/>
      <c r="X101" s="496"/>
      <c r="Y101" s="496"/>
      <c r="Z101" s="496"/>
      <c r="AA101" s="497">
        <f>IF(AND('03 Pre'!C101=1,NOT('03 Pre'!I101="")),'03 Pre'!I101,0)</f>
        <v>0</v>
      </c>
      <c r="AB101" s="497">
        <f>IF(AND('03 Pre'!D101=1,NOT('03 Pre'!I101="")),'03 Pre'!I101,0)</f>
        <v>0</v>
      </c>
      <c r="AC101" s="497">
        <f>IF(AND('03 Pre'!E101=1,NOT('03 Pre'!I101="")),'03 Pre'!I101,0)</f>
        <v>0</v>
      </c>
      <c r="AD101" s="497">
        <f>IF(AND('03 Pre'!F101=1,NOT('03 Pre'!I101="")),'03 Pre'!I101,0)</f>
        <v>0</v>
      </c>
      <c r="AE101" s="497">
        <f>IF(AND('03 Pre'!C101=0,NOT('03 Pre'!H101="")),'03 Pre'!H101,4)</f>
        <v>3</v>
      </c>
      <c r="AF101" s="497">
        <f>IF(AND('03 Pre'!D101=0,NOT('03 Pre'!H101="")),'03 Pre'!H101,4)</f>
        <v>3</v>
      </c>
      <c r="AG101" s="497">
        <f>IF(AND('03 Pre'!E101=0,NOT('03 Pre'!H101="")),'03 Pre'!H101,4)</f>
        <v>3</v>
      </c>
      <c r="AH101" s="497">
        <f>IF(AND('03 Pre'!F101=0,NOT('03 Pre'!H101="")),'03 Pre'!H101,4)</f>
        <v>3</v>
      </c>
    </row>
    <row r="102" spans="1:34" s="497" customFormat="1" ht="20" outlineLevel="2">
      <c r="A102" s="33" t="s">
        <v>1632</v>
      </c>
      <c r="B102" s="20" t="s">
        <v>5277</v>
      </c>
      <c r="C102" s="21"/>
      <c r="D102" s="21"/>
      <c r="E102" s="21"/>
      <c r="F102" s="14"/>
      <c r="G102" s="15">
        <v>2</v>
      </c>
      <c r="H102" s="15">
        <v>2</v>
      </c>
      <c r="I102" s="15"/>
      <c r="J102" s="33" t="s">
        <v>5466</v>
      </c>
      <c r="K102" s="16"/>
      <c r="L102" s="82"/>
      <c r="M102" s="496"/>
      <c r="N102" s="496"/>
      <c r="O102" s="496"/>
      <c r="P102" s="496"/>
      <c r="Q102" s="496"/>
      <c r="R102" s="496"/>
      <c r="S102" s="496"/>
      <c r="T102" s="496"/>
      <c r="U102" s="496"/>
      <c r="V102" s="496"/>
      <c r="W102" s="496"/>
      <c r="X102" s="496"/>
      <c r="Y102" s="496"/>
      <c r="Z102" s="496"/>
      <c r="AA102" s="497">
        <f>IF(AND('03 Pre'!C102=1,NOT('03 Pre'!I102="")),'03 Pre'!I102,0)</f>
        <v>0</v>
      </c>
      <c r="AB102" s="497">
        <f>IF(AND('03 Pre'!D102=1,NOT('03 Pre'!I102="")),'03 Pre'!I102,0)</f>
        <v>0</v>
      </c>
      <c r="AC102" s="497">
        <f>IF(AND('03 Pre'!E102=1,NOT('03 Pre'!I102="")),'03 Pre'!I102,0)</f>
        <v>0</v>
      </c>
      <c r="AD102" s="497">
        <f>IF(AND('03 Pre'!F102=1,NOT('03 Pre'!I102="")),'03 Pre'!I102,0)</f>
        <v>0</v>
      </c>
      <c r="AE102" s="497">
        <f>IF(AND('03 Pre'!C102=0,NOT('03 Pre'!H102="")),'03 Pre'!H102,4)</f>
        <v>2</v>
      </c>
      <c r="AF102" s="497">
        <f>IF(AND('03 Pre'!D102=0,NOT('03 Pre'!H102="")),'03 Pre'!H102,4)</f>
        <v>2</v>
      </c>
      <c r="AG102" s="497">
        <f>IF(AND('03 Pre'!E102=0,NOT('03 Pre'!H102="")),'03 Pre'!H102,4)</f>
        <v>2</v>
      </c>
      <c r="AH102" s="497">
        <f>IF(AND('03 Pre'!F102=0,NOT('03 Pre'!H102="")),'03 Pre'!H102,4)</f>
        <v>2</v>
      </c>
    </row>
    <row r="103" spans="1:34" s="497" customFormat="1" ht="20" outlineLevel="2">
      <c r="A103" s="33" t="s">
        <v>5278</v>
      </c>
      <c r="B103" s="20" t="s">
        <v>652</v>
      </c>
      <c r="C103" s="21"/>
      <c r="D103" s="21"/>
      <c r="E103" s="21"/>
      <c r="F103" s="14"/>
      <c r="G103" s="15">
        <v>2</v>
      </c>
      <c r="H103" s="15">
        <v>3</v>
      </c>
      <c r="I103" s="15"/>
      <c r="J103" s="33" t="s">
        <v>5466</v>
      </c>
      <c r="K103" s="16"/>
      <c r="L103" s="82"/>
      <c r="M103" s="496"/>
      <c r="N103" s="496"/>
      <c r="O103" s="496"/>
      <c r="P103" s="496"/>
      <c r="Q103" s="496"/>
      <c r="R103" s="496"/>
      <c r="S103" s="496"/>
      <c r="T103" s="496"/>
      <c r="U103" s="496"/>
      <c r="V103" s="496"/>
      <c r="W103" s="496"/>
      <c r="X103" s="496"/>
      <c r="Y103" s="496"/>
      <c r="Z103" s="496"/>
      <c r="AA103" s="497">
        <f>IF(AND('03 Pre'!C103=1,NOT('03 Pre'!I103="")),'03 Pre'!I103,0)</f>
        <v>0</v>
      </c>
      <c r="AB103" s="497">
        <f>IF(AND('03 Pre'!D103=1,NOT('03 Pre'!I103="")),'03 Pre'!I103,0)</f>
        <v>0</v>
      </c>
      <c r="AC103" s="497">
        <f>IF(AND('03 Pre'!E103=1,NOT('03 Pre'!I103="")),'03 Pre'!I103,0)</f>
        <v>0</v>
      </c>
      <c r="AD103" s="497">
        <f>IF(AND('03 Pre'!F103=1,NOT('03 Pre'!I103="")),'03 Pre'!I103,0)</f>
        <v>0</v>
      </c>
      <c r="AE103" s="497">
        <f>IF(AND('03 Pre'!C103=0,NOT('03 Pre'!H103="")),'03 Pre'!H103,4)</f>
        <v>3</v>
      </c>
      <c r="AF103" s="497">
        <f>IF(AND('03 Pre'!D103=0,NOT('03 Pre'!H103="")),'03 Pre'!H103,4)</f>
        <v>3</v>
      </c>
      <c r="AG103" s="497">
        <f>IF(AND('03 Pre'!E103=0,NOT('03 Pre'!H103="")),'03 Pre'!H103,4)</f>
        <v>3</v>
      </c>
      <c r="AH103" s="497">
        <f>IF(AND('03 Pre'!F103=0,NOT('03 Pre'!H103="")),'03 Pre'!H103,4)</f>
        <v>3</v>
      </c>
    </row>
    <row r="104" spans="1:34" s="497" customFormat="1" ht="30" outlineLevel="2">
      <c r="A104" s="33" t="s">
        <v>653</v>
      </c>
      <c r="B104" s="20" t="s">
        <v>714</v>
      </c>
      <c r="C104" s="21"/>
      <c r="D104" s="21"/>
      <c r="E104" s="21"/>
      <c r="F104" s="14"/>
      <c r="G104" s="15">
        <v>2</v>
      </c>
      <c r="H104" s="15">
        <v>3</v>
      </c>
      <c r="I104" s="15"/>
      <c r="J104" s="33" t="s">
        <v>2858</v>
      </c>
      <c r="K104" s="16"/>
      <c r="L104" s="82"/>
      <c r="M104" s="496"/>
      <c r="N104" s="496"/>
      <c r="O104" s="496"/>
      <c r="P104" s="496"/>
      <c r="Q104" s="496"/>
      <c r="R104" s="496"/>
      <c r="S104" s="496"/>
      <c r="T104" s="496"/>
      <c r="U104" s="496"/>
      <c r="V104" s="496"/>
      <c r="W104" s="496"/>
      <c r="X104" s="496"/>
      <c r="Y104" s="496"/>
      <c r="Z104" s="496"/>
      <c r="AA104" s="497">
        <f>IF(AND('03 Pre'!C104=1,NOT('03 Pre'!I104="")),'03 Pre'!I104,0)</f>
        <v>0</v>
      </c>
      <c r="AB104" s="497">
        <f>IF(AND('03 Pre'!D104=1,NOT('03 Pre'!I104="")),'03 Pre'!I104,0)</f>
        <v>0</v>
      </c>
      <c r="AC104" s="497">
        <f>IF(AND('03 Pre'!E104=1,NOT('03 Pre'!I104="")),'03 Pre'!I104,0)</f>
        <v>0</v>
      </c>
      <c r="AD104" s="497">
        <f>IF(AND('03 Pre'!F104=1,NOT('03 Pre'!I104="")),'03 Pre'!I104,0)</f>
        <v>0</v>
      </c>
      <c r="AE104" s="497">
        <f>IF(AND('03 Pre'!C104=0,NOT('03 Pre'!H104="")),'03 Pre'!H104,4)</f>
        <v>3</v>
      </c>
      <c r="AF104" s="497">
        <f>IF(AND('03 Pre'!D104=0,NOT('03 Pre'!H104="")),'03 Pre'!H104,4)</f>
        <v>3</v>
      </c>
      <c r="AG104" s="497">
        <f>IF(AND('03 Pre'!E104=0,NOT('03 Pre'!H104="")),'03 Pre'!H104,4)</f>
        <v>3</v>
      </c>
      <c r="AH104" s="497">
        <f>IF(AND('03 Pre'!F104=0,NOT('03 Pre'!H104="")),'03 Pre'!H104,4)</f>
        <v>3</v>
      </c>
    </row>
    <row r="105" spans="1:34" s="497" customFormat="1" outlineLevel="1">
      <c r="A105" s="92" t="s">
        <v>715</v>
      </c>
      <c r="B105" s="94" t="s">
        <v>716</v>
      </c>
      <c r="C105" s="14"/>
      <c r="D105" s="14"/>
      <c r="E105" s="14"/>
      <c r="F105" s="14"/>
      <c r="G105" s="15"/>
      <c r="H105" s="33"/>
      <c r="I105" s="33"/>
      <c r="J105" s="33"/>
      <c r="K105" s="16"/>
      <c r="L105" s="82"/>
      <c r="M105" s="496"/>
      <c r="N105" s="496"/>
      <c r="O105" s="496"/>
      <c r="P105" s="496"/>
      <c r="Q105" s="496"/>
      <c r="R105" s="496"/>
      <c r="S105" s="496"/>
      <c r="T105" s="496"/>
      <c r="U105" s="496"/>
      <c r="V105" s="496"/>
      <c r="W105" s="496"/>
      <c r="X105" s="496"/>
      <c r="Y105" s="496"/>
      <c r="Z105" s="496"/>
      <c r="AB105" s="497">
        <f>IF(AND('03 Pre'!D105=1,NOT('03 Pre'!I105="")),'03 Pre'!I105,0)</f>
        <v>0</v>
      </c>
    </row>
    <row r="106" spans="1:34" s="497" customFormat="1" outlineLevel="2">
      <c r="A106" s="33" t="s">
        <v>717</v>
      </c>
      <c r="B106" s="95" t="s">
        <v>660</v>
      </c>
      <c r="C106" s="21"/>
      <c r="D106" s="21"/>
      <c r="E106" s="21"/>
      <c r="F106" s="14"/>
      <c r="G106" s="15">
        <v>1</v>
      </c>
      <c r="H106" s="15"/>
      <c r="I106" s="15"/>
      <c r="J106" s="33" t="s">
        <v>5466</v>
      </c>
      <c r="K106" s="16" t="s">
        <v>661</v>
      </c>
      <c r="L106" s="82"/>
      <c r="M106" s="496"/>
      <c r="N106" s="496"/>
      <c r="O106" s="496"/>
      <c r="P106" s="496"/>
      <c r="Q106" s="496"/>
      <c r="R106" s="496"/>
      <c r="S106" s="496"/>
      <c r="T106" s="496"/>
      <c r="U106" s="496"/>
      <c r="V106" s="496"/>
      <c r="W106" s="496"/>
      <c r="X106" s="496"/>
      <c r="Y106" s="496"/>
      <c r="Z106" s="496"/>
      <c r="AA106" s="497">
        <f>IF(AND('03 Pre'!C106=1,NOT('03 Pre'!I106="")),'03 Pre'!I106,0)</f>
        <v>0</v>
      </c>
      <c r="AB106" s="497">
        <f>IF(AND('03 Pre'!D106=1,NOT('03 Pre'!I106="")),'03 Pre'!I106,0)</f>
        <v>0</v>
      </c>
      <c r="AC106" s="497">
        <f>IF(AND('03 Pre'!E106=1,NOT('03 Pre'!I106="")),'03 Pre'!I106,0)</f>
        <v>0</v>
      </c>
      <c r="AD106" s="497">
        <f>IF(AND('03 Pre'!F106=1,NOT('03 Pre'!I106="")),'03 Pre'!I106,0)</f>
        <v>0</v>
      </c>
      <c r="AE106" s="497">
        <f>IF(AND('03 Pre'!C106=0,NOT('03 Pre'!H106="")),'03 Pre'!H106,4)</f>
        <v>4</v>
      </c>
      <c r="AF106" s="497">
        <f>IF(AND('03 Pre'!D106=0,NOT('03 Pre'!H106="")),'03 Pre'!H106,4)</f>
        <v>4</v>
      </c>
      <c r="AG106" s="497">
        <f>IF(AND('03 Pre'!E106=0,NOT('03 Pre'!H106="")),'03 Pre'!H106,4)</f>
        <v>4</v>
      </c>
      <c r="AH106" s="497">
        <f>IF(AND('03 Pre'!F106=0,NOT('03 Pre'!H106="")),'03 Pre'!H106,4)</f>
        <v>4</v>
      </c>
    </row>
    <row r="107" spans="1:34" s="497" customFormat="1" outlineLevel="2">
      <c r="A107" s="33" t="s">
        <v>662</v>
      </c>
      <c r="B107" s="95" t="s">
        <v>658</v>
      </c>
      <c r="C107" s="21"/>
      <c r="D107" s="21"/>
      <c r="E107" s="21"/>
      <c r="F107" s="14"/>
      <c r="G107" s="15">
        <v>1</v>
      </c>
      <c r="H107" s="15"/>
      <c r="I107" s="15"/>
      <c r="J107" s="33" t="s">
        <v>5466</v>
      </c>
      <c r="K107" s="16" t="s">
        <v>661</v>
      </c>
      <c r="L107" s="82"/>
      <c r="M107" s="496"/>
      <c r="N107" s="496"/>
      <c r="O107" s="496"/>
      <c r="P107" s="496"/>
      <c r="Q107" s="496"/>
      <c r="R107" s="496"/>
      <c r="S107" s="496"/>
      <c r="T107" s="496"/>
      <c r="U107" s="496"/>
      <c r="V107" s="496"/>
      <c r="W107" s="496"/>
      <c r="X107" s="496"/>
      <c r="Y107" s="496"/>
      <c r="Z107" s="496"/>
      <c r="AA107" s="497">
        <f>IF(AND('03 Pre'!C107=1,NOT('03 Pre'!I107="")),'03 Pre'!I107,0)</f>
        <v>0</v>
      </c>
      <c r="AB107" s="497">
        <f>IF(AND('03 Pre'!D107=1,NOT('03 Pre'!I107="")),'03 Pre'!I107,0)</f>
        <v>0</v>
      </c>
      <c r="AC107" s="497">
        <f>IF(AND('03 Pre'!E107=1,NOT('03 Pre'!I107="")),'03 Pre'!I107,0)</f>
        <v>0</v>
      </c>
      <c r="AD107" s="497">
        <f>IF(AND('03 Pre'!F107=1,NOT('03 Pre'!I107="")),'03 Pre'!I107,0)</f>
        <v>0</v>
      </c>
      <c r="AE107" s="497">
        <f>IF(AND('03 Pre'!C107=0,NOT('03 Pre'!H107="")),'03 Pre'!H107,4)</f>
        <v>4</v>
      </c>
      <c r="AF107" s="497">
        <f>IF(AND('03 Pre'!D107=0,NOT('03 Pre'!H107="")),'03 Pre'!H107,4)</f>
        <v>4</v>
      </c>
      <c r="AG107" s="497">
        <f>IF(AND('03 Pre'!E107=0,NOT('03 Pre'!H107="")),'03 Pre'!H107,4)</f>
        <v>4</v>
      </c>
      <c r="AH107" s="497">
        <f>IF(AND('03 Pre'!F107=0,NOT('03 Pre'!H107="")),'03 Pre'!H107,4)</f>
        <v>4</v>
      </c>
    </row>
    <row r="108" spans="1:34" s="497" customFormat="1" outlineLevel="2">
      <c r="A108" s="33" t="s">
        <v>659</v>
      </c>
      <c r="B108" s="95" t="s">
        <v>5194</v>
      </c>
      <c r="C108" s="21"/>
      <c r="D108" s="21"/>
      <c r="E108" s="21"/>
      <c r="F108" s="14"/>
      <c r="G108" s="15">
        <v>1</v>
      </c>
      <c r="H108" s="15"/>
      <c r="I108" s="15"/>
      <c r="J108" s="33" t="s">
        <v>5466</v>
      </c>
      <c r="K108" s="16" t="s">
        <v>661</v>
      </c>
      <c r="L108" s="82"/>
      <c r="M108" s="496"/>
      <c r="N108" s="496"/>
      <c r="O108" s="496"/>
      <c r="P108" s="496"/>
      <c r="Q108" s="496"/>
      <c r="R108" s="496"/>
      <c r="S108" s="496"/>
      <c r="T108" s="496"/>
      <c r="U108" s="496"/>
      <c r="V108" s="496"/>
      <c r="W108" s="496"/>
      <c r="X108" s="496"/>
      <c r="Y108" s="496"/>
      <c r="Z108" s="496"/>
      <c r="AA108" s="497">
        <f>IF(AND('03 Pre'!C108=1,NOT('03 Pre'!I108="")),'03 Pre'!I108,0)</f>
        <v>0</v>
      </c>
      <c r="AB108" s="497">
        <f>IF(AND('03 Pre'!D108=1,NOT('03 Pre'!I108="")),'03 Pre'!I108,0)</f>
        <v>0</v>
      </c>
      <c r="AC108" s="497">
        <f>IF(AND('03 Pre'!E108=1,NOT('03 Pre'!I108="")),'03 Pre'!I108,0)</f>
        <v>0</v>
      </c>
      <c r="AD108" s="497">
        <f>IF(AND('03 Pre'!F108=1,NOT('03 Pre'!I108="")),'03 Pre'!I108,0)</f>
        <v>0</v>
      </c>
      <c r="AE108" s="497">
        <f>IF(AND('03 Pre'!C108=0,NOT('03 Pre'!H108="")),'03 Pre'!H108,4)</f>
        <v>4</v>
      </c>
      <c r="AF108" s="497">
        <f>IF(AND('03 Pre'!D108=0,NOT('03 Pre'!H108="")),'03 Pre'!H108,4)</f>
        <v>4</v>
      </c>
      <c r="AG108" s="497">
        <f>IF(AND('03 Pre'!E108=0,NOT('03 Pre'!H108="")),'03 Pre'!H108,4)</f>
        <v>4</v>
      </c>
      <c r="AH108" s="497">
        <f>IF(AND('03 Pre'!F108=0,NOT('03 Pre'!H108="")),'03 Pre'!H108,4)</f>
        <v>4</v>
      </c>
    </row>
    <row r="109" spans="1:34" s="497" customFormat="1" ht="13">
      <c r="A109" s="64" t="s">
        <v>5195</v>
      </c>
      <c r="B109" s="1" t="s">
        <v>5196</v>
      </c>
      <c r="C109" s="14"/>
      <c r="D109" s="14"/>
      <c r="E109" s="14"/>
      <c r="F109" s="14"/>
      <c r="G109" s="15"/>
      <c r="H109" s="15"/>
      <c r="I109" s="15"/>
      <c r="J109" s="33"/>
      <c r="K109" s="16"/>
      <c r="L109" s="82"/>
      <c r="M109" s="496"/>
      <c r="N109" s="496"/>
      <c r="O109" s="496"/>
      <c r="P109" s="496"/>
      <c r="Q109" s="496"/>
      <c r="R109" s="496"/>
      <c r="S109" s="496"/>
      <c r="T109" s="496"/>
      <c r="U109" s="496"/>
      <c r="V109" s="496"/>
      <c r="W109" s="496"/>
      <c r="X109" s="496"/>
      <c r="Y109" s="496"/>
      <c r="Z109" s="496"/>
      <c r="AB109" s="497">
        <f>IF(AND('03 Pre'!D109=1,NOT('03 Pre'!I109="")),'03 Pre'!I109,0)</f>
        <v>0</v>
      </c>
    </row>
    <row r="110" spans="1:34" s="497" customFormat="1" outlineLevel="1">
      <c r="A110" s="96" t="s">
        <v>5197</v>
      </c>
      <c r="B110" s="28" t="s">
        <v>5198</v>
      </c>
      <c r="C110" s="14"/>
      <c r="D110" s="14"/>
      <c r="E110" s="14"/>
      <c r="F110" s="14"/>
      <c r="G110" s="15"/>
      <c r="H110" s="15"/>
      <c r="I110" s="15"/>
      <c r="J110" s="33"/>
      <c r="K110" s="16"/>
      <c r="L110" s="82"/>
      <c r="M110" s="496"/>
      <c r="N110" s="496"/>
      <c r="O110" s="496"/>
      <c r="P110" s="496"/>
      <c r="Q110" s="496"/>
      <c r="R110" s="496"/>
      <c r="S110" s="496"/>
      <c r="T110" s="496"/>
      <c r="U110" s="496"/>
      <c r="V110" s="496"/>
      <c r="W110" s="496"/>
      <c r="X110" s="496"/>
      <c r="Y110" s="496"/>
      <c r="Z110" s="496"/>
      <c r="AB110" s="497">
        <f>IF(AND('03 Pre'!D110=1,NOT('03 Pre'!I110="")),'03 Pre'!I110,0)</f>
        <v>0</v>
      </c>
    </row>
    <row r="111" spans="1:34" s="497" customFormat="1" ht="40" outlineLevel="2">
      <c r="A111" s="97" t="s">
        <v>5199</v>
      </c>
      <c r="B111" s="20" t="s">
        <v>663</v>
      </c>
      <c r="C111" s="21"/>
      <c r="D111" s="21"/>
      <c r="E111" s="21"/>
      <c r="F111" s="14"/>
      <c r="G111" s="15">
        <v>4</v>
      </c>
      <c r="H111" s="15">
        <v>2</v>
      </c>
      <c r="I111" s="15"/>
      <c r="J111" s="33" t="s">
        <v>5466</v>
      </c>
      <c r="K111" s="16" t="s">
        <v>2159</v>
      </c>
      <c r="L111" s="82"/>
      <c r="M111" s="496"/>
      <c r="N111" s="496"/>
      <c r="O111" s="496"/>
      <c r="P111" s="496"/>
      <c r="Q111" s="496"/>
      <c r="R111" s="496"/>
      <c r="S111" s="496"/>
      <c r="T111" s="496"/>
      <c r="U111" s="496"/>
      <c r="V111" s="496"/>
      <c r="W111" s="496"/>
      <c r="X111" s="496"/>
      <c r="Y111" s="496"/>
      <c r="Z111" s="496"/>
      <c r="AA111" s="497">
        <f>IF(AND('03 Pre'!C111=1,NOT('03 Pre'!I111="")),'03 Pre'!I111,0)</f>
        <v>0</v>
      </c>
      <c r="AB111" s="497">
        <f>IF(AND('03 Pre'!D111=1,NOT('03 Pre'!I111="")),'03 Pre'!I111,0)</f>
        <v>0</v>
      </c>
      <c r="AC111" s="497">
        <f>IF(AND('03 Pre'!E111=1,NOT('03 Pre'!I111="")),'03 Pre'!I111,0)</f>
        <v>0</v>
      </c>
      <c r="AD111" s="497">
        <f>IF(AND('03 Pre'!F111=1,NOT('03 Pre'!I111="")),'03 Pre'!I111,0)</f>
        <v>0</v>
      </c>
      <c r="AE111" s="497">
        <f>IF(AND('03 Pre'!C111=0,NOT('03 Pre'!H111="")),'03 Pre'!H111,4)</f>
        <v>2</v>
      </c>
      <c r="AF111" s="497">
        <f>IF(AND('03 Pre'!D111=0,NOT('03 Pre'!H111="")),'03 Pre'!H111,4)</f>
        <v>2</v>
      </c>
      <c r="AG111" s="497">
        <f>IF(AND('03 Pre'!E111=0,NOT('03 Pre'!H111="")),'03 Pre'!H111,4)</f>
        <v>2</v>
      </c>
      <c r="AH111" s="497">
        <f>IF(AND('03 Pre'!F111=0,NOT('03 Pre'!H111="")),'03 Pre'!H111,4)</f>
        <v>2</v>
      </c>
    </row>
    <row r="112" spans="1:34" s="497" customFormat="1" ht="40" outlineLevel="2">
      <c r="A112" s="97" t="s">
        <v>664</v>
      </c>
      <c r="B112" s="20" t="s">
        <v>720</v>
      </c>
      <c r="C112" s="21"/>
      <c r="D112" s="21"/>
      <c r="E112" s="21"/>
      <c r="F112" s="14"/>
      <c r="G112" s="15">
        <v>4</v>
      </c>
      <c r="H112" s="15"/>
      <c r="I112" s="15"/>
      <c r="J112" s="33" t="s">
        <v>2356</v>
      </c>
      <c r="K112" s="16"/>
      <c r="L112" s="82"/>
      <c r="M112" s="496"/>
      <c r="N112" s="496"/>
      <c r="O112" s="496"/>
      <c r="P112" s="496"/>
      <c r="Q112" s="496"/>
      <c r="R112" s="496"/>
      <c r="S112" s="496"/>
      <c r="T112" s="496"/>
      <c r="U112" s="496"/>
      <c r="V112" s="496"/>
      <c r="W112" s="496"/>
      <c r="X112" s="496"/>
      <c r="Y112" s="496"/>
      <c r="Z112" s="496"/>
      <c r="AA112" s="497">
        <f>IF(AND('03 Pre'!C112=1,NOT('03 Pre'!I112="")),'03 Pre'!I112,0)</f>
        <v>0</v>
      </c>
      <c r="AB112" s="497">
        <f>IF(AND('03 Pre'!D112=1,NOT('03 Pre'!I112="")),'03 Pre'!I112,0)</f>
        <v>0</v>
      </c>
      <c r="AC112" s="497">
        <f>IF(AND('03 Pre'!E112=1,NOT('03 Pre'!I112="")),'03 Pre'!I112,0)</f>
        <v>0</v>
      </c>
      <c r="AD112" s="497">
        <f>IF(AND('03 Pre'!F112=1,NOT('03 Pre'!I112="")),'03 Pre'!I112,0)</f>
        <v>0</v>
      </c>
      <c r="AE112" s="497">
        <f>IF(AND('03 Pre'!C112=0,NOT('03 Pre'!H112="")),'03 Pre'!H112,4)</f>
        <v>4</v>
      </c>
      <c r="AF112" s="497">
        <f>IF(AND('03 Pre'!D112=0,NOT('03 Pre'!H112="")),'03 Pre'!H112,4)</f>
        <v>4</v>
      </c>
      <c r="AG112" s="497">
        <f>IF(AND('03 Pre'!E112=0,NOT('03 Pre'!H112="")),'03 Pre'!H112,4)</f>
        <v>4</v>
      </c>
      <c r="AH112" s="497">
        <f>IF(AND('03 Pre'!F112=0,NOT('03 Pre'!H112="")),'03 Pre'!H112,4)</f>
        <v>4</v>
      </c>
    </row>
    <row r="113" spans="1:34" s="497" customFormat="1" outlineLevel="2">
      <c r="A113" s="97" t="s">
        <v>721</v>
      </c>
      <c r="B113" s="20" t="s">
        <v>667</v>
      </c>
      <c r="C113" s="21"/>
      <c r="D113" s="21"/>
      <c r="E113" s="21"/>
      <c r="F113" s="14"/>
      <c r="G113" s="15">
        <v>2</v>
      </c>
      <c r="H113" s="15">
        <v>3</v>
      </c>
      <c r="I113" s="15"/>
      <c r="J113" s="33" t="s">
        <v>2855</v>
      </c>
      <c r="K113" s="16"/>
      <c r="L113" s="82"/>
      <c r="M113" s="496"/>
      <c r="N113" s="496"/>
      <c r="O113" s="496"/>
      <c r="P113" s="496"/>
      <c r="Q113" s="496"/>
      <c r="R113" s="496"/>
      <c r="S113" s="496"/>
      <c r="T113" s="496"/>
      <c r="U113" s="496"/>
      <c r="V113" s="496"/>
      <c r="W113" s="496"/>
      <c r="X113" s="496"/>
      <c r="Y113" s="496"/>
      <c r="Z113" s="496"/>
      <c r="AA113" s="497">
        <f>IF(AND('03 Pre'!C113=1,NOT('03 Pre'!I113="")),'03 Pre'!I113,0)</f>
        <v>0</v>
      </c>
      <c r="AB113" s="497">
        <f>IF(AND('03 Pre'!D113=1,NOT('03 Pre'!I113="")),'03 Pre'!I113,0)</f>
        <v>0</v>
      </c>
      <c r="AC113" s="497">
        <f>IF(AND('03 Pre'!E113=1,NOT('03 Pre'!I113="")),'03 Pre'!I113,0)</f>
        <v>0</v>
      </c>
      <c r="AD113" s="497">
        <f>IF(AND('03 Pre'!F113=1,NOT('03 Pre'!I113="")),'03 Pre'!I113,0)</f>
        <v>0</v>
      </c>
      <c r="AE113" s="497">
        <f>IF(AND('03 Pre'!C113=0,NOT('03 Pre'!H113="")),'03 Pre'!H113,4)</f>
        <v>3</v>
      </c>
      <c r="AF113" s="497">
        <f>IF(AND('03 Pre'!D113=0,NOT('03 Pre'!H113="")),'03 Pre'!H113,4)</f>
        <v>3</v>
      </c>
      <c r="AG113" s="497">
        <f>IF(AND('03 Pre'!E113=0,NOT('03 Pre'!H113="")),'03 Pre'!H113,4)</f>
        <v>3</v>
      </c>
      <c r="AH113" s="497">
        <f>IF(AND('03 Pre'!F113=0,NOT('03 Pre'!H113="")),'03 Pre'!H113,4)</f>
        <v>3</v>
      </c>
    </row>
    <row r="114" spans="1:34" s="497" customFormat="1" ht="20" outlineLevel="2">
      <c r="A114" s="97" t="s">
        <v>1630</v>
      </c>
      <c r="B114" s="20" t="s">
        <v>681</v>
      </c>
      <c r="C114" s="21"/>
      <c r="D114" s="21"/>
      <c r="E114" s="21"/>
      <c r="F114" s="14"/>
      <c r="G114" s="15">
        <v>2</v>
      </c>
      <c r="H114" s="15">
        <v>3</v>
      </c>
      <c r="I114" s="15"/>
      <c r="J114" s="33" t="s">
        <v>1244</v>
      </c>
      <c r="K114" s="16"/>
      <c r="L114" s="82"/>
      <c r="M114" s="496"/>
      <c r="N114" s="496"/>
      <c r="O114" s="496"/>
      <c r="P114" s="496"/>
      <c r="Q114" s="496"/>
      <c r="R114" s="496"/>
      <c r="S114" s="496"/>
      <c r="T114" s="496"/>
      <c r="U114" s="496"/>
      <c r="V114" s="496"/>
      <c r="W114" s="496"/>
      <c r="X114" s="496"/>
      <c r="Y114" s="496"/>
      <c r="Z114" s="496"/>
      <c r="AA114" s="497">
        <f>IF(AND('03 Pre'!C114=1,NOT('03 Pre'!I114="")),'03 Pre'!I114,0)</f>
        <v>0</v>
      </c>
      <c r="AB114" s="497">
        <f>IF(AND('03 Pre'!D114=1,NOT('03 Pre'!I114="")),'03 Pre'!I114,0)</f>
        <v>0</v>
      </c>
      <c r="AC114" s="497">
        <f>IF(AND('03 Pre'!E114=1,NOT('03 Pre'!I114="")),'03 Pre'!I114,0)</f>
        <v>0</v>
      </c>
      <c r="AD114" s="497">
        <f>IF(AND('03 Pre'!F114=1,NOT('03 Pre'!I114="")),'03 Pre'!I114,0)</f>
        <v>0</v>
      </c>
      <c r="AE114" s="497">
        <f>IF(AND('03 Pre'!C114=0,NOT('03 Pre'!H114="")),'03 Pre'!H114,4)</f>
        <v>3</v>
      </c>
      <c r="AF114" s="497">
        <f>IF(AND('03 Pre'!D114=0,NOT('03 Pre'!H114="")),'03 Pre'!H114,4)</f>
        <v>3</v>
      </c>
      <c r="AG114" s="497">
        <f>IF(AND('03 Pre'!E114=0,NOT('03 Pre'!H114="")),'03 Pre'!H114,4)</f>
        <v>3</v>
      </c>
      <c r="AH114" s="497">
        <f>IF(AND('03 Pre'!F114=0,NOT('03 Pre'!H114="")),'03 Pre'!H114,4)</f>
        <v>3</v>
      </c>
    </row>
    <row r="115" spans="1:34" s="497" customFormat="1" outlineLevel="1">
      <c r="A115" s="96" t="s">
        <v>682</v>
      </c>
      <c r="B115" s="28" t="s">
        <v>683</v>
      </c>
      <c r="C115" s="21"/>
      <c r="D115" s="21"/>
      <c r="E115" s="21"/>
      <c r="F115" s="14"/>
      <c r="G115" s="15"/>
      <c r="H115" s="15"/>
      <c r="I115" s="15"/>
      <c r="J115" s="33"/>
      <c r="K115" s="16"/>
      <c r="L115" s="82"/>
      <c r="M115" s="496"/>
      <c r="N115" s="496"/>
      <c r="O115" s="496"/>
      <c r="P115" s="496"/>
      <c r="Q115" s="496"/>
      <c r="R115" s="496"/>
      <c r="S115" s="496"/>
      <c r="T115" s="496"/>
      <c r="U115" s="496"/>
      <c r="V115" s="496"/>
      <c r="W115" s="496"/>
      <c r="X115" s="496"/>
      <c r="Y115" s="496"/>
      <c r="Z115" s="496"/>
      <c r="AB115" s="497">
        <f>IF(AND('03 Pre'!D115=1,NOT('03 Pre'!I115="")),'03 Pre'!I115,0)</f>
        <v>0</v>
      </c>
    </row>
    <row r="116" spans="1:34" s="497" customFormat="1" outlineLevel="2">
      <c r="A116" s="97" t="s">
        <v>684</v>
      </c>
      <c r="B116" s="20" t="s">
        <v>685</v>
      </c>
      <c r="C116" s="21"/>
      <c r="D116" s="21"/>
      <c r="E116" s="21"/>
      <c r="F116" s="14"/>
      <c r="G116" s="15">
        <v>4</v>
      </c>
      <c r="H116" s="15"/>
      <c r="I116" s="15"/>
      <c r="J116" s="33" t="s">
        <v>5466</v>
      </c>
      <c r="K116" s="16" t="s">
        <v>2159</v>
      </c>
      <c r="L116" s="82"/>
      <c r="M116" s="496"/>
      <c r="N116" s="496"/>
      <c r="O116" s="496"/>
      <c r="P116" s="496"/>
      <c r="Q116" s="496"/>
      <c r="R116" s="496"/>
      <c r="S116" s="496"/>
      <c r="T116" s="496"/>
      <c r="U116" s="496"/>
      <c r="V116" s="496"/>
      <c r="W116" s="496"/>
      <c r="X116" s="496"/>
      <c r="Y116" s="496"/>
      <c r="Z116" s="496"/>
      <c r="AA116" s="497">
        <f>IF(AND('03 Pre'!C116=1,NOT('03 Pre'!I116="")),'03 Pre'!I116,0)</f>
        <v>0</v>
      </c>
      <c r="AB116" s="497">
        <f>IF(AND('03 Pre'!D116=1,NOT('03 Pre'!I116="")),'03 Pre'!I116,0)</f>
        <v>0</v>
      </c>
      <c r="AC116" s="497">
        <f>IF(AND('03 Pre'!E116=1,NOT('03 Pre'!I116="")),'03 Pre'!I116,0)</f>
        <v>0</v>
      </c>
      <c r="AD116" s="497">
        <f>IF(AND('03 Pre'!F116=1,NOT('03 Pre'!I116="")),'03 Pre'!I116,0)</f>
        <v>0</v>
      </c>
      <c r="AE116" s="497">
        <f>IF(AND('03 Pre'!C116=0,NOT('03 Pre'!H116="")),'03 Pre'!H116,4)</f>
        <v>4</v>
      </c>
      <c r="AF116" s="497">
        <f>IF(AND('03 Pre'!D116=0,NOT('03 Pre'!H116="")),'03 Pre'!H116,4)</f>
        <v>4</v>
      </c>
      <c r="AG116" s="497">
        <f>IF(AND('03 Pre'!E116=0,NOT('03 Pre'!H116="")),'03 Pre'!H116,4)</f>
        <v>4</v>
      </c>
      <c r="AH116" s="497">
        <f>IF(AND('03 Pre'!F116=0,NOT('03 Pre'!H116="")),'03 Pre'!H116,4)</f>
        <v>4</v>
      </c>
    </row>
    <row r="117" spans="1:34" s="497" customFormat="1" outlineLevel="2">
      <c r="A117" s="97" t="s">
        <v>686</v>
      </c>
      <c r="B117" s="20" t="s">
        <v>743</v>
      </c>
      <c r="C117" s="21"/>
      <c r="D117" s="21"/>
      <c r="E117" s="21"/>
      <c r="F117" s="14"/>
      <c r="G117" s="15">
        <v>4</v>
      </c>
      <c r="H117" s="15"/>
      <c r="I117" s="15"/>
      <c r="J117" s="33" t="s">
        <v>5466</v>
      </c>
      <c r="K117" s="16" t="s">
        <v>2159</v>
      </c>
      <c r="L117" s="82"/>
      <c r="M117" s="496"/>
      <c r="N117" s="496"/>
      <c r="O117" s="496"/>
      <c r="P117" s="496"/>
      <c r="Q117" s="496"/>
      <c r="R117" s="496"/>
      <c r="S117" s="496"/>
      <c r="T117" s="496"/>
      <c r="U117" s="496"/>
      <c r="V117" s="496"/>
      <c r="W117" s="496"/>
      <c r="X117" s="496"/>
      <c r="Y117" s="496"/>
      <c r="Z117" s="496"/>
      <c r="AA117" s="497">
        <f>IF(AND('03 Pre'!C117=1,NOT('03 Pre'!I117="")),'03 Pre'!I117,0)</f>
        <v>0</v>
      </c>
      <c r="AB117" s="497">
        <f>IF(AND('03 Pre'!D117=1,NOT('03 Pre'!I117="")),'03 Pre'!I117,0)</f>
        <v>0</v>
      </c>
      <c r="AC117" s="497">
        <f>IF(AND('03 Pre'!E117=1,NOT('03 Pre'!I117="")),'03 Pre'!I117,0)</f>
        <v>0</v>
      </c>
      <c r="AD117" s="497">
        <f>IF(AND('03 Pre'!F117=1,NOT('03 Pre'!I117="")),'03 Pre'!I117,0)</f>
        <v>0</v>
      </c>
      <c r="AE117" s="497">
        <f>IF(AND('03 Pre'!C117=0,NOT('03 Pre'!H117="")),'03 Pre'!H117,4)</f>
        <v>4</v>
      </c>
      <c r="AF117" s="497">
        <f>IF(AND('03 Pre'!D117=0,NOT('03 Pre'!H117="")),'03 Pre'!H117,4)</f>
        <v>4</v>
      </c>
      <c r="AG117" s="497">
        <f>IF(AND('03 Pre'!E117=0,NOT('03 Pre'!H117="")),'03 Pre'!H117,4)</f>
        <v>4</v>
      </c>
      <c r="AH117" s="497">
        <f>IF(AND('03 Pre'!F117=0,NOT('03 Pre'!H117="")),'03 Pre'!H117,4)</f>
        <v>4</v>
      </c>
    </row>
    <row r="118" spans="1:34" s="497" customFormat="1" ht="20" outlineLevel="2">
      <c r="A118" s="97" t="s">
        <v>744</v>
      </c>
      <c r="B118" s="20" t="s">
        <v>746</v>
      </c>
      <c r="C118" s="21"/>
      <c r="D118" s="21"/>
      <c r="E118" s="21"/>
      <c r="F118" s="14"/>
      <c r="G118" s="15">
        <v>4</v>
      </c>
      <c r="H118" s="15"/>
      <c r="I118" s="15"/>
      <c r="J118" s="33" t="s">
        <v>2356</v>
      </c>
      <c r="K118" s="16" t="s">
        <v>2159</v>
      </c>
      <c r="L118" s="82"/>
      <c r="M118" s="496"/>
      <c r="N118" s="496"/>
      <c r="O118" s="496"/>
      <c r="P118" s="496"/>
      <c r="Q118" s="496"/>
      <c r="R118" s="496"/>
      <c r="S118" s="496"/>
      <c r="T118" s="496"/>
      <c r="U118" s="496"/>
      <c r="V118" s="496"/>
      <c r="W118" s="496"/>
      <c r="X118" s="496"/>
      <c r="Y118" s="496"/>
      <c r="Z118" s="496"/>
      <c r="AA118" s="497">
        <f>IF(AND('03 Pre'!C118=1,NOT('03 Pre'!I118="")),'03 Pre'!I118,0)</f>
        <v>0</v>
      </c>
      <c r="AB118" s="497">
        <f>IF(AND('03 Pre'!D118=1,NOT('03 Pre'!I118="")),'03 Pre'!I118,0)</f>
        <v>0</v>
      </c>
      <c r="AC118" s="497">
        <f>IF(AND('03 Pre'!E118=1,NOT('03 Pre'!I118="")),'03 Pre'!I118,0)</f>
        <v>0</v>
      </c>
      <c r="AD118" s="497">
        <f>IF(AND('03 Pre'!F118=1,NOT('03 Pre'!I118="")),'03 Pre'!I118,0)</f>
        <v>0</v>
      </c>
      <c r="AE118" s="497">
        <f>IF(AND('03 Pre'!C118=0,NOT('03 Pre'!H118="")),'03 Pre'!H118,4)</f>
        <v>4</v>
      </c>
      <c r="AF118" s="497">
        <f>IF(AND('03 Pre'!D118=0,NOT('03 Pre'!H118="")),'03 Pre'!H118,4)</f>
        <v>4</v>
      </c>
      <c r="AG118" s="497">
        <f>IF(AND('03 Pre'!E118=0,NOT('03 Pre'!H118="")),'03 Pre'!H118,4)</f>
        <v>4</v>
      </c>
      <c r="AH118" s="497">
        <f>IF(AND('03 Pre'!F118=0,NOT('03 Pre'!H118="")),'03 Pre'!H118,4)</f>
        <v>4</v>
      </c>
    </row>
    <row r="119" spans="1:34" s="497" customFormat="1" ht="30" outlineLevel="2">
      <c r="A119" s="97" t="s">
        <v>747</v>
      </c>
      <c r="B119" s="20" t="s">
        <v>1654</v>
      </c>
      <c r="C119" s="21"/>
      <c r="D119" s="21"/>
      <c r="E119" s="21"/>
      <c r="F119" s="14"/>
      <c r="G119" s="15">
        <v>2</v>
      </c>
      <c r="H119" s="15">
        <v>2</v>
      </c>
      <c r="I119" s="15"/>
      <c r="J119" s="33" t="s">
        <v>5466</v>
      </c>
      <c r="K119" s="16"/>
      <c r="L119" s="82"/>
      <c r="M119" s="496"/>
      <c r="N119" s="496"/>
      <c r="O119" s="496"/>
      <c r="P119" s="496"/>
      <c r="Q119" s="496"/>
      <c r="R119" s="496"/>
      <c r="S119" s="496"/>
      <c r="T119" s="496"/>
      <c r="U119" s="496"/>
      <c r="V119" s="496"/>
      <c r="W119" s="496"/>
      <c r="X119" s="496"/>
      <c r="Y119" s="496"/>
      <c r="Z119" s="496"/>
      <c r="AA119" s="497">
        <f>IF(AND('03 Pre'!C119=1,NOT('03 Pre'!I119="")),'03 Pre'!I119,0)</f>
        <v>0</v>
      </c>
      <c r="AB119" s="497">
        <f>IF(AND('03 Pre'!D119=1,NOT('03 Pre'!I119="")),'03 Pre'!I119,0)</f>
        <v>0</v>
      </c>
      <c r="AC119" s="497">
        <f>IF(AND('03 Pre'!E119=1,NOT('03 Pre'!I119="")),'03 Pre'!I119,0)</f>
        <v>0</v>
      </c>
      <c r="AD119" s="497">
        <f>IF(AND('03 Pre'!F119=1,NOT('03 Pre'!I119="")),'03 Pre'!I119,0)</f>
        <v>0</v>
      </c>
      <c r="AE119" s="497">
        <f>IF(AND('03 Pre'!C119=0,NOT('03 Pre'!H119="")),'03 Pre'!H119,4)</f>
        <v>2</v>
      </c>
      <c r="AF119" s="497">
        <f>IF(AND('03 Pre'!D119=0,NOT('03 Pre'!H119="")),'03 Pre'!H119,4)</f>
        <v>2</v>
      </c>
      <c r="AG119" s="497">
        <f>IF(AND('03 Pre'!E119=0,NOT('03 Pre'!H119="")),'03 Pre'!H119,4)</f>
        <v>2</v>
      </c>
      <c r="AH119" s="497">
        <f>IF(AND('03 Pre'!F119=0,NOT('03 Pre'!H119="")),'03 Pre'!H119,4)</f>
        <v>2</v>
      </c>
    </row>
    <row r="120" spans="1:34" s="497" customFormat="1" outlineLevel="2">
      <c r="A120" s="97" t="s">
        <v>758</v>
      </c>
      <c r="B120" s="20" t="s">
        <v>5481</v>
      </c>
      <c r="C120" s="21"/>
      <c r="D120" s="21"/>
      <c r="E120" s="21"/>
      <c r="F120" s="14"/>
      <c r="G120" s="15">
        <v>4</v>
      </c>
      <c r="H120" s="15">
        <v>3</v>
      </c>
      <c r="I120" s="15"/>
      <c r="J120" s="33" t="s">
        <v>2356</v>
      </c>
      <c r="K120" s="16"/>
      <c r="L120" s="82"/>
      <c r="M120" s="496"/>
      <c r="N120" s="496"/>
      <c r="O120" s="496"/>
      <c r="P120" s="496"/>
      <c r="Q120" s="496"/>
      <c r="R120" s="496"/>
      <c r="S120" s="496"/>
      <c r="T120" s="496"/>
      <c r="U120" s="496"/>
      <c r="V120" s="496"/>
      <c r="W120" s="496"/>
      <c r="X120" s="496"/>
      <c r="Y120" s="496"/>
      <c r="Z120" s="496"/>
      <c r="AA120" s="497">
        <f>IF(AND('03 Pre'!C120=1,NOT('03 Pre'!I120="")),'03 Pre'!I120,0)</f>
        <v>0</v>
      </c>
      <c r="AB120" s="497">
        <f>IF(AND('03 Pre'!D120=1,NOT('03 Pre'!I120="")),'03 Pre'!I120,0)</f>
        <v>0</v>
      </c>
      <c r="AC120" s="497">
        <f>IF(AND('03 Pre'!E120=1,NOT('03 Pre'!I120="")),'03 Pre'!I120,0)</f>
        <v>0</v>
      </c>
      <c r="AD120" s="497">
        <f>IF(AND('03 Pre'!F120=1,NOT('03 Pre'!I120="")),'03 Pre'!I120,0)</f>
        <v>0</v>
      </c>
      <c r="AE120" s="497">
        <f>IF(AND('03 Pre'!C120=0,NOT('03 Pre'!H120="")),'03 Pre'!H120,4)</f>
        <v>3</v>
      </c>
      <c r="AF120" s="497">
        <f>IF(AND('03 Pre'!D120=0,NOT('03 Pre'!H120="")),'03 Pre'!H120,4)</f>
        <v>3</v>
      </c>
      <c r="AG120" s="497">
        <f>IF(AND('03 Pre'!E120=0,NOT('03 Pre'!H120="")),'03 Pre'!H120,4)</f>
        <v>3</v>
      </c>
      <c r="AH120" s="497">
        <f>IF(AND('03 Pre'!F120=0,NOT('03 Pre'!H120="")),'03 Pre'!H120,4)</f>
        <v>3</v>
      </c>
    </row>
    <row r="121" spans="1:34" s="497" customFormat="1" outlineLevel="2">
      <c r="A121" s="97" t="s">
        <v>759</v>
      </c>
      <c r="B121" s="20" t="s">
        <v>2112</v>
      </c>
      <c r="C121" s="21"/>
      <c r="D121" s="21"/>
      <c r="E121" s="21"/>
      <c r="F121" s="14"/>
      <c r="G121" s="15">
        <v>2</v>
      </c>
      <c r="H121" s="15">
        <v>3</v>
      </c>
      <c r="I121" s="15"/>
      <c r="J121" s="33" t="s">
        <v>5466</v>
      </c>
      <c r="K121" s="16"/>
      <c r="L121" s="82"/>
      <c r="M121" s="496"/>
      <c r="N121" s="496"/>
      <c r="O121" s="496"/>
      <c r="P121" s="496"/>
      <c r="Q121" s="496"/>
      <c r="R121" s="496"/>
      <c r="S121" s="496"/>
      <c r="T121" s="496"/>
      <c r="U121" s="496"/>
      <c r="V121" s="496"/>
      <c r="W121" s="496"/>
      <c r="X121" s="496"/>
      <c r="Y121" s="496"/>
      <c r="Z121" s="496"/>
      <c r="AA121" s="497">
        <f>IF(AND('03 Pre'!C121=1,NOT('03 Pre'!I121="")),'03 Pre'!I121,0)</f>
        <v>0</v>
      </c>
      <c r="AB121" s="497">
        <f>IF(AND('03 Pre'!D121=1,NOT('03 Pre'!I121="")),'03 Pre'!I121,0)</f>
        <v>0</v>
      </c>
      <c r="AC121" s="497">
        <f>IF(AND('03 Pre'!E121=1,NOT('03 Pre'!I121="")),'03 Pre'!I121,0)</f>
        <v>0</v>
      </c>
      <c r="AD121" s="497">
        <f>IF(AND('03 Pre'!F121=1,NOT('03 Pre'!I121="")),'03 Pre'!I121,0)</f>
        <v>0</v>
      </c>
      <c r="AE121" s="497">
        <f>IF(AND('03 Pre'!C121=0,NOT('03 Pre'!H121="")),'03 Pre'!H121,4)</f>
        <v>3</v>
      </c>
      <c r="AF121" s="497">
        <f>IF(AND('03 Pre'!D121=0,NOT('03 Pre'!H121="")),'03 Pre'!H121,4)</f>
        <v>3</v>
      </c>
      <c r="AG121" s="497">
        <f>IF(AND('03 Pre'!E121=0,NOT('03 Pre'!H121="")),'03 Pre'!H121,4)</f>
        <v>3</v>
      </c>
      <c r="AH121" s="497">
        <f>IF(AND('03 Pre'!F121=0,NOT('03 Pre'!H121="")),'03 Pre'!H121,4)</f>
        <v>3</v>
      </c>
    </row>
    <row r="122" spans="1:34" s="497" customFormat="1" outlineLevel="2">
      <c r="A122" s="97" t="s">
        <v>760</v>
      </c>
      <c r="B122" s="20" t="s">
        <v>1618</v>
      </c>
      <c r="C122" s="21"/>
      <c r="D122" s="21"/>
      <c r="E122" s="21"/>
      <c r="F122" s="14"/>
      <c r="G122" s="15">
        <v>2</v>
      </c>
      <c r="H122" s="30"/>
      <c r="I122" s="15"/>
      <c r="J122" s="33" t="s">
        <v>3371</v>
      </c>
      <c r="K122" s="16"/>
      <c r="L122" s="82"/>
      <c r="M122" s="496"/>
      <c r="N122" s="496"/>
      <c r="O122" s="496"/>
      <c r="P122" s="496"/>
      <c r="Q122" s="496"/>
      <c r="R122" s="496"/>
      <c r="S122" s="496"/>
      <c r="T122" s="496"/>
      <c r="U122" s="496"/>
      <c r="V122" s="496"/>
      <c r="W122" s="496"/>
      <c r="X122" s="496"/>
      <c r="Y122" s="496"/>
      <c r="Z122" s="496"/>
      <c r="AA122" s="497">
        <f>IF(AND('03 Pre'!C122=1,NOT('03 Pre'!I122="")),'03 Pre'!I122,0)</f>
        <v>0</v>
      </c>
      <c r="AB122" s="497">
        <f>IF(AND('03 Pre'!D122=1,NOT('03 Pre'!I122="")),'03 Pre'!I122,0)</f>
        <v>0</v>
      </c>
      <c r="AC122" s="497">
        <f>IF(AND('03 Pre'!E122=1,NOT('03 Pre'!I122="")),'03 Pre'!I122,0)</f>
        <v>0</v>
      </c>
      <c r="AD122" s="497">
        <f>IF(AND('03 Pre'!F122=1,NOT('03 Pre'!I122="")),'03 Pre'!I122,0)</f>
        <v>0</v>
      </c>
      <c r="AE122" s="497">
        <f>IF(AND('03 Pre'!C122=0,NOT('03 Pre'!H122="")),'03 Pre'!H122,4)</f>
        <v>4</v>
      </c>
      <c r="AF122" s="497">
        <f>IF(AND('03 Pre'!D122=0,NOT('03 Pre'!H122="")),'03 Pre'!H122,4)</f>
        <v>4</v>
      </c>
      <c r="AG122" s="497">
        <f>IF(AND('03 Pre'!E122=0,NOT('03 Pre'!H122="")),'03 Pre'!H122,4)</f>
        <v>4</v>
      </c>
      <c r="AH122" s="497">
        <f>IF(AND('03 Pre'!F122=0,NOT('03 Pre'!H122="")),'03 Pre'!H122,4)</f>
        <v>4</v>
      </c>
    </row>
    <row r="123" spans="1:34" s="497" customFormat="1" outlineLevel="2">
      <c r="A123" s="97" t="s">
        <v>694</v>
      </c>
      <c r="B123" s="20" t="s">
        <v>635</v>
      </c>
      <c r="C123" s="21"/>
      <c r="D123" s="21"/>
      <c r="E123" s="21"/>
      <c r="F123" s="14"/>
      <c r="G123" s="15">
        <v>2</v>
      </c>
      <c r="H123" s="15">
        <v>3</v>
      </c>
      <c r="I123" s="15"/>
      <c r="J123" s="33" t="s">
        <v>2858</v>
      </c>
      <c r="K123" s="16"/>
      <c r="L123" s="82"/>
      <c r="M123" s="496"/>
      <c r="N123" s="496"/>
      <c r="O123" s="496"/>
      <c r="P123" s="496"/>
      <c r="Q123" s="496"/>
      <c r="R123" s="496"/>
      <c r="S123" s="496"/>
      <c r="T123" s="496"/>
      <c r="U123" s="496"/>
      <c r="V123" s="496"/>
      <c r="W123" s="496"/>
      <c r="X123" s="496"/>
      <c r="Y123" s="496"/>
      <c r="Z123" s="496"/>
      <c r="AA123" s="497">
        <f>IF(AND('03 Pre'!C123=1,NOT('03 Pre'!I123="")),'03 Pre'!I123,0)</f>
        <v>0</v>
      </c>
      <c r="AB123" s="497">
        <f>IF(AND('03 Pre'!D123=1,NOT('03 Pre'!I123="")),'03 Pre'!I123,0)</f>
        <v>0</v>
      </c>
      <c r="AC123" s="497">
        <f>IF(AND('03 Pre'!E123=1,NOT('03 Pre'!I123="")),'03 Pre'!I123,0)</f>
        <v>0</v>
      </c>
      <c r="AD123" s="497">
        <f>IF(AND('03 Pre'!F123=1,NOT('03 Pre'!I123="")),'03 Pre'!I123,0)</f>
        <v>0</v>
      </c>
      <c r="AE123" s="497">
        <f>IF(AND('03 Pre'!C123=0,NOT('03 Pre'!H123="")),'03 Pre'!H123,4)</f>
        <v>3</v>
      </c>
      <c r="AF123" s="497">
        <f>IF(AND('03 Pre'!D123=0,NOT('03 Pre'!H123="")),'03 Pre'!H123,4)</f>
        <v>3</v>
      </c>
      <c r="AG123" s="497">
        <f>IF(AND('03 Pre'!E123=0,NOT('03 Pre'!H123="")),'03 Pre'!H123,4)</f>
        <v>3</v>
      </c>
      <c r="AH123" s="497">
        <f>IF(AND('03 Pre'!F123=0,NOT('03 Pre'!H123="")),'03 Pre'!H123,4)</f>
        <v>3</v>
      </c>
    </row>
    <row r="124" spans="1:34" s="497" customFormat="1" outlineLevel="2">
      <c r="A124" s="97" t="s">
        <v>636</v>
      </c>
      <c r="B124" s="16" t="s">
        <v>637</v>
      </c>
      <c r="C124" s="21"/>
      <c r="D124" s="21"/>
      <c r="E124" s="21"/>
      <c r="F124" s="14"/>
      <c r="G124" s="15">
        <v>2</v>
      </c>
      <c r="H124" s="30"/>
      <c r="I124" s="15"/>
      <c r="J124" s="33" t="s">
        <v>2858</v>
      </c>
      <c r="K124" s="16"/>
      <c r="L124" s="82"/>
      <c r="M124" s="496"/>
      <c r="N124" s="496"/>
      <c r="O124" s="496"/>
      <c r="P124" s="496"/>
      <c r="Q124" s="496"/>
      <c r="R124" s="496"/>
      <c r="S124" s="496"/>
      <c r="T124" s="496"/>
      <c r="U124" s="496"/>
      <c r="V124" s="496"/>
      <c r="W124" s="496"/>
      <c r="X124" s="496"/>
      <c r="Y124" s="496"/>
      <c r="Z124" s="496"/>
      <c r="AA124" s="497">
        <f>IF(AND('03 Pre'!C124=1,NOT('03 Pre'!I124="")),'03 Pre'!I124,0)</f>
        <v>0</v>
      </c>
      <c r="AB124" s="497">
        <f>IF(AND('03 Pre'!D124=1,NOT('03 Pre'!I124="")),'03 Pre'!I124,0)</f>
        <v>0</v>
      </c>
      <c r="AC124" s="497">
        <f>IF(AND('03 Pre'!E124=1,NOT('03 Pre'!I124="")),'03 Pre'!I124,0)</f>
        <v>0</v>
      </c>
      <c r="AD124" s="497">
        <f>IF(AND('03 Pre'!F124=1,NOT('03 Pre'!I124="")),'03 Pre'!I124,0)</f>
        <v>0</v>
      </c>
      <c r="AE124" s="497">
        <f>IF(AND('03 Pre'!C124=0,NOT('03 Pre'!H124="")),'03 Pre'!H124,4)</f>
        <v>4</v>
      </c>
      <c r="AF124" s="497">
        <f>IF(AND('03 Pre'!D124=0,NOT('03 Pre'!H124="")),'03 Pre'!H124,4)</f>
        <v>4</v>
      </c>
      <c r="AG124" s="497">
        <f>IF(AND('03 Pre'!E124=0,NOT('03 Pre'!H124="")),'03 Pre'!H124,4)</f>
        <v>4</v>
      </c>
      <c r="AH124" s="497">
        <f>IF(AND('03 Pre'!F124=0,NOT('03 Pre'!H124="")),'03 Pre'!H124,4)</f>
        <v>4</v>
      </c>
    </row>
    <row r="125" spans="1:34" s="497" customFormat="1" outlineLevel="1">
      <c r="A125" s="96" t="s">
        <v>638</v>
      </c>
      <c r="B125" s="28" t="s">
        <v>639</v>
      </c>
      <c r="C125" s="14"/>
      <c r="D125" s="14"/>
      <c r="E125" s="14"/>
      <c r="F125" s="14"/>
      <c r="G125" s="15"/>
      <c r="H125" s="15"/>
      <c r="I125" s="15"/>
      <c r="J125" s="33"/>
      <c r="K125" s="16"/>
      <c r="L125" s="82"/>
      <c r="M125" s="496"/>
      <c r="N125" s="496"/>
      <c r="O125" s="496"/>
      <c r="P125" s="496"/>
      <c r="Q125" s="496"/>
      <c r="R125" s="496"/>
      <c r="S125" s="496"/>
      <c r="T125" s="496"/>
      <c r="U125" s="496"/>
      <c r="V125" s="496"/>
      <c r="W125" s="496"/>
      <c r="X125" s="496"/>
      <c r="Y125" s="496"/>
      <c r="Z125" s="496"/>
      <c r="AB125" s="497">
        <f>IF(AND('03 Pre'!D125=1,NOT('03 Pre'!I125="")),'03 Pre'!I125,0)</f>
        <v>0</v>
      </c>
    </row>
    <row r="126" spans="1:34" s="497" customFormat="1" outlineLevel="2">
      <c r="A126" s="97" t="s">
        <v>640</v>
      </c>
      <c r="B126" s="20" t="s">
        <v>641</v>
      </c>
      <c r="C126" s="21"/>
      <c r="D126" s="21"/>
      <c r="E126" s="21"/>
      <c r="F126" s="14"/>
      <c r="G126" s="15">
        <v>2</v>
      </c>
      <c r="H126" s="15"/>
      <c r="I126" s="15"/>
      <c r="J126" s="33" t="s">
        <v>5466</v>
      </c>
      <c r="K126" s="16"/>
      <c r="L126" s="82"/>
      <c r="M126" s="496"/>
      <c r="N126" s="496"/>
      <c r="O126" s="496"/>
      <c r="P126" s="496"/>
      <c r="Q126" s="496"/>
      <c r="R126" s="496"/>
      <c r="S126" s="496"/>
      <c r="T126" s="496"/>
      <c r="U126" s="496"/>
      <c r="V126" s="496"/>
      <c r="W126" s="496"/>
      <c r="X126" s="496"/>
      <c r="Y126" s="496"/>
      <c r="Z126" s="496"/>
      <c r="AA126" s="497">
        <f>IF(AND('03 Pre'!C126=1,NOT('03 Pre'!I126="")),'03 Pre'!I126,0)</f>
        <v>0</v>
      </c>
      <c r="AB126" s="497">
        <f>IF(AND('03 Pre'!D126=1,NOT('03 Pre'!I126="")),'03 Pre'!I126,0)</f>
        <v>0</v>
      </c>
      <c r="AC126" s="497">
        <f>IF(AND('03 Pre'!E126=1,NOT('03 Pre'!I126="")),'03 Pre'!I126,0)</f>
        <v>0</v>
      </c>
      <c r="AD126" s="497">
        <f>IF(AND('03 Pre'!F126=1,NOT('03 Pre'!I126="")),'03 Pre'!I126,0)</f>
        <v>0</v>
      </c>
      <c r="AE126" s="497">
        <f>IF(AND('03 Pre'!C126=0,NOT('03 Pre'!H126="")),'03 Pre'!H126,4)</f>
        <v>4</v>
      </c>
      <c r="AF126" s="497">
        <f>IF(AND('03 Pre'!D126=0,NOT('03 Pre'!H126="")),'03 Pre'!H126,4)</f>
        <v>4</v>
      </c>
      <c r="AG126" s="497">
        <f>IF(AND('03 Pre'!E126=0,NOT('03 Pre'!H126="")),'03 Pre'!H126,4)</f>
        <v>4</v>
      </c>
      <c r="AH126" s="497">
        <f>IF(AND('03 Pre'!F126=0,NOT('03 Pre'!H126="")),'03 Pre'!H126,4)</f>
        <v>4</v>
      </c>
    </row>
    <row r="127" spans="1:34" s="497" customFormat="1" outlineLevel="2">
      <c r="A127" s="97" t="s">
        <v>642</v>
      </c>
      <c r="B127" s="20" t="s">
        <v>643</v>
      </c>
      <c r="C127" s="21"/>
      <c r="D127" s="21"/>
      <c r="E127" s="21"/>
      <c r="F127" s="14"/>
      <c r="G127" s="15">
        <v>2</v>
      </c>
      <c r="H127" s="15">
        <v>2</v>
      </c>
      <c r="I127" s="15">
        <v>3</v>
      </c>
      <c r="J127" s="33" t="s">
        <v>5466</v>
      </c>
      <c r="K127" s="16"/>
      <c r="L127" s="82"/>
      <c r="M127" s="496"/>
      <c r="N127" s="496"/>
      <c r="O127" s="496"/>
      <c r="P127" s="496"/>
      <c r="Q127" s="496"/>
      <c r="R127" s="496"/>
      <c r="S127" s="496"/>
      <c r="T127" s="496"/>
      <c r="U127" s="496"/>
      <c r="V127" s="496"/>
      <c r="W127" s="496"/>
      <c r="X127" s="496"/>
      <c r="Y127" s="496"/>
      <c r="Z127" s="496"/>
      <c r="AA127" s="497">
        <f>IF(AND('03 Pre'!C127=1,NOT('03 Pre'!I127="")),'03 Pre'!I127,0)</f>
        <v>0</v>
      </c>
      <c r="AB127" s="497">
        <f>IF(AND('03 Pre'!D127=1,NOT('03 Pre'!I127="")),'03 Pre'!I127,0)</f>
        <v>0</v>
      </c>
      <c r="AC127" s="497">
        <f>IF(AND('03 Pre'!E127=1,NOT('03 Pre'!I127="")),'03 Pre'!I127,0)</f>
        <v>0</v>
      </c>
      <c r="AD127" s="497">
        <f>IF(AND('03 Pre'!F127=1,NOT('03 Pre'!I127="")),'03 Pre'!I127,0)</f>
        <v>0</v>
      </c>
      <c r="AE127" s="497">
        <f>IF(AND('03 Pre'!C127=0,NOT('03 Pre'!H127="")),'03 Pre'!H127,4)</f>
        <v>2</v>
      </c>
      <c r="AF127" s="497">
        <f>IF(AND('03 Pre'!D127=0,NOT('03 Pre'!H127="")),'03 Pre'!H127,4)</f>
        <v>2</v>
      </c>
      <c r="AG127" s="497">
        <f>IF(AND('03 Pre'!E127=0,NOT('03 Pre'!H127="")),'03 Pre'!H127,4)</f>
        <v>2</v>
      </c>
      <c r="AH127" s="497">
        <f>IF(AND('03 Pre'!F127=0,NOT('03 Pre'!H127="")),'03 Pre'!H127,4)</f>
        <v>2</v>
      </c>
    </row>
    <row r="128" spans="1:34" s="497" customFormat="1" outlineLevel="2">
      <c r="A128" s="97" t="s">
        <v>644</v>
      </c>
      <c r="B128" s="20" t="s">
        <v>645</v>
      </c>
      <c r="C128" s="21"/>
      <c r="D128" s="21"/>
      <c r="E128" s="21"/>
      <c r="F128" s="14"/>
      <c r="G128" s="15">
        <v>2</v>
      </c>
      <c r="H128" s="30"/>
      <c r="I128" s="15">
        <v>3</v>
      </c>
      <c r="J128" s="33" t="s">
        <v>5466</v>
      </c>
      <c r="K128" s="16"/>
      <c r="L128" s="82"/>
      <c r="M128" s="496"/>
      <c r="N128" s="496"/>
      <c r="O128" s="496"/>
      <c r="P128" s="496"/>
      <c r="Q128" s="496"/>
      <c r="R128" s="496"/>
      <c r="S128" s="496"/>
      <c r="T128" s="496"/>
      <c r="U128" s="496"/>
      <c r="V128" s="496"/>
      <c r="W128" s="496"/>
      <c r="X128" s="496"/>
      <c r="Y128" s="496"/>
      <c r="Z128" s="496"/>
      <c r="AA128" s="497">
        <f>IF(AND('03 Pre'!C128=1,NOT('03 Pre'!I128="")),'03 Pre'!I128,0)</f>
        <v>0</v>
      </c>
      <c r="AB128" s="497">
        <f>IF(AND('03 Pre'!D128=1,NOT('03 Pre'!I128="")),'03 Pre'!I128,0)</f>
        <v>0</v>
      </c>
      <c r="AC128" s="497">
        <f>IF(AND('03 Pre'!E128=1,NOT('03 Pre'!I128="")),'03 Pre'!I128,0)</f>
        <v>0</v>
      </c>
      <c r="AD128" s="497">
        <f>IF(AND('03 Pre'!F128=1,NOT('03 Pre'!I128="")),'03 Pre'!I128,0)</f>
        <v>0</v>
      </c>
      <c r="AE128" s="497">
        <f>IF(AND('03 Pre'!C128=0,NOT('03 Pre'!H128="")),'03 Pre'!H128,4)</f>
        <v>4</v>
      </c>
      <c r="AF128" s="497">
        <f>IF(AND('03 Pre'!D128=0,NOT('03 Pre'!H128="")),'03 Pre'!H128,4)</f>
        <v>4</v>
      </c>
      <c r="AG128" s="497">
        <f>IF(AND('03 Pre'!E128=0,NOT('03 Pre'!H128="")),'03 Pre'!H128,4)</f>
        <v>4</v>
      </c>
      <c r="AH128" s="497">
        <f>IF(AND('03 Pre'!F128=0,NOT('03 Pre'!H128="")),'03 Pre'!H128,4)</f>
        <v>4</v>
      </c>
    </row>
    <row r="129" spans="1:34" s="497" customFormat="1" outlineLevel="2">
      <c r="A129" s="97" t="s">
        <v>646</v>
      </c>
      <c r="B129" s="16" t="s">
        <v>637</v>
      </c>
      <c r="C129" s="21"/>
      <c r="D129" s="21"/>
      <c r="E129" s="21"/>
      <c r="F129" s="14"/>
      <c r="G129" s="15">
        <v>2</v>
      </c>
      <c r="H129" s="30"/>
      <c r="I129" s="15">
        <v>3</v>
      </c>
      <c r="J129" s="33" t="s">
        <v>1244</v>
      </c>
      <c r="K129" s="16"/>
      <c r="L129" s="82"/>
      <c r="M129" s="496"/>
      <c r="N129" s="496"/>
      <c r="O129" s="496"/>
      <c r="P129" s="496"/>
      <c r="Q129" s="496"/>
      <c r="R129" s="496"/>
      <c r="S129" s="496"/>
      <c r="T129" s="496"/>
      <c r="U129" s="496"/>
      <c r="V129" s="496"/>
      <c r="W129" s="496"/>
      <c r="X129" s="496"/>
      <c r="Y129" s="496"/>
      <c r="Z129" s="496"/>
      <c r="AA129" s="497">
        <f>IF(AND('03 Pre'!C129=1,NOT('03 Pre'!I129="")),'03 Pre'!I129,0)</f>
        <v>0</v>
      </c>
      <c r="AB129" s="497">
        <f>IF(AND('03 Pre'!D129=1,NOT('03 Pre'!I129="")),'03 Pre'!I129,0)</f>
        <v>0</v>
      </c>
      <c r="AC129" s="497">
        <f>IF(AND('03 Pre'!E129=1,NOT('03 Pre'!I129="")),'03 Pre'!I129,0)</f>
        <v>0</v>
      </c>
      <c r="AD129" s="497">
        <f>IF(AND('03 Pre'!F129=1,NOT('03 Pre'!I129="")),'03 Pre'!I129,0)</f>
        <v>0</v>
      </c>
      <c r="AE129" s="497">
        <f>IF(AND('03 Pre'!C129=0,NOT('03 Pre'!H129="")),'03 Pre'!H129,4)</f>
        <v>4</v>
      </c>
      <c r="AF129" s="497">
        <f>IF(AND('03 Pre'!D129=0,NOT('03 Pre'!H129="")),'03 Pre'!H129,4)</f>
        <v>4</v>
      </c>
      <c r="AG129" s="497">
        <f>IF(AND('03 Pre'!E129=0,NOT('03 Pre'!H129="")),'03 Pre'!H129,4)</f>
        <v>4</v>
      </c>
      <c r="AH129" s="497">
        <f>IF(AND('03 Pre'!F129=0,NOT('03 Pre'!H129="")),'03 Pre'!H129,4)</f>
        <v>4</v>
      </c>
    </row>
    <row r="130" spans="1:34" s="497" customFormat="1" ht="13">
      <c r="A130" s="64" t="s">
        <v>647</v>
      </c>
      <c r="B130" s="1" t="s">
        <v>648</v>
      </c>
      <c r="C130" s="21"/>
      <c r="D130" s="21"/>
      <c r="E130" s="21"/>
      <c r="F130" s="14"/>
      <c r="G130" s="15"/>
      <c r="H130" s="15"/>
      <c r="I130" s="15"/>
      <c r="J130" s="33"/>
      <c r="K130" s="16"/>
      <c r="L130" s="82"/>
      <c r="M130" s="496"/>
      <c r="N130" s="496"/>
      <c r="O130" s="496"/>
      <c r="P130" s="496"/>
      <c r="Q130" s="496"/>
      <c r="R130" s="496"/>
      <c r="S130" s="496"/>
      <c r="T130" s="496"/>
      <c r="U130" s="496"/>
      <c r="V130" s="496"/>
      <c r="W130" s="496"/>
      <c r="X130" s="496"/>
      <c r="Y130" s="496"/>
      <c r="Z130" s="496"/>
      <c r="AB130" s="497">
        <f>IF(AND('03 Pre'!D130=1,NOT('03 Pre'!I130="")),'03 Pre'!I130,0)</f>
        <v>0</v>
      </c>
    </row>
    <row r="131" spans="1:34" s="497" customFormat="1" outlineLevel="1">
      <c r="A131" s="98" t="s">
        <v>649</v>
      </c>
      <c r="B131" s="28" t="s">
        <v>650</v>
      </c>
      <c r="C131" s="14"/>
      <c r="D131" s="14"/>
      <c r="E131" s="14"/>
      <c r="F131" s="14"/>
      <c r="G131" s="15"/>
      <c r="H131" s="15"/>
      <c r="I131" s="15"/>
      <c r="J131" s="33"/>
      <c r="K131" s="16"/>
      <c r="L131" s="82"/>
      <c r="M131" s="496"/>
      <c r="N131" s="496"/>
      <c r="O131" s="496"/>
      <c r="P131" s="496"/>
      <c r="Q131" s="496"/>
      <c r="R131" s="496"/>
      <c r="S131" s="496"/>
      <c r="T131" s="496"/>
      <c r="U131" s="496"/>
      <c r="V131" s="496"/>
      <c r="W131" s="496"/>
      <c r="X131" s="496"/>
      <c r="Y131" s="496"/>
      <c r="Z131" s="496"/>
      <c r="AB131" s="497">
        <f>IF(AND('03 Pre'!D131=1,NOT('03 Pre'!I131="")),'03 Pre'!I131,0)</f>
        <v>0</v>
      </c>
    </row>
    <row r="132" spans="1:34" s="497" customFormat="1" ht="30" outlineLevel="2">
      <c r="A132" s="33" t="s">
        <v>651</v>
      </c>
      <c r="B132" s="20" t="s">
        <v>711</v>
      </c>
      <c r="C132" s="21"/>
      <c r="D132" s="21"/>
      <c r="E132" s="21"/>
      <c r="F132" s="14"/>
      <c r="G132" s="15">
        <v>4</v>
      </c>
      <c r="H132" s="15">
        <v>2</v>
      </c>
      <c r="I132" s="15"/>
      <c r="J132" s="33" t="s">
        <v>5466</v>
      </c>
      <c r="K132" s="16" t="s">
        <v>2159</v>
      </c>
      <c r="L132" s="82"/>
      <c r="M132" s="496"/>
      <c r="N132" s="496"/>
      <c r="O132" s="496"/>
      <c r="P132" s="496"/>
      <c r="Q132" s="496"/>
      <c r="R132" s="496"/>
      <c r="S132" s="496"/>
      <c r="T132" s="496"/>
      <c r="U132" s="496"/>
      <c r="V132" s="496"/>
      <c r="W132" s="496"/>
      <c r="X132" s="496"/>
      <c r="Y132" s="496"/>
      <c r="Z132" s="496"/>
      <c r="AA132" s="497">
        <f>IF(AND('03 Pre'!C132=1,NOT('03 Pre'!I132="")),'03 Pre'!I132,0)</f>
        <v>0</v>
      </c>
      <c r="AB132" s="497">
        <f>IF(AND('03 Pre'!D132=1,NOT('03 Pre'!I132="")),'03 Pre'!I132,0)</f>
        <v>0</v>
      </c>
      <c r="AC132" s="497">
        <f>IF(AND('03 Pre'!E132=1,NOT('03 Pre'!I132="")),'03 Pre'!I132,0)</f>
        <v>0</v>
      </c>
      <c r="AD132" s="497">
        <f>IF(AND('03 Pre'!F132=1,NOT('03 Pre'!I132="")),'03 Pre'!I132,0)</f>
        <v>0</v>
      </c>
      <c r="AE132" s="497">
        <f>IF(AND('03 Pre'!C132=0,NOT('03 Pre'!H132="")),'03 Pre'!H132,4)</f>
        <v>2</v>
      </c>
      <c r="AF132" s="497">
        <f>IF(AND('03 Pre'!D132=0,NOT('03 Pre'!H132="")),'03 Pre'!H132,4)</f>
        <v>2</v>
      </c>
      <c r="AG132" s="497">
        <f>IF(AND('03 Pre'!E132=0,NOT('03 Pre'!H132="")),'03 Pre'!H132,4)</f>
        <v>2</v>
      </c>
      <c r="AH132" s="497">
        <f>IF(AND('03 Pre'!F132=0,NOT('03 Pre'!H132="")),'03 Pre'!H132,4)</f>
        <v>2</v>
      </c>
    </row>
    <row r="133" spans="1:34" s="497" customFormat="1" ht="50" outlineLevel="2">
      <c r="A133" s="33" t="s">
        <v>712</v>
      </c>
      <c r="B133" s="20" t="s">
        <v>670</v>
      </c>
      <c r="C133" s="21"/>
      <c r="D133" s="21"/>
      <c r="E133" s="21"/>
      <c r="F133" s="14"/>
      <c r="G133" s="15">
        <v>4</v>
      </c>
      <c r="H133" s="15"/>
      <c r="I133" s="15"/>
      <c r="J133" s="33" t="s">
        <v>2356</v>
      </c>
      <c r="K133" s="16"/>
      <c r="L133" s="82"/>
      <c r="M133" s="496"/>
      <c r="N133" s="496"/>
      <c r="O133" s="496"/>
      <c r="P133" s="496"/>
      <c r="Q133" s="496"/>
      <c r="R133" s="496"/>
      <c r="S133" s="496"/>
      <c r="T133" s="496"/>
      <c r="U133" s="496"/>
      <c r="V133" s="496"/>
      <c r="W133" s="496"/>
      <c r="X133" s="496"/>
      <c r="Y133" s="496"/>
      <c r="Z133" s="496"/>
      <c r="AA133" s="497">
        <f>IF(AND('03 Pre'!C133=1,NOT('03 Pre'!I133="")),'03 Pre'!I133,0)</f>
        <v>0</v>
      </c>
      <c r="AB133" s="497">
        <f>IF(AND('03 Pre'!D133=1,NOT('03 Pre'!I133="")),'03 Pre'!I133,0)</f>
        <v>0</v>
      </c>
      <c r="AC133" s="497">
        <f>IF(AND('03 Pre'!E133=1,NOT('03 Pre'!I133="")),'03 Pre'!I133,0)</f>
        <v>0</v>
      </c>
      <c r="AD133" s="497">
        <f>IF(AND('03 Pre'!F133=1,NOT('03 Pre'!I133="")),'03 Pre'!I133,0)</f>
        <v>0</v>
      </c>
      <c r="AE133" s="497">
        <f>IF(AND('03 Pre'!C133=0,NOT('03 Pre'!H133="")),'03 Pre'!H133,4)</f>
        <v>4</v>
      </c>
      <c r="AF133" s="497">
        <f>IF(AND('03 Pre'!D133=0,NOT('03 Pre'!H133="")),'03 Pre'!H133,4)</f>
        <v>4</v>
      </c>
      <c r="AG133" s="497">
        <f>IF(AND('03 Pre'!E133=0,NOT('03 Pre'!H133="")),'03 Pre'!H133,4)</f>
        <v>4</v>
      </c>
      <c r="AH133" s="497">
        <f>IF(AND('03 Pre'!F133=0,NOT('03 Pre'!H133="")),'03 Pre'!H133,4)</f>
        <v>4</v>
      </c>
    </row>
    <row r="134" spans="1:34" s="497" customFormat="1" outlineLevel="2">
      <c r="A134" s="33" t="s">
        <v>671</v>
      </c>
      <c r="B134" s="20" t="s">
        <v>5255</v>
      </c>
      <c r="C134" s="21"/>
      <c r="D134" s="21"/>
      <c r="E134" s="21"/>
      <c r="F134" s="14"/>
      <c r="G134" s="15">
        <v>2</v>
      </c>
      <c r="H134" s="15">
        <v>3</v>
      </c>
      <c r="I134" s="15"/>
      <c r="J134" s="33" t="s">
        <v>2855</v>
      </c>
      <c r="K134" s="16"/>
      <c r="L134" s="82"/>
      <c r="M134" s="496"/>
      <c r="N134" s="496"/>
      <c r="O134" s="496"/>
      <c r="P134" s="496"/>
      <c r="Q134" s="496"/>
      <c r="R134" s="496"/>
      <c r="S134" s="496"/>
      <c r="T134" s="496"/>
      <c r="U134" s="496"/>
      <c r="V134" s="496"/>
      <c r="W134" s="496"/>
      <c r="X134" s="496"/>
      <c r="Y134" s="496"/>
      <c r="Z134" s="496"/>
      <c r="AA134" s="497">
        <f>IF(AND('03 Pre'!C134=1,NOT('03 Pre'!I134="")),'03 Pre'!I134,0)</f>
        <v>0</v>
      </c>
      <c r="AB134" s="497">
        <f>IF(AND('03 Pre'!D134=1,NOT('03 Pre'!I134="")),'03 Pre'!I134,0)</f>
        <v>0</v>
      </c>
      <c r="AC134" s="497">
        <f>IF(AND('03 Pre'!E134=1,NOT('03 Pre'!I134="")),'03 Pre'!I134,0)</f>
        <v>0</v>
      </c>
      <c r="AD134" s="497">
        <f>IF(AND('03 Pre'!F134=1,NOT('03 Pre'!I134="")),'03 Pre'!I134,0)</f>
        <v>0</v>
      </c>
      <c r="AE134" s="497">
        <f>IF(AND('03 Pre'!C134=0,NOT('03 Pre'!H134="")),'03 Pre'!H134,4)</f>
        <v>3</v>
      </c>
      <c r="AF134" s="497">
        <f>IF(AND('03 Pre'!D134=0,NOT('03 Pre'!H134="")),'03 Pre'!H134,4)</f>
        <v>3</v>
      </c>
      <c r="AG134" s="497">
        <f>IF(AND('03 Pre'!E134=0,NOT('03 Pre'!H134="")),'03 Pre'!H134,4)</f>
        <v>3</v>
      </c>
      <c r="AH134" s="497">
        <f>IF(AND('03 Pre'!F134=0,NOT('03 Pre'!H134="")),'03 Pre'!H134,4)</f>
        <v>3</v>
      </c>
    </row>
    <row r="135" spans="1:34" s="497" customFormat="1" ht="20" outlineLevel="2">
      <c r="A135" s="33" t="s">
        <v>1661</v>
      </c>
      <c r="B135" s="16" t="s">
        <v>3880</v>
      </c>
      <c r="C135" s="21"/>
      <c r="D135" s="21"/>
      <c r="E135" s="21"/>
      <c r="F135" s="14"/>
      <c r="G135" s="15">
        <v>4</v>
      </c>
      <c r="H135" s="15"/>
      <c r="I135" s="15"/>
      <c r="J135" s="33" t="s">
        <v>1244</v>
      </c>
      <c r="K135" s="16"/>
      <c r="L135" s="82"/>
      <c r="M135" s="496"/>
      <c r="N135" s="496"/>
      <c r="O135" s="496"/>
      <c r="P135" s="496"/>
      <c r="Q135" s="496"/>
      <c r="R135" s="496"/>
      <c r="S135" s="496"/>
      <c r="T135" s="496"/>
      <c r="U135" s="496"/>
      <c r="V135" s="496"/>
      <c r="W135" s="496"/>
      <c r="X135" s="496"/>
      <c r="Y135" s="496"/>
      <c r="Z135" s="496"/>
      <c r="AA135" s="497">
        <f>IF(AND('03 Pre'!C135=1,NOT('03 Pre'!I135="")),'03 Pre'!I135,0)</f>
        <v>0</v>
      </c>
      <c r="AB135" s="497">
        <f>IF(AND('03 Pre'!D135=1,NOT('03 Pre'!I135="")),'03 Pre'!I135,0)</f>
        <v>0</v>
      </c>
      <c r="AC135" s="497">
        <f>IF(AND('03 Pre'!E135=1,NOT('03 Pre'!I135="")),'03 Pre'!I135,0)</f>
        <v>0</v>
      </c>
      <c r="AD135" s="497">
        <f>IF(AND('03 Pre'!F135=1,NOT('03 Pre'!I135="")),'03 Pre'!I135,0)</f>
        <v>0</v>
      </c>
      <c r="AE135" s="497">
        <f>IF(AND('03 Pre'!C135=0,NOT('03 Pre'!H135="")),'03 Pre'!H135,4)</f>
        <v>4</v>
      </c>
      <c r="AF135" s="497">
        <f>IF(AND('03 Pre'!D135=0,NOT('03 Pre'!H135="")),'03 Pre'!H135,4)</f>
        <v>4</v>
      </c>
      <c r="AG135" s="497">
        <f>IF(AND('03 Pre'!E135=0,NOT('03 Pre'!H135="")),'03 Pre'!H135,4)</f>
        <v>4</v>
      </c>
      <c r="AH135" s="497">
        <f>IF(AND('03 Pre'!F135=0,NOT('03 Pre'!H135="")),'03 Pre'!H135,4)</f>
        <v>4</v>
      </c>
    </row>
    <row r="136" spans="1:34" s="497" customFormat="1" ht="30" outlineLevel="2">
      <c r="A136" s="33" t="s">
        <v>672</v>
      </c>
      <c r="B136" s="20" t="s">
        <v>673</v>
      </c>
      <c r="C136" s="21"/>
      <c r="D136" s="21"/>
      <c r="E136" s="21"/>
      <c r="F136" s="14"/>
      <c r="G136" s="15">
        <v>2</v>
      </c>
      <c r="H136" s="15">
        <v>3</v>
      </c>
      <c r="I136" s="15"/>
      <c r="J136" s="33" t="s">
        <v>1244</v>
      </c>
      <c r="K136" s="16"/>
      <c r="L136" s="82"/>
      <c r="M136" s="496"/>
      <c r="N136" s="496"/>
      <c r="O136" s="496"/>
      <c r="P136" s="496"/>
      <c r="Q136" s="496"/>
      <c r="R136" s="496"/>
      <c r="S136" s="496"/>
      <c r="T136" s="496"/>
      <c r="U136" s="496"/>
      <c r="V136" s="496"/>
      <c r="W136" s="496"/>
      <c r="X136" s="496"/>
      <c r="Y136" s="496"/>
      <c r="Z136" s="496"/>
      <c r="AA136" s="497">
        <f>IF(AND('03 Pre'!C136=1,NOT('03 Pre'!I136="")),'03 Pre'!I136,0)</f>
        <v>0</v>
      </c>
      <c r="AB136" s="497">
        <f>IF(AND('03 Pre'!D136=1,NOT('03 Pre'!I136="")),'03 Pre'!I136,0)</f>
        <v>0</v>
      </c>
      <c r="AC136" s="497">
        <f>IF(AND('03 Pre'!E136=1,NOT('03 Pre'!I136="")),'03 Pre'!I136,0)</f>
        <v>0</v>
      </c>
      <c r="AD136" s="497">
        <f>IF(AND('03 Pre'!F136=1,NOT('03 Pre'!I136="")),'03 Pre'!I136,0)</f>
        <v>0</v>
      </c>
      <c r="AE136" s="497">
        <f>IF(AND('03 Pre'!C136=0,NOT('03 Pre'!H136="")),'03 Pre'!H136,4)</f>
        <v>3</v>
      </c>
      <c r="AF136" s="497">
        <f>IF(AND('03 Pre'!D136=0,NOT('03 Pre'!H136="")),'03 Pre'!H136,4)</f>
        <v>3</v>
      </c>
      <c r="AG136" s="497">
        <f>IF(AND('03 Pre'!E136=0,NOT('03 Pre'!H136="")),'03 Pre'!H136,4)</f>
        <v>3</v>
      </c>
      <c r="AH136" s="497">
        <f>IF(AND('03 Pre'!F136=0,NOT('03 Pre'!H136="")),'03 Pre'!H136,4)</f>
        <v>3</v>
      </c>
    </row>
    <row r="137" spans="1:34" s="497" customFormat="1" outlineLevel="1">
      <c r="A137" s="59" t="s">
        <v>674</v>
      </c>
      <c r="B137" s="28" t="s">
        <v>675</v>
      </c>
      <c r="C137" s="21"/>
      <c r="D137" s="21"/>
      <c r="E137" s="21"/>
      <c r="F137" s="14"/>
      <c r="G137" s="15"/>
      <c r="H137" s="15"/>
      <c r="I137" s="15"/>
      <c r="J137" s="33"/>
      <c r="K137" s="16"/>
      <c r="L137" s="82"/>
      <c r="M137" s="496"/>
      <c r="N137" s="496"/>
      <c r="O137" s="496"/>
      <c r="P137" s="496"/>
      <c r="Q137" s="496"/>
      <c r="R137" s="496"/>
      <c r="S137" s="496"/>
      <c r="T137" s="496"/>
      <c r="U137" s="496"/>
      <c r="V137" s="496"/>
      <c r="W137" s="496"/>
      <c r="X137" s="496"/>
      <c r="Y137" s="496"/>
      <c r="Z137" s="496"/>
      <c r="AB137" s="497">
        <f>IF(AND('03 Pre'!D137=1,NOT('03 Pre'!I137="")),'03 Pre'!I137,0)</f>
        <v>0</v>
      </c>
    </row>
    <row r="138" spans="1:34" s="497" customFormat="1" outlineLevel="2">
      <c r="A138" s="33" t="s">
        <v>676</v>
      </c>
      <c r="B138" s="20" t="s">
        <v>677</v>
      </c>
      <c r="C138" s="21"/>
      <c r="D138" s="21"/>
      <c r="E138" s="21"/>
      <c r="F138" s="14"/>
      <c r="G138" s="15">
        <v>2</v>
      </c>
      <c r="H138" s="15"/>
      <c r="I138" s="15"/>
      <c r="J138" s="33" t="s">
        <v>2351</v>
      </c>
      <c r="K138" s="16" t="s">
        <v>2159</v>
      </c>
      <c r="L138" s="82"/>
      <c r="M138" s="496"/>
      <c r="N138" s="496"/>
      <c r="O138" s="496"/>
      <c r="P138" s="496"/>
      <c r="Q138" s="496"/>
      <c r="R138" s="496"/>
      <c r="S138" s="496"/>
      <c r="T138" s="496"/>
      <c r="U138" s="496"/>
      <c r="V138" s="496"/>
      <c r="W138" s="496"/>
      <c r="X138" s="496"/>
      <c r="Y138" s="496"/>
      <c r="Z138" s="496"/>
      <c r="AA138" s="497">
        <f>IF(AND('03 Pre'!C138=1,NOT('03 Pre'!I138="")),'03 Pre'!I138,0)</f>
        <v>0</v>
      </c>
      <c r="AB138" s="497">
        <f>IF(AND('03 Pre'!D138=1,NOT('03 Pre'!I138="")),'03 Pre'!I138,0)</f>
        <v>0</v>
      </c>
      <c r="AC138" s="497">
        <f>IF(AND('03 Pre'!E138=1,NOT('03 Pre'!I138="")),'03 Pre'!I138,0)</f>
        <v>0</v>
      </c>
      <c r="AD138" s="497">
        <f>IF(AND('03 Pre'!F138=1,NOT('03 Pre'!I138="")),'03 Pre'!I138,0)</f>
        <v>0</v>
      </c>
      <c r="AE138" s="497">
        <f>IF(AND('03 Pre'!C138=0,NOT('03 Pre'!H138="")),'03 Pre'!H138,4)</f>
        <v>4</v>
      </c>
      <c r="AF138" s="497">
        <f>IF(AND('03 Pre'!D138=0,NOT('03 Pre'!H138="")),'03 Pre'!H138,4)</f>
        <v>4</v>
      </c>
      <c r="AG138" s="497">
        <f>IF(AND('03 Pre'!E138=0,NOT('03 Pre'!H138="")),'03 Pre'!H138,4)</f>
        <v>4</v>
      </c>
      <c r="AH138" s="497">
        <f>IF(AND('03 Pre'!F138=0,NOT('03 Pre'!H138="")),'03 Pre'!H138,4)</f>
        <v>4</v>
      </c>
    </row>
    <row r="139" spans="1:34" s="497" customFormat="1" outlineLevel="2">
      <c r="A139" s="33" t="s">
        <v>678</v>
      </c>
      <c r="B139" s="20" t="s">
        <v>679</v>
      </c>
      <c r="C139" s="21"/>
      <c r="D139" s="21"/>
      <c r="E139" s="21"/>
      <c r="F139" s="14"/>
      <c r="G139" s="15">
        <v>4</v>
      </c>
      <c r="H139" s="15"/>
      <c r="I139" s="15">
        <v>2</v>
      </c>
      <c r="J139" s="33" t="s">
        <v>5466</v>
      </c>
      <c r="K139" s="16"/>
      <c r="L139" s="82"/>
      <c r="M139" s="496"/>
      <c r="N139" s="496"/>
      <c r="O139" s="496"/>
      <c r="P139" s="496"/>
      <c r="Q139" s="496"/>
      <c r="R139" s="496"/>
      <c r="S139" s="496"/>
      <c r="T139" s="496"/>
      <c r="U139" s="496"/>
      <c r="V139" s="496"/>
      <c r="W139" s="496"/>
      <c r="X139" s="496"/>
      <c r="Y139" s="496"/>
      <c r="Z139" s="496"/>
      <c r="AA139" s="497">
        <f>IF(AND('03 Pre'!C139=1,NOT('03 Pre'!I139="")),'03 Pre'!I139,0)</f>
        <v>0</v>
      </c>
      <c r="AB139" s="497">
        <f>IF(AND('03 Pre'!D139=1,NOT('03 Pre'!I139="")),'03 Pre'!I139,0)</f>
        <v>0</v>
      </c>
      <c r="AC139" s="497">
        <f>IF(AND('03 Pre'!E139=1,NOT('03 Pre'!I139="")),'03 Pre'!I139,0)</f>
        <v>0</v>
      </c>
      <c r="AD139" s="497">
        <f>IF(AND('03 Pre'!F139=1,NOT('03 Pre'!I139="")),'03 Pre'!I139,0)</f>
        <v>0</v>
      </c>
      <c r="AE139" s="497">
        <f>IF(AND('03 Pre'!C139=0,NOT('03 Pre'!H139="")),'03 Pre'!H139,4)</f>
        <v>4</v>
      </c>
      <c r="AF139" s="497">
        <f>IF(AND('03 Pre'!D139=0,NOT('03 Pre'!H139="")),'03 Pre'!H139,4)</f>
        <v>4</v>
      </c>
      <c r="AG139" s="497">
        <f>IF(AND('03 Pre'!E139=0,NOT('03 Pre'!H139="")),'03 Pre'!H139,4)</f>
        <v>4</v>
      </c>
      <c r="AH139" s="497">
        <f>IF(AND('03 Pre'!F139=0,NOT('03 Pre'!H139="")),'03 Pre'!H139,4)</f>
        <v>4</v>
      </c>
    </row>
    <row r="140" spans="1:34" s="497" customFormat="1" ht="20" outlineLevel="2">
      <c r="A140" s="33" t="s">
        <v>680</v>
      </c>
      <c r="B140" s="20" t="s">
        <v>1745</v>
      </c>
      <c r="C140" s="21"/>
      <c r="D140" s="21"/>
      <c r="E140" s="21"/>
      <c r="F140" s="14"/>
      <c r="G140" s="15">
        <v>2</v>
      </c>
      <c r="H140" s="15"/>
      <c r="I140" s="15"/>
      <c r="J140" s="33" t="s">
        <v>5466</v>
      </c>
      <c r="K140" s="16"/>
      <c r="L140" s="82"/>
      <c r="M140" s="496"/>
      <c r="N140" s="496"/>
      <c r="O140" s="496"/>
      <c r="P140" s="496"/>
      <c r="Q140" s="496"/>
      <c r="R140" s="496"/>
      <c r="S140" s="496"/>
      <c r="T140" s="496"/>
      <c r="U140" s="496"/>
      <c r="V140" s="496"/>
      <c r="W140" s="496"/>
      <c r="X140" s="496"/>
      <c r="Y140" s="496"/>
      <c r="Z140" s="496"/>
      <c r="AA140" s="497">
        <f>IF(AND('03 Pre'!C140=1,NOT('03 Pre'!I140="")),'03 Pre'!I140,0)</f>
        <v>0</v>
      </c>
      <c r="AB140" s="497">
        <f>IF(AND('03 Pre'!D140=1,NOT('03 Pre'!I140="")),'03 Pre'!I140,0)</f>
        <v>0</v>
      </c>
      <c r="AC140" s="497">
        <f>IF(AND('03 Pre'!E140=1,NOT('03 Pre'!I140="")),'03 Pre'!I140,0)</f>
        <v>0</v>
      </c>
      <c r="AD140" s="497">
        <f>IF(AND('03 Pre'!F140=1,NOT('03 Pre'!I140="")),'03 Pre'!I140,0)</f>
        <v>0</v>
      </c>
      <c r="AE140" s="497">
        <f>IF(AND('03 Pre'!C140=0,NOT('03 Pre'!H140="")),'03 Pre'!H140,4)</f>
        <v>4</v>
      </c>
      <c r="AF140" s="497">
        <f>IF(AND('03 Pre'!D140=0,NOT('03 Pre'!H140="")),'03 Pre'!H140,4)</f>
        <v>4</v>
      </c>
      <c r="AG140" s="497">
        <f>IF(AND('03 Pre'!E140=0,NOT('03 Pre'!H140="")),'03 Pre'!H140,4)</f>
        <v>4</v>
      </c>
      <c r="AH140" s="497">
        <f>IF(AND('03 Pre'!F140=0,NOT('03 Pre'!H140="")),'03 Pre'!H140,4)</f>
        <v>4</v>
      </c>
    </row>
    <row r="141" spans="1:34" s="497" customFormat="1" outlineLevel="2">
      <c r="A141" s="33" t="s">
        <v>1746</v>
      </c>
      <c r="B141" s="20" t="s">
        <v>1747</v>
      </c>
      <c r="C141" s="21"/>
      <c r="D141" s="21"/>
      <c r="E141" s="21"/>
      <c r="F141" s="14"/>
      <c r="G141" s="15">
        <v>4</v>
      </c>
      <c r="H141" s="15">
        <v>2</v>
      </c>
      <c r="I141" s="15"/>
      <c r="J141" s="33" t="s">
        <v>3371</v>
      </c>
      <c r="K141" s="16"/>
      <c r="L141" s="82"/>
      <c r="M141" s="496"/>
      <c r="N141" s="496"/>
      <c r="O141" s="496"/>
      <c r="P141" s="496"/>
      <c r="Q141" s="496"/>
      <c r="R141" s="496"/>
      <c r="S141" s="496"/>
      <c r="T141" s="496"/>
      <c r="U141" s="496"/>
      <c r="V141" s="496"/>
      <c r="W141" s="496"/>
      <c r="X141" s="496"/>
      <c r="Y141" s="496"/>
      <c r="Z141" s="496"/>
      <c r="AA141" s="497">
        <f>IF(AND('03 Pre'!C141=1,NOT('03 Pre'!I141="")),'03 Pre'!I141,0)</f>
        <v>0</v>
      </c>
      <c r="AB141" s="497">
        <f>IF(AND('03 Pre'!D141=1,NOT('03 Pre'!I141="")),'03 Pre'!I141,0)</f>
        <v>0</v>
      </c>
      <c r="AC141" s="497">
        <f>IF(AND('03 Pre'!E141=1,NOT('03 Pre'!I141="")),'03 Pre'!I141,0)</f>
        <v>0</v>
      </c>
      <c r="AD141" s="497">
        <f>IF(AND('03 Pre'!F141=1,NOT('03 Pre'!I141="")),'03 Pre'!I141,0)</f>
        <v>0</v>
      </c>
      <c r="AE141" s="497">
        <f>IF(AND('03 Pre'!C141=0,NOT('03 Pre'!H141="")),'03 Pre'!H141,4)</f>
        <v>2</v>
      </c>
      <c r="AF141" s="497">
        <f>IF(AND('03 Pre'!D141=0,NOT('03 Pre'!H141="")),'03 Pre'!H141,4)</f>
        <v>2</v>
      </c>
      <c r="AG141" s="497">
        <f>IF(AND('03 Pre'!E141=0,NOT('03 Pre'!H141="")),'03 Pre'!H141,4)</f>
        <v>2</v>
      </c>
      <c r="AH141" s="497">
        <f>IF(AND('03 Pre'!F141=0,NOT('03 Pre'!H141="")),'03 Pre'!H141,4)</f>
        <v>2</v>
      </c>
    </row>
    <row r="142" spans="1:34" s="497" customFormat="1" outlineLevel="2">
      <c r="A142" s="33" t="s">
        <v>1748</v>
      </c>
      <c r="B142" s="20" t="s">
        <v>1750</v>
      </c>
      <c r="C142" s="21"/>
      <c r="D142" s="21"/>
      <c r="E142" s="21"/>
      <c r="F142" s="14"/>
      <c r="G142" s="15">
        <v>2</v>
      </c>
      <c r="H142" s="15">
        <v>3</v>
      </c>
      <c r="I142" s="15"/>
      <c r="J142" s="33" t="s">
        <v>2858</v>
      </c>
      <c r="K142" s="16"/>
      <c r="L142" s="82"/>
      <c r="M142" s="496"/>
      <c r="N142" s="496"/>
      <c r="O142" s="496"/>
      <c r="P142" s="496"/>
      <c r="Q142" s="496"/>
      <c r="R142" s="496"/>
      <c r="S142" s="496"/>
      <c r="T142" s="496"/>
      <c r="U142" s="496"/>
      <c r="V142" s="496"/>
      <c r="W142" s="496"/>
      <c r="X142" s="496"/>
      <c r="Y142" s="496"/>
      <c r="Z142" s="496"/>
      <c r="AA142" s="497">
        <f>IF(AND('03 Pre'!C142=1,NOT('03 Pre'!I142="")),'03 Pre'!I142,0)</f>
        <v>0</v>
      </c>
      <c r="AB142" s="497">
        <f>IF(AND('03 Pre'!D142=1,NOT('03 Pre'!I142="")),'03 Pre'!I142,0)</f>
        <v>0</v>
      </c>
      <c r="AC142" s="497">
        <f>IF(AND('03 Pre'!E142=1,NOT('03 Pre'!I142="")),'03 Pre'!I142,0)</f>
        <v>0</v>
      </c>
      <c r="AD142" s="497">
        <f>IF(AND('03 Pre'!F142=1,NOT('03 Pre'!I142="")),'03 Pre'!I142,0)</f>
        <v>0</v>
      </c>
      <c r="AE142" s="497">
        <f>IF(AND('03 Pre'!C142=0,NOT('03 Pre'!H142="")),'03 Pre'!H142,4)</f>
        <v>3</v>
      </c>
      <c r="AF142" s="497">
        <f>IF(AND('03 Pre'!D142=0,NOT('03 Pre'!H142="")),'03 Pre'!H142,4)</f>
        <v>3</v>
      </c>
      <c r="AG142" s="497">
        <f>IF(AND('03 Pre'!E142=0,NOT('03 Pre'!H142="")),'03 Pre'!H142,4)</f>
        <v>3</v>
      </c>
      <c r="AH142" s="497">
        <f>IF(AND('03 Pre'!F142=0,NOT('03 Pre'!H142="")),'03 Pre'!H142,4)</f>
        <v>3</v>
      </c>
    </row>
    <row r="143" spans="1:34" s="497" customFormat="1" outlineLevel="2">
      <c r="A143" s="33" t="s">
        <v>1751</v>
      </c>
      <c r="B143" s="16" t="s">
        <v>637</v>
      </c>
      <c r="C143" s="21"/>
      <c r="D143" s="21"/>
      <c r="E143" s="21"/>
      <c r="F143" s="14"/>
      <c r="G143" s="15">
        <v>2</v>
      </c>
      <c r="H143" s="15">
        <v>3</v>
      </c>
      <c r="I143" s="15"/>
      <c r="J143" s="33" t="s">
        <v>2858</v>
      </c>
      <c r="K143" s="16"/>
      <c r="L143" s="82"/>
      <c r="M143" s="496"/>
      <c r="N143" s="496"/>
      <c r="O143" s="496"/>
      <c r="P143" s="496"/>
      <c r="Q143" s="496"/>
      <c r="R143" s="496"/>
      <c r="S143" s="496"/>
      <c r="T143" s="496"/>
      <c r="U143" s="496"/>
      <c r="V143" s="496"/>
      <c r="W143" s="496"/>
      <c r="X143" s="496"/>
      <c r="Y143" s="496"/>
      <c r="Z143" s="496"/>
      <c r="AA143" s="497">
        <f>IF(AND('03 Pre'!C143=1,NOT('03 Pre'!I143="")),'03 Pre'!I143,0)</f>
        <v>0</v>
      </c>
      <c r="AB143" s="497">
        <f>IF(AND('03 Pre'!D143=1,NOT('03 Pre'!I143="")),'03 Pre'!I143,0)</f>
        <v>0</v>
      </c>
      <c r="AC143" s="497">
        <f>IF(AND('03 Pre'!E143=1,NOT('03 Pre'!I143="")),'03 Pre'!I143,0)</f>
        <v>0</v>
      </c>
      <c r="AD143" s="497">
        <f>IF(AND('03 Pre'!F143=1,NOT('03 Pre'!I143="")),'03 Pre'!I143,0)</f>
        <v>0</v>
      </c>
      <c r="AE143" s="497">
        <f>IF(AND('03 Pre'!C143=0,NOT('03 Pre'!H143="")),'03 Pre'!H143,4)</f>
        <v>3</v>
      </c>
      <c r="AF143" s="497">
        <f>IF(AND('03 Pre'!D143=0,NOT('03 Pre'!H143="")),'03 Pre'!H143,4)</f>
        <v>3</v>
      </c>
      <c r="AG143" s="497">
        <f>IF(AND('03 Pre'!E143=0,NOT('03 Pre'!H143="")),'03 Pre'!H143,4)</f>
        <v>3</v>
      </c>
      <c r="AH143" s="497">
        <f>IF(AND('03 Pre'!F143=0,NOT('03 Pre'!H143="")),'03 Pre'!H143,4)</f>
        <v>3</v>
      </c>
    </row>
    <row r="144" spans="1:34" s="497" customFormat="1" outlineLevel="1">
      <c r="A144" s="99" t="s">
        <v>740</v>
      </c>
      <c r="B144" s="28" t="s">
        <v>741</v>
      </c>
      <c r="C144" s="14"/>
      <c r="D144" s="14"/>
      <c r="E144" s="14"/>
      <c r="F144" s="14"/>
      <c r="G144" s="15"/>
      <c r="H144" s="15"/>
      <c r="I144" s="15"/>
      <c r="J144" s="33"/>
      <c r="K144" s="16"/>
      <c r="L144" s="82"/>
      <c r="M144" s="496"/>
      <c r="N144" s="496"/>
      <c r="O144" s="496"/>
      <c r="P144" s="496"/>
      <c r="Q144" s="496"/>
      <c r="R144" s="496"/>
      <c r="S144" s="496"/>
      <c r="T144" s="496"/>
      <c r="U144" s="496"/>
      <c r="V144" s="496"/>
      <c r="W144" s="496"/>
      <c r="X144" s="496"/>
      <c r="Y144" s="496"/>
      <c r="Z144" s="496"/>
      <c r="AB144" s="497">
        <f>IF(AND('03 Pre'!D144=1,NOT('03 Pre'!I144="")),'03 Pre'!I144,0)</f>
        <v>0</v>
      </c>
    </row>
    <row r="145" spans="1:34" s="497" customFormat="1" ht="20" outlineLevel="2">
      <c r="A145" s="100" t="s">
        <v>742</v>
      </c>
      <c r="B145" s="20" t="s">
        <v>749</v>
      </c>
      <c r="C145" s="21"/>
      <c r="D145" s="21"/>
      <c r="E145" s="21"/>
      <c r="F145" s="14"/>
      <c r="G145" s="15">
        <v>2</v>
      </c>
      <c r="H145" s="15">
        <v>1</v>
      </c>
      <c r="I145" s="15"/>
      <c r="J145" s="33" t="s">
        <v>2351</v>
      </c>
      <c r="K145" s="16"/>
      <c r="L145" s="82"/>
      <c r="M145" s="496"/>
      <c r="N145" s="496"/>
      <c r="O145" s="496"/>
      <c r="P145" s="496"/>
      <c r="Q145" s="496"/>
      <c r="R145" s="496"/>
      <c r="S145" s="496"/>
      <c r="T145" s="496"/>
      <c r="U145" s="496"/>
      <c r="V145" s="496"/>
      <c r="W145" s="496"/>
      <c r="X145" s="496"/>
      <c r="Y145" s="496"/>
      <c r="Z145" s="496"/>
      <c r="AA145" s="497">
        <f>IF(AND('03 Pre'!C145=1,NOT('03 Pre'!I145="")),'03 Pre'!I145,0)</f>
        <v>0</v>
      </c>
      <c r="AB145" s="497">
        <f>IF(AND('03 Pre'!D145=1,NOT('03 Pre'!I145="")),'03 Pre'!I145,0)</f>
        <v>0</v>
      </c>
      <c r="AC145" s="497">
        <f>IF(AND('03 Pre'!E145=1,NOT('03 Pre'!I145="")),'03 Pre'!I145,0)</f>
        <v>0</v>
      </c>
      <c r="AD145" s="497">
        <f>IF(AND('03 Pre'!F145=1,NOT('03 Pre'!I145="")),'03 Pre'!I145,0)</f>
        <v>0</v>
      </c>
      <c r="AE145" s="497">
        <f>IF(AND('03 Pre'!C145=0,NOT('03 Pre'!H145="")),'03 Pre'!H145,4)</f>
        <v>1</v>
      </c>
      <c r="AF145" s="497">
        <f>IF(AND('03 Pre'!D145=0,NOT('03 Pre'!H145="")),'03 Pre'!H145,4)</f>
        <v>1</v>
      </c>
      <c r="AG145" s="497">
        <f>IF(AND('03 Pre'!E145=0,NOT('03 Pre'!H145="")),'03 Pre'!H145,4)</f>
        <v>1</v>
      </c>
      <c r="AH145" s="497">
        <f>IF(AND('03 Pre'!F145=0,NOT('03 Pre'!H145="")),'03 Pre'!H145,4)</f>
        <v>1</v>
      </c>
    </row>
    <row r="146" spans="1:34" s="497" customFormat="1" outlineLevel="2">
      <c r="A146" s="100" t="s">
        <v>750</v>
      </c>
      <c r="B146" s="20" t="s">
        <v>751</v>
      </c>
      <c r="C146" s="21"/>
      <c r="D146" s="21"/>
      <c r="E146" s="21"/>
      <c r="F146" s="14"/>
      <c r="G146" s="15">
        <v>2</v>
      </c>
      <c r="H146" s="15">
        <v>3</v>
      </c>
      <c r="I146" s="15"/>
      <c r="J146" s="33" t="s">
        <v>5466</v>
      </c>
      <c r="K146" s="16"/>
      <c r="L146" s="82"/>
      <c r="M146" s="496"/>
      <c r="N146" s="496"/>
      <c r="O146" s="496"/>
      <c r="P146" s="496"/>
      <c r="Q146" s="496"/>
      <c r="R146" s="496"/>
      <c r="S146" s="496"/>
      <c r="T146" s="496"/>
      <c r="U146" s="496"/>
      <c r="V146" s="496"/>
      <c r="W146" s="496"/>
      <c r="X146" s="496"/>
      <c r="Y146" s="496"/>
      <c r="Z146" s="496"/>
      <c r="AA146" s="497">
        <f>IF(AND('03 Pre'!C146=1,NOT('03 Pre'!I146="")),'03 Pre'!I146,0)</f>
        <v>0</v>
      </c>
      <c r="AB146" s="497">
        <f>IF(AND('03 Pre'!D146=1,NOT('03 Pre'!I146="")),'03 Pre'!I146,0)</f>
        <v>0</v>
      </c>
      <c r="AC146" s="497">
        <f>IF(AND('03 Pre'!E146=1,NOT('03 Pre'!I146="")),'03 Pre'!I146,0)</f>
        <v>0</v>
      </c>
      <c r="AD146" s="497">
        <f>IF(AND('03 Pre'!F146=1,NOT('03 Pre'!I146="")),'03 Pre'!I146,0)</f>
        <v>0</v>
      </c>
      <c r="AE146" s="497">
        <f>IF(AND('03 Pre'!C146=0,NOT('03 Pre'!H146="")),'03 Pre'!H146,4)</f>
        <v>3</v>
      </c>
      <c r="AF146" s="497">
        <f>IF(AND('03 Pre'!D146=0,NOT('03 Pre'!H146="")),'03 Pre'!H146,4)</f>
        <v>3</v>
      </c>
      <c r="AG146" s="497">
        <f>IF(AND('03 Pre'!E146=0,NOT('03 Pre'!H146="")),'03 Pre'!H146,4)</f>
        <v>3</v>
      </c>
      <c r="AH146" s="497">
        <f>IF(AND('03 Pre'!F146=0,NOT('03 Pre'!H146="")),'03 Pre'!H146,4)</f>
        <v>3</v>
      </c>
    </row>
    <row r="147" spans="1:34" s="497" customFormat="1" outlineLevel="2">
      <c r="A147" s="100" t="s">
        <v>752</v>
      </c>
      <c r="B147" s="20" t="s">
        <v>2112</v>
      </c>
      <c r="C147" s="21"/>
      <c r="D147" s="21"/>
      <c r="E147" s="21"/>
      <c r="F147" s="14"/>
      <c r="G147" s="15">
        <v>2</v>
      </c>
      <c r="H147" s="15">
        <v>3</v>
      </c>
      <c r="I147" s="15"/>
      <c r="J147" s="33" t="s">
        <v>5466</v>
      </c>
      <c r="K147" s="16"/>
      <c r="L147" s="82"/>
      <c r="M147" s="496"/>
      <c r="N147" s="496"/>
      <c r="O147" s="496"/>
      <c r="P147" s="496"/>
      <c r="Q147" s="496"/>
      <c r="R147" s="496"/>
      <c r="S147" s="496"/>
      <c r="T147" s="496"/>
      <c r="U147" s="496"/>
      <c r="V147" s="496"/>
      <c r="W147" s="496"/>
      <c r="X147" s="496"/>
      <c r="Y147" s="496"/>
      <c r="Z147" s="496"/>
      <c r="AA147" s="497">
        <f>IF(AND('03 Pre'!C147=1,NOT('03 Pre'!I147="")),'03 Pre'!I147,0)</f>
        <v>0</v>
      </c>
      <c r="AB147" s="497">
        <f>IF(AND('03 Pre'!D147=1,NOT('03 Pre'!I147="")),'03 Pre'!I147,0)</f>
        <v>0</v>
      </c>
      <c r="AC147" s="497">
        <f>IF(AND('03 Pre'!E147=1,NOT('03 Pre'!I147="")),'03 Pre'!I147,0)</f>
        <v>0</v>
      </c>
      <c r="AD147" s="497">
        <f>IF(AND('03 Pre'!F147=1,NOT('03 Pre'!I147="")),'03 Pre'!I147,0)</f>
        <v>0</v>
      </c>
      <c r="AE147" s="497">
        <f>IF(AND('03 Pre'!C147=0,NOT('03 Pre'!H147="")),'03 Pre'!H147,4)</f>
        <v>3</v>
      </c>
      <c r="AF147" s="497">
        <f>IF(AND('03 Pre'!D147=0,NOT('03 Pre'!H147="")),'03 Pre'!H147,4)</f>
        <v>3</v>
      </c>
      <c r="AG147" s="497">
        <f>IF(AND('03 Pre'!E147=0,NOT('03 Pre'!H147="")),'03 Pre'!H147,4)</f>
        <v>3</v>
      </c>
      <c r="AH147" s="497">
        <f>IF(AND('03 Pre'!F147=0,NOT('03 Pre'!H147="")),'03 Pre'!H147,4)</f>
        <v>3</v>
      </c>
    </row>
    <row r="148" spans="1:34" s="497" customFormat="1" outlineLevel="2">
      <c r="A148" s="100" t="s">
        <v>753</v>
      </c>
      <c r="B148" s="20" t="s">
        <v>697</v>
      </c>
      <c r="C148" s="21"/>
      <c r="D148" s="21"/>
      <c r="E148" s="21"/>
      <c r="F148" s="14"/>
      <c r="G148" s="15">
        <v>4</v>
      </c>
      <c r="H148" s="15"/>
      <c r="I148" s="15"/>
      <c r="J148" s="33" t="s">
        <v>5466</v>
      </c>
      <c r="K148" s="16"/>
      <c r="L148" s="82"/>
      <c r="M148" s="496"/>
      <c r="N148" s="496"/>
      <c r="O148" s="496"/>
      <c r="P148" s="496"/>
      <c r="Q148" s="496"/>
      <c r="R148" s="496"/>
      <c r="S148" s="496"/>
      <c r="T148" s="496"/>
      <c r="U148" s="496"/>
      <c r="V148" s="496"/>
      <c r="W148" s="496"/>
      <c r="X148" s="496"/>
      <c r="Y148" s="496"/>
      <c r="Z148" s="496"/>
      <c r="AA148" s="497">
        <f>IF(AND('03 Pre'!C148=1,NOT('03 Pre'!I148="")),'03 Pre'!I148,0)</f>
        <v>0</v>
      </c>
      <c r="AB148" s="497">
        <f>IF(AND('03 Pre'!D148=1,NOT('03 Pre'!I148="")),'03 Pre'!I148,0)</f>
        <v>0</v>
      </c>
      <c r="AC148" s="497">
        <f>IF(AND('03 Pre'!E148=1,NOT('03 Pre'!I148="")),'03 Pre'!I148,0)</f>
        <v>0</v>
      </c>
      <c r="AD148" s="497">
        <f>IF(AND('03 Pre'!F148=1,NOT('03 Pre'!I148="")),'03 Pre'!I148,0)</f>
        <v>0</v>
      </c>
      <c r="AE148" s="497">
        <f>IF(AND('03 Pre'!C148=0,NOT('03 Pre'!H148="")),'03 Pre'!H148,4)</f>
        <v>4</v>
      </c>
      <c r="AF148" s="497">
        <f>IF(AND('03 Pre'!D148=0,NOT('03 Pre'!H148="")),'03 Pre'!H148,4)</f>
        <v>4</v>
      </c>
      <c r="AG148" s="497">
        <f>IF(AND('03 Pre'!E148=0,NOT('03 Pre'!H148="")),'03 Pre'!H148,4)</f>
        <v>4</v>
      </c>
      <c r="AH148" s="497">
        <f>IF(AND('03 Pre'!F148=0,NOT('03 Pre'!H148="")),'03 Pre'!H148,4)</f>
        <v>4</v>
      </c>
    </row>
    <row r="149" spans="1:34" s="497" customFormat="1" outlineLevel="2">
      <c r="A149" s="100" t="s">
        <v>698</v>
      </c>
      <c r="B149" s="20" t="s">
        <v>692</v>
      </c>
      <c r="C149" s="21"/>
      <c r="D149" s="21"/>
      <c r="E149" s="21"/>
      <c r="F149" s="14"/>
      <c r="G149" s="15">
        <v>1</v>
      </c>
      <c r="H149" s="15"/>
      <c r="I149" s="15"/>
      <c r="J149" s="33" t="s">
        <v>5466</v>
      </c>
      <c r="K149" s="16"/>
      <c r="L149" s="82"/>
      <c r="M149" s="496"/>
      <c r="N149" s="496"/>
      <c r="O149" s="496"/>
      <c r="P149" s="496"/>
      <c r="Q149" s="496"/>
      <c r="R149" s="496"/>
      <c r="S149" s="496"/>
      <c r="T149" s="496"/>
      <c r="U149" s="496"/>
      <c r="V149" s="496"/>
      <c r="W149" s="496"/>
      <c r="X149" s="496"/>
      <c r="Y149" s="496"/>
      <c r="Z149" s="496"/>
      <c r="AA149" s="497">
        <f>IF(AND('03 Pre'!C149=1,NOT('03 Pre'!I149="")),'03 Pre'!I149,0)</f>
        <v>0</v>
      </c>
      <c r="AB149" s="497">
        <f>IF(AND('03 Pre'!D149=1,NOT('03 Pre'!I149="")),'03 Pre'!I149,0)</f>
        <v>0</v>
      </c>
      <c r="AC149" s="497">
        <f>IF(AND('03 Pre'!E149=1,NOT('03 Pre'!I149="")),'03 Pre'!I149,0)</f>
        <v>0</v>
      </c>
      <c r="AD149" s="497">
        <f>IF(AND('03 Pre'!F149=1,NOT('03 Pre'!I149="")),'03 Pre'!I149,0)</f>
        <v>0</v>
      </c>
      <c r="AE149" s="497">
        <f>IF(AND('03 Pre'!C149=0,NOT('03 Pre'!H149="")),'03 Pre'!H149,4)</f>
        <v>4</v>
      </c>
      <c r="AF149" s="497">
        <f>IF(AND('03 Pre'!D149=0,NOT('03 Pre'!H149="")),'03 Pre'!H149,4)</f>
        <v>4</v>
      </c>
      <c r="AG149" s="497">
        <f>IF(AND('03 Pre'!E149=0,NOT('03 Pre'!H149="")),'03 Pre'!H149,4)</f>
        <v>4</v>
      </c>
      <c r="AH149" s="497">
        <f>IF(AND('03 Pre'!F149=0,NOT('03 Pre'!H149="")),'03 Pre'!H149,4)</f>
        <v>4</v>
      </c>
    </row>
    <row r="150" spans="1:34" s="497" customFormat="1" outlineLevel="2">
      <c r="A150" s="100" t="s">
        <v>693</v>
      </c>
      <c r="B150" s="20" t="s">
        <v>701</v>
      </c>
      <c r="C150" s="21"/>
      <c r="D150" s="21"/>
      <c r="E150" s="21"/>
      <c r="F150" s="14"/>
      <c r="G150" s="15">
        <v>4</v>
      </c>
      <c r="H150" s="15">
        <v>2</v>
      </c>
      <c r="I150" s="15"/>
      <c r="J150" s="33" t="s">
        <v>5466</v>
      </c>
      <c r="K150" s="16" t="s">
        <v>2159</v>
      </c>
      <c r="L150" s="82"/>
      <c r="M150" s="496"/>
      <c r="N150" s="496"/>
      <c r="O150" s="496"/>
      <c r="P150" s="496"/>
      <c r="Q150" s="496"/>
      <c r="R150" s="496"/>
      <c r="S150" s="496"/>
      <c r="T150" s="496"/>
      <c r="U150" s="496"/>
      <c r="V150" s="496"/>
      <c r="W150" s="496"/>
      <c r="X150" s="496"/>
      <c r="Y150" s="496"/>
      <c r="Z150" s="496"/>
      <c r="AA150" s="497">
        <f>IF(AND('03 Pre'!C150=1,NOT('03 Pre'!I150="")),'03 Pre'!I150,0)</f>
        <v>0</v>
      </c>
      <c r="AB150" s="497">
        <f>IF(AND('03 Pre'!D150=1,NOT('03 Pre'!I150="")),'03 Pre'!I150,0)</f>
        <v>0</v>
      </c>
      <c r="AC150" s="497">
        <f>IF(AND('03 Pre'!E150=1,NOT('03 Pre'!I150="")),'03 Pre'!I150,0)</f>
        <v>0</v>
      </c>
      <c r="AD150" s="497">
        <f>IF(AND('03 Pre'!F150=1,NOT('03 Pre'!I150="")),'03 Pre'!I150,0)</f>
        <v>0</v>
      </c>
      <c r="AE150" s="497">
        <f>IF(AND('03 Pre'!C150=0,NOT('03 Pre'!H150="")),'03 Pre'!H150,4)</f>
        <v>2</v>
      </c>
      <c r="AF150" s="497">
        <f>IF(AND('03 Pre'!D150=0,NOT('03 Pre'!H150="")),'03 Pre'!H150,4)</f>
        <v>2</v>
      </c>
      <c r="AG150" s="497">
        <f>IF(AND('03 Pre'!E150=0,NOT('03 Pre'!H150="")),'03 Pre'!H150,4)</f>
        <v>2</v>
      </c>
      <c r="AH150" s="497">
        <f>IF(AND('03 Pre'!F150=0,NOT('03 Pre'!H150="")),'03 Pre'!H150,4)</f>
        <v>2</v>
      </c>
    </row>
    <row r="151" spans="1:34" s="497" customFormat="1" outlineLevel="2">
      <c r="A151" s="100" t="s">
        <v>702</v>
      </c>
      <c r="B151" s="20" t="s">
        <v>703</v>
      </c>
      <c r="C151" s="21"/>
      <c r="D151" s="21"/>
      <c r="E151" s="21"/>
      <c r="F151" s="14"/>
      <c r="G151" s="15">
        <v>2</v>
      </c>
      <c r="H151" s="15"/>
      <c r="I151" s="15"/>
      <c r="J151" s="33" t="s">
        <v>5466</v>
      </c>
      <c r="K151" s="16"/>
      <c r="L151" s="82"/>
      <c r="M151" s="496"/>
      <c r="N151" s="496"/>
      <c r="O151" s="496"/>
      <c r="P151" s="496"/>
      <c r="Q151" s="496"/>
      <c r="R151" s="496"/>
      <c r="S151" s="496"/>
      <c r="T151" s="496"/>
      <c r="U151" s="496"/>
      <c r="V151" s="496"/>
      <c r="W151" s="496"/>
      <c r="X151" s="496"/>
      <c r="Y151" s="496"/>
      <c r="Z151" s="496"/>
      <c r="AA151" s="497">
        <f>IF(AND('03 Pre'!C151=1,NOT('03 Pre'!I151="")),'03 Pre'!I151,0)</f>
        <v>0</v>
      </c>
      <c r="AB151" s="497">
        <f>IF(AND('03 Pre'!D151=1,NOT('03 Pre'!I151="")),'03 Pre'!I151,0)</f>
        <v>0</v>
      </c>
      <c r="AC151" s="497">
        <f>IF(AND('03 Pre'!E151=1,NOT('03 Pre'!I151="")),'03 Pre'!I151,0)</f>
        <v>0</v>
      </c>
      <c r="AD151" s="497">
        <f>IF(AND('03 Pre'!F151=1,NOT('03 Pre'!I151="")),'03 Pre'!I151,0)</f>
        <v>0</v>
      </c>
      <c r="AE151" s="497">
        <f>IF(AND('03 Pre'!C151=0,NOT('03 Pre'!H151="")),'03 Pre'!H151,4)</f>
        <v>4</v>
      </c>
      <c r="AF151" s="497">
        <f>IF(AND('03 Pre'!D151=0,NOT('03 Pre'!H151="")),'03 Pre'!H151,4)</f>
        <v>4</v>
      </c>
      <c r="AG151" s="497">
        <f>IF(AND('03 Pre'!E151=0,NOT('03 Pre'!H151="")),'03 Pre'!H151,4)</f>
        <v>4</v>
      </c>
      <c r="AH151" s="497">
        <f>IF(AND('03 Pre'!F151=0,NOT('03 Pre'!H151="")),'03 Pre'!H151,4)</f>
        <v>4</v>
      </c>
    </row>
    <row r="152" spans="1:34" s="497" customFormat="1" outlineLevel="2">
      <c r="A152" s="100" t="s">
        <v>704</v>
      </c>
      <c r="B152" s="20" t="s">
        <v>705</v>
      </c>
      <c r="C152" s="21"/>
      <c r="D152" s="21"/>
      <c r="E152" s="21"/>
      <c r="F152" s="14"/>
      <c r="G152" s="15">
        <v>4</v>
      </c>
      <c r="H152" s="15">
        <v>2</v>
      </c>
      <c r="I152" s="15"/>
      <c r="J152" s="33" t="s">
        <v>3371</v>
      </c>
      <c r="K152" s="16"/>
      <c r="L152" s="82"/>
      <c r="M152" s="496"/>
      <c r="N152" s="496"/>
      <c r="O152" s="496"/>
      <c r="P152" s="496"/>
      <c r="Q152" s="496"/>
      <c r="R152" s="496"/>
      <c r="S152" s="496"/>
      <c r="T152" s="496"/>
      <c r="U152" s="496"/>
      <c r="V152" s="496"/>
      <c r="W152" s="496"/>
      <c r="X152" s="496"/>
      <c r="Y152" s="496"/>
      <c r="Z152" s="496"/>
      <c r="AA152" s="497">
        <f>IF(AND('03 Pre'!C152=1,NOT('03 Pre'!I152="")),'03 Pre'!I152,0)</f>
        <v>0</v>
      </c>
      <c r="AB152" s="497">
        <f>IF(AND('03 Pre'!D152=1,NOT('03 Pre'!I152="")),'03 Pre'!I152,0)</f>
        <v>0</v>
      </c>
      <c r="AC152" s="497">
        <f>IF(AND('03 Pre'!E152=1,NOT('03 Pre'!I152="")),'03 Pre'!I152,0)</f>
        <v>0</v>
      </c>
      <c r="AD152" s="497">
        <f>IF(AND('03 Pre'!F152=1,NOT('03 Pre'!I152="")),'03 Pre'!I152,0)</f>
        <v>0</v>
      </c>
      <c r="AE152" s="497">
        <f>IF(AND('03 Pre'!C152=0,NOT('03 Pre'!H152="")),'03 Pre'!H152,4)</f>
        <v>2</v>
      </c>
      <c r="AF152" s="497">
        <f>IF(AND('03 Pre'!D152=0,NOT('03 Pre'!H152="")),'03 Pre'!H152,4)</f>
        <v>2</v>
      </c>
      <c r="AG152" s="497">
        <f>IF(AND('03 Pre'!E152=0,NOT('03 Pre'!H152="")),'03 Pre'!H152,4)</f>
        <v>2</v>
      </c>
      <c r="AH152" s="497">
        <f>IF(AND('03 Pre'!F152=0,NOT('03 Pre'!H152="")),'03 Pre'!H152,4)</f>
        <v>2</v>
      </c>
    </row>
    <row r="153" spans="1:34" s="497" customFormat="1" ht="20" outlineLevel="2">
      <c r="A153" s="100" t="s">
        <v>706</v>
      </c>
      <c r="B153" s="20" t="s">
        <v>707</v>
      </c>
      <c r="C153" s="21"/>
      <c r="D153" s="21"/>
      <c r="E153" s="21"/>
      <c r="F153" s="14"/>
      <c r="G153" s="15">
        <v>4</v>
      </c>
      <c r="H153" s="15"/>
      <c r="I153" s="15"/>
      <c r="J153" s="33" t="s">
        <v>2351</v>
      </c>
      <c r="K153" s="16"/>
      <c r="L153" s="82"/>
      <c r="M153" s="496"/>
      <c r="N153" s="496"/>
      <c r="O153" s="496"/>
      <c r="P153" s="496"/>
      <c r="Q153" s="496"/>
      <c r="R153" s="496"/>
      <c r="S153" s="496"/>
      <c r="T153" s="496"/>
      <c r="U153" s="496"/>
      <c r="V153" s="496"/>
      <c r="W153" s="496"/>
      <c r="X153" s="496"/>
      <c r="Y153" s="496"/>
      <c r="Z153" s="496"/>
      <c r="AA153" s="497">
        <f>IF(AND('03 Pre'!C153=1,NOT('03 Pre'!I153="")),'03 Pre'!I153,0)</f>
        <v>0</v>
      </c>
      <c r="AB153" s="497">
        <f>IF(AND('03 Pre'!D153=1,NOT('03 Pre'!I153="")),'03 Pre'!I153,0)</f>
        <v>0</v>
      </c>
      <c r="AC153" s="497">
        <f>IF(AND('03 Pre'!E153=1,NOT('03 Pre'!I153="")),'03 Pre'!I153,0)</f>
        <v>0</v>
      </c>
      <c r="AD153" s="497">
        <f>IF(AND('03 Pre'!F153=1,NOT('03 Pre'!I153="")),'03 Pre'!I153,0)</f>
        <v>0</v>
      </c>
      <c r="AE153" s="497">
        <f>IF(AND('03 Pre'!C153=0,NOT('03 Pre'!H153="")),'03 Pre'!H153,4)</f>
        <v>4</v>
      </c>
      <c r="AF153" s="497">
        <f>IF(AND('03 Pre'!D153=0,NOT('03 Pre'!H153="")),'03 Pre'!H153,4)</f>
        <v>4</v>
      </c>
      <c r="AG153" s="497">
        <f>IF(AND('03 Pre'!E153=0,NOT('03 Pre'!H153="")),'03 Pre'!H153,4)</f>
        <v>4</v>
      </c>
      <c r="AH153" s="497">
        <f>IF(AND('03 Pre'!F153=0,NOT('03 Pre'!H153="")),'03 Pre'!H153,4)</f>
        <v>4</v>
      </c>
    </row>
    <row r="154" spans="1:34" s="497" customFormat="1" outlineLevel="2">
      <c r="A154" s="100" t="s">
        <v>708</v>
      </c>
      <c r="B154" s="20" t="s">
        <v>709</v>
      </c>
      <c r="C154" s="21"/>
      <c r="D154" s="21"/>
      <c r="E154" s="21"/>
      <c r="F154" s="14"/>
      <c r="G154" s="15">
        <v>2</v>
      </c>
      <c r="H154" s="15"/>
      <c r="I154" s="15"/>
      <c r="J154" s="33" t="s">
        <v>5466</v>
      </c>
      <c r="K154" s="16"/>
      <c r="L154" s="82"/>
      <c r="M154" s="496"/>
      <c r="N154" s="496"/>
      <c r="O154" s="496"/>
      <c r="P154" s="496"/>
      <c r="Q154" s="496"/>
      <c r="R154" s="496"/>
      <c r="S154" s="496"/>
      <c r="T154" s="496"/>
      <c r="U154" s="496"/>
      <c r="V154" s="496"/>
      <c r="W154" s="496"/>
      <c r="X154" s="496"/>
      <c r="Y154" s="496"/>
      <c r="Z154" s="496"/>
      <c r="AA154" s="497">
        <f>IF(AND('03 Pre'!C154=1,NOT('03 Pre'!I154="")),'03 Pre'!I154,0)</f>
        <v>0</v>
      </c>
      <c r="AB154" s="497">
        <f>IF(AND('03 Pre'!D154=1,NOT('03 Pre'!I154="")),'03 Pre'!I154,0)</f>
        <v>0</v>
      </c>
      <c r="AC154" s="497">
        <f>IF(AND('03 Pre'!E154=1,NOT('03 Pre'!I154="")),'03 Pre'!I154,0)</f>
        <v>0</v>
      </c>
      <c r="AD154" s="497">
        <f>IF(AND('03 Pre'!F154=1,NOT('03 Pre'!I154="")),'03 Pre'!I154,0)</f>
        <v>0</v>
      </c>
      <c r="AE154" s="497">
        <f>IF(AND('03 Pre'!C154=0,NOT('03 Pre'!H154="")),'03 Pre'!H154,4)</f>
        <v>4</v>
      </c>
      <c r="AF154" s="497">
        <f>IF(AND('03 Pre'!D154=0,NOT('03 Pre'!H154="")),'03 Pre'!H154,4)</f>
        <v>4</v>
      </c>
      <c r="AG154" s="497">
        <f>IF(AND('03 Pre'!E154=0,NOT('03 Pre'!H154="")),'03 Pre'!H154,4)</f>
        <v>4</v>
      </c>
      <c r="AH154" s="497">
        <f>IF(AND('03 Pre'!F154=0,NOT('03 Pre'!H154="")),'03 Pre'!H154,4)</f>
        <v>4</v>
      </c>
    </row>
    <row r="155" spans="1:34" s="497" customFormat="1" outlineLevel="2">
      <c r="A155" s="100" t="s">
        <v>710</v>
      </c>
      <c r="B155" s="20" t="s">
        <v>3985</v>
      </c>
      <c r="C155" s="21"/>
      <c r="D155" s="21"/>
      <c r="E155" s="21"/>
      <c r="F155" s="14"/>
      <c r="G155" s="15">
        <v>2</v>
      </c>
      <c r="H155" s="15">
        <v>3</v>
      </c>
      <c r="I155" s="15"/>
      <c r="J155" s="33" t="s">
        <v>2858</v>
      </c>
      <c r="K155" s="16"/>
      <c r="L155" s="82"/>
      <c r="M155" s="496"/>
      <c r="N155" s="496"/>
      <c r="O155" s="496"/>
      <c r="P155" s="496"/>
      <c r="Q155" s="496"/>
      <c r="R155" s="496"/>
      <c r="S155" s="496"/>
      <c r="T155" s="496"/>
      <c r="U155" s="496"/>
      <c r="V155" s="496"/>
      <c r="W155" s="496"/>
      <c r="X155" s="496"/>
      <c r="Y155" s="496"/>
      <c r="Z155" s="496"/>
      <c r="AA155" s="497">
        <f>IF(AND('03 Pre'!C155=1,NOT('03 Pre'!I155="")),'03 Pre'!I155,0)</f>
        <v>0</v>
      </c>
      <c r="AB155" s="497">
        <f>IF(AND('03 Pre'!D155=1,NOT('03 Pre'!I155="")),'03 Pre'!I155,0)</f>
        <v>0</v>
      </c>
      <c r="AC155" s="497">
        <f>IF(AND('03 Pre'!E155=1,NOT('03 Pre'!I155="")),'03 Pre'!I155,0)</f>
        <v>0</v>
      </c>
      <c r="AD155" s="497">
        <f>IF(AND('03 Pre'!F155=1,NOT('03 Pre'!I155="")),'03 Pre'!I155,0)</f>
        <v>0</v>
      </c>
      <c r="AE155" s="497">
        <f>IF(AND('03 Pre'!C155=0,NOT('03 Pre'!H155="")),'03 Pre'!H155,4)</f>
        <v>3</v>
      </c>
      <c r="AF155" s="497">
        <f>IF(AND('03 Pre'!D155=0,NOT('03 Pre'!H155="")),'03 Pre'!H155,4)</f>
        <v>3</v>
      </c>
      <c r="AG155" s="497">
        <f>IF(AND('03 Pre'!E155=0,NOT('03 Pre'!H155="")),'03 Pre'!H155,4)</f>
        <v>3</v>
      </c>
      <c r="AH155" s="497">
        <f>IF(AND('03 Pre'!F155=0,NOT('03 Pre'!H155="")),'03 Pre'!H155,4)</f>
        <v>3</v>
      </c>
    </row>
    <row r="156" spans="1:34">
      <c r="C156" s="498"/>
      <c r="D156" s="498"/>
      <c r="E156" s="498"/>
      <c r="F156" s="498"/>
    </row>
    <row r="157" spans="1:34">
      <c r="C157" s="498"/>
      <c r="D157" s="498"/>
      <c r="E157" s="498"/>
      <c r="F157" s="498"/>
    </row>
    <row r="158" spans="1:34">
      <c r="C158" s="498"/>
      <c r="D158" s="498"/>
      <c r="E158" s="498"/>
      <c r="F158" s="498"/>
    </row>
    <row r="159" spans="1:34">
      <c r="C159" s="498"/>
      <c r="D159" s="498"/>
      <c r="E159" s="498"/>
      <c r="F159" s="498"/>
    </row>
    <row r="160" spans="1:34">
      <c r="C160" s="498"/>
      <c r="D160" s="498"/>
      <c r="E160" s="498"/>
      <c r="F160" s="498"/>
    </row>
    <row r="161" spans="1:6">
      <c r="C161" s="498"/>
      <c r="D161" s="498"/>
      <c r="E161" s="498"/>
      <c r="F161" s="498"/>
    </row>
    <row r="162" spans="1:6">
      <c r="A162" s="101"/>
      <c r="C162" s="498"/>
      <c r="D162" s="498"/>
      <c r="E162" s="498"/>
      <c r="F162" s="498"/>
    </row>
    <row r="163" spans="1:6">
      <c r="A163" s="101"/>
      <c r="C163" s="498"/>
      <c r="D163" s="498"/>
      <c r="E163" s="498"/>
      <c r="F163" s="498"/>
    </row>
    <row r="164" spans="1:6">
      <c r="A164" s="101"/>
      <c r="C164" s="498"/>
      <c r="D164" s="498"/>
      <c r="E164" s="498"/>
      <c r="F164" s="498"/>
    </row>
    <row r="165" spans="1:6">
      <c r="C165" s="498"/>
      <c r="D165" s="498"/>
      <c r="E165" s="498"/>
      <c r="F165" s="498"/>
    </row>
    <row r="166" spans="1:6">
      <c r="C166" s="498"/>
      <c r="D166" s="498"/>
      <c r="E166" s="498"/>
      <c r="F166" s="498"/>
    </row>
    <row r="167" spans="1:6">
      <c r="C167" s="498"/>
      <c r="D167" s="498"/>
      <c r="E167" s="498"/>
      <c r="F167" s="498"/>
    </row>
    <row r="168" spans="1:6">
      <c r="C168" s="498"/>
      <c r="D168" s="498"/>
      <c r="E168" s="498"/>
      <c r="F168" s="498"/>
    </row>
    <row r="169" spans="1:6">
      <c r="C169" s="498"/>
      <c r="D169" s="498"/>
      <c r="E169" s="498"/>
      <c r="F169" s="498"/>
    </row>
    <row r="170" spans="1:6">
      <c r="C170" s="498"/>
      <c r="D170" s="498"/>
      <c r="E170" s="498"/>
      <c r="F170" s="498"/>
    </row>
    <row r="171" spans="1:6">
      <c r="C171" s="498"/>
      <c r="D171" s="498"/>
      <c r="E171" s="498"/>
      <c r="F171" s="498"/>
    </row>
    <row r="172" spans="1:6">
      <c r="C172" s="498"/>
      <c r="D172" s="498"/>
      <c r="E172" s="498"/>
      <c r="F172" s="498"/>
    </row>
    <row r="173" spans="1:6">
      <c r="C173" s="498"/>
      <c r="D173" s="498"/>
      <c r="E173" s="498"/>
      <c r="F173" s="498"/>
    </row>
    <row r="174" spans="1:6">
      <c r="C174" s="102"/>
      <c r="D174" s="102"/>
      <c r="E174" s="102"/>
      <c r="F174" s="102"/>
    </row>
    <row r="175" spans="1:6">
      <c r="C175" s="102"/>
      <c r="D175" s="102"/>
      <c r="E175" s="102"/>
      <c r="F175" s="102"/>
    </row>
    <row r="176" spans="1:6">
      <c r="C176" s="103"/>
      <c r="D176" s="103"/>
      <c r="E176" s="103"/>
      <c r="F176" s="103"/>
    </row>
    <row r="177" spans="3:6">
      <c r="C177" s="102"/>
      <c r="D177" s="102"/>
      <c r="E177" s="102"/>
      <c r="F177" s="102"/>
    </row>
    <row r="178" spans="3:6">
      <c r="C178" s="102"/>
      <c r="D178" s="102"/>
      <c r="E178" s="102"/>
      <c r="F178" s="102"/>
    </row>
    <row r="179" spans="3:6">
      <c r="C179" s="102"/>
      <c r="D179" s="102"/>
      <c r="E179" s="102"/>
      <c r="F179" s="102"/>
    </row>
    <row r="180" spans="3:6">
      <c r="C180" s="102"/>
      <c r="D180" s="102"/>
      <c r="E180" s="102"/>
      <c r="F180" s="102"/>
    </row>
    <row r="181" spans="3:6">
      <c r="C181" s="102"/>
      <c r="D181" s="102"/>
      <c r="E181" s="102"/>
      <c r="F181" s="102"/>
    </row>
    <row r="182" spans="3:6">
      <c r="C182" s="102"/>
      <c r="D182" s="102"/>
      <c r="E182" s="102"/>
      <c r="F182" s="102"/>
    </row>
    <row r="183" spans="3:6">
      <c r="C183" s="102"/>
      <c r="D183" s="102"/>
      <c r="E183" s="102"/>
      <c r="F183" s="102"/>
    </row>
    <row r="184" spans="3:6">
      <c r="C184" s="102"/>
      <c r="D184" s="102"/>
      <c r="E184" s="102"/>
      <c r="F184" s="102"/>
    </row>
    <row r="186" spans="3:6">
      <c r="C186" s="102"/>
      <c r="D186" s="102"/>
      <c r="E186" s="102"/>
      <c r="F186" s="102"/>
    </row>
    <row r="187" spans="3:6">
      <c r="C187" s="102"/>
      <c r="D187" s="102"/>
      <c r="E187" s="102"/>
      <c r="F187" s="102"/>
    </row>
    <row r="188" spans="3:6">
      <c r="C188" s="102"/>
      <c r="D188" s="102"/>
      <c r="E188" s="102"/>
      <c r="F188" s="102"/>
    </row>
    <row r="189" spans="3:6">
      <c r="C189" s="102"/>
      <c r="D189" s="102"/>
      <c r="E189" s="102"/>
      <c r="F189" s="102"/>
    </row>
    <row r="190" spans="3:6">
      <c r="C190" s="102"/>
      <c r="D190" s="102"/>
      <c r="E190" s="102"/>
      <c r="F190" s="102"/>
    </row>
    <row r="191" spans="3:6">
      <c r="C191" s="102"/>
      <c r="D191" s="102"/>
      <c r="E191" s="102"/>
      <c r="F191" s="102"/>
    </row>
    <row r="192" spans="3:6">
      <c r="C192" s="102"/>
      <c r="D192" s="102"/>
      <c r="E192" s="102"/>
      <c r="F192" s="102"/>
    </row>
    <row r="193" spans="3:6">
      <c r="C193" s="102"/>
      <c r="D193" s="102"/>
      <c r="E193" s="102"/>
      <c r="F193" s="102"/>
    </row>
    <row r="194" spans="3:6">
      <c r="C194" s="102"/>
      <c r="D194" s="102"/>
      <c r="E194" s="102"/>
      <c r="F194" s="102"/>
    </row>
    <row r="195" spans="3:6">
      <c r="C195" s="102"/>
      <c r="D195" s="102"/>
      <c r="E195" s="102"/>
      <c r="F195" s="102"/>
    </row>
    <row r="196" spans="3:6">
      <c r="C196" s="102"/>
      <c r="D196" s="102"/>
      <c r="E196" s="102"/>
      <c r="F196" s="102"/>
    </row>
    <row r="197" spans="3:6">
      <c r="C197" s="102"/>
      <c r="D197" s="102"/>
      <c r="E197" s="102"/>
      <c r="F197" s="102"/>
    </row>
    <row r="198" spans="3:6">
      <c r="C198" s="102"/>
      <c r="D198" s="102"/>
      <c r="E198" s="102"/>
      <c r="F198" s="102"/>
    </row>
    <row r="199" spans="3:6">
      <c r="C199" s="102"/>
      <c r="D199" s="102"/>
      <c r="E199" s="102"/>
      <c r="F199" s="102"/>
    </row>
  </sheetData>
  <sheetProtection sheet="1" objects="1" scenarios="1" formatCells="0" formatColumns="0" formatRows="0"/>
  <phoneticPr fontId="25" type="noConversion"/>
  <printOptions gridLines="1"/>
  <pageMargins left="0.39374999999999999" right="0.39374999999999999" top="0.39374999999999999" bottom="0.59097222222222223" header="0.51180555555555551" footer="0.31527777777777777"/>
  <pageSetup paperSize="9" firstPageNumber="0" orientation="landscape" horizontalDpi="300" verticalDpi="300"/>
  <headerFooter alignWithMargins="0">
    <oddFooter>&amp;L&amp;8Mise à jour : janvier 2010&amp;C&amp;8&amp;F ! &amp;A&amp;R&amp;8page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indexed="47"/>
  </sheetPr>
  <dimension ref="A1:AH173"/>
  <sheetViews>
    <sheetView workbookViewId="0">
      <pane ySplit="2" topLeftCell="A87" activePane="bottomLeft" state="frozen"/>
      <selection activeCell="B11" sqref="B11"/>
      <selection pane="bottomLeft" activeCell="B97" sqref="B97"/>
    </sheetView>
  </sheetViews>
  <sheetFormatPr defaultColWidth="11.453125" defaultRowHeight="12.5" outlineLevelRow="2" outlineLevelCol="1"/>
  <cols>
    <col min="1" max="1" width="10.08984375" style="699" customWidth="1"/>
    <col min="2" max="2" width="83.6328125" style="699" customWidth="1"/>
    <col min="3" max="6" width="4.36328125" style="499" customWidth="1"/>
    <col min="7" max="10" width="4.08984375" style="499" customWidth="1" outlineLevel="1"/>
    <col min="11" max="11" width="10.6328125" style="4" customWidth="1" outlineLevel="1"/>
    <col min="12" max="12" width="23.6328125" style="499" customWidth="1"/>
    <col min="13" max="13" width="11.36328125" style="499" customWidth="1"/>
    <col min="14" max="25" width="11.453125" style="499"/>
    <col min="26" max="26" width="12.08984375" style="499" customWidth="1"/>
    <col min="27" max="34" width="12.08984375" style="499" hidden="1" customWidth="1"/>
    <col min="35" max="35" width="12.08984375" style="499" customWidth="1"/>
    <col min="36" max="16384" width="11.453125" style="499"/>
  </cols>
  <sheetData>
    <row r="1" spans="1:34" ht="36.75" customHeight="1">
      <c r="A1" s="758" t="s">
        <v>1780</v>
      </c>
      <c r="B1" s="758"/>
      <c r="C1" s="5">
        <v>1</v>
      </c>
      <c r="D1" s="6" t="str">
        <f>"variant"&amp;IF(C1&gt;1,"s","")</f>
        <v>variant</v>
      </c>
      <c r="E1" s="5"/>
      <c r="F1" s="5"/>
      <c r="G1" s="8"/>
      <c r="H1" s="8"/>
      <c r="I1" s="8"/>
      <c r="J1" s="8"/>
      <c r="K1" s="8"/>
    </row>
    <row r="2" spans="1:34">
      <c r="A2" s="680" t="s">
        <v>2327</v>
      </c>
      <c r="B2" s="681" t="s">
        <v>2328</v>
      </c>
      <c r="C2" s="25" t="s">
        <v>2329</v>
      </c>
      <c r="D2" s="25" t="s">
        <v>2330</v>
      </c>
      <c r="E2" s="25" t="s">
        <v>2331</v>
      </c>
      <c r="F2" s="25" t="s">
        <v>2332</v>
      </c>
      <c r="G2" s="105" t="s">
        <v>2333</v>
      </c>
      <c r="H2" s="104" t="s">
        <v>2334</v>
      </c>
      <c r="I2" s="104" t="s">
        <v>2335</v>
      </c>
      <c r="J2" s="104" t="s">
        <v>2336</v>
      </c>
      <c r="K2" s="106" t="s">
        <v>2337</v>
      </c>
      <c r="L2" s="107" t="s">
        <v>1781</v>
      </c>
    </row>
    <row r="3" spans="1:34" ht="13">
      <c r="A3" s="682" t="s">
        <v>1782</v>
      </c>
      <c r="B3" s="683" t="s">
        <v>1783</v>
      </c>
      <c r="C3" s="500"/>
      <c r="D3" s="500"/>
      <c r="E3" s="500"/>
      <c r="F3" s="500"/>
      <c r="G3" s="18"/>
      <c r="H3" s="18"/>
      <c r="I3" s="18"/>
      <c r="J3" s="18"/>
      <c r="K3" s="16"/>
      <c r="L3" s="109"/>
    </row>
    <row r="4" spans="1:34" outlineLevel="1">
      <c r="A4" s="684" t="s">
        <v>1784</v>
      </c>
      <c r="B4" s="595" t="s">
        <v>1785</v>
      </c>
      <c r="C4" s="501"/>
      <c r="D4" s="501"/>
      <c r="E4" s="501"/>
      <c r="F4" s="500"/>
      <c r="G4" s="18"/>
      <c r="H4" s="18"/>
      <c r="I4" s="18"/>
      <c r="J4" s="18"/>
      <c r="K4" s="16"/>
      <c r="L4" s="109"/>
    </row>
    <row r="5" spans="1:34" ht="20" outlineLevel="2">
      <c r="A5" s="675" t="s">
        <v>718</v>
      </c>
      <c r="B5" s="600" t="s">
        <v>1693</v>
      </c>
      <c r="C5" s="501"/>
      <c r="D5" s="501"/>
      <c r="E5" s="501"/>
      <c r="F5" s="500"/>
      <c r="G5" s="15">
        <v>4</v>
      </c>
      <c r="H5" s="15">
        <v>2</v>
      </c>
      <c r="I5" s="15"/>
      <c r="J5" s="15" t="s">
        <v>5466</v>
      </c>
      <c r="K5" s="16"/>
      <c r="L5" s="109"/>
      <c r="AA5" s="499">
        <f>IF(AND('04 Wan'!C5=1,NOT('04 Wan'!I5="")),'04 Wan'!I5,0)</f>
        <v>0</v>
      </c>
      <c r="AB5" s="499">
        <f>IF(AND('04 Wan'!D5=1,NOT('04 Wan'!I5="")),'04 Wan'!I5,0)</f>
        <v>0</v>
      </c>
      <c r="AC5" s="499">
        <f>IF(AND('04 Wan'!E5=1,NOT('04 Wan'!I5="")),'04 Wan'!I5,0)</f>
        <v>0</v>
      </c>
      <c r="AD5" s="499">
        <f>IF(AND('04 Wan'!F5=1,NOT('04 Wan'!I5="")),'04 Wan'!I5,0)</f>
        <v>0</v>
      </c>
      <c r="AE5" s="499">
        <f>IF(AND('04 Wan'!C5=0,NOT('04 Wan'!H5="")),'04 Wan'!H5,4)</f>
        <v>2</v>
      </c>
      <c r="AF5" s="499">
        <f>IF(AND('04 Wan'!D5=0,NOT('04 Wan'!H5="")),'04 Wan'!H5,4)</f>
        <v>2</v>
      </c>
      <c r="AG5" s="499">
        <f>IF(AND('04 Wan'!E5=0,NOT('04 Wan'!H5="")),'04 Wan'!H5,4)</f>
        <v>2</v>
      </c>
      <c r="AH5" s="499">
        <f>IF(AND('04 Wan'!F5=0,NOT('04 Wan'!H5="")),'04 Wan'!H5,4)</f>
        <v>2</v>
      </c>
    </row>
    <row r="6" spans="1:34" ht="30" outlineLevel="2">
      <c r="A6" s="675" t="s">
        <v>719</v>
      </c>
      <c r="B6" s="600" t="s">
        <v>2897</v>
      </c>
      <c r="C6" s="501"/>
      <c r="D6" s="501"/>
      <c r="E6" s="501"/>
      <c r="F6" s="500"/>
      <c r="G6" s="15">
        <v>4</v>
      </c>
      <c r="H6" s="15">
        <v>2</v>
      </c>
      <c r="I6" s="15"/>
      <c r="J6" s="15" t="s">
        <v>2356</v>
      </c>
      <c r="K6" s="16"/>
      <c r="L6" s="109"/>
      <c r="AA6" s="499">
        <f>IF(AND('04 Wan'!C6=1,NOT('04 Wan'!I6="")),'04 Wan'!I6,0)</f>
        <v>0</v>
      </c>
      <c r="AB6" s="499">
        <f>IF(AND('04 Wan'!D6=1,NOT('04 Wan'!I6="")),'04 Wan'!I6,0)</f>
        <v>0</v>
      </c>
      <c r="AC6" s="499">
        <f>IF(AND('04 Wan'!E6=1,NOT('04 Wan'!I6="")),'04 Wan'!I6,0)</f>
        <v>0</v>
      </c>
      <c r="AD6" s="499">
        <f>IF(AND('04 Wan'!F6=1,NOT('04 Wan'!I6="")),'04 Wan'!I6,0)</f>
        <v>0</v>
      </c>
      <c r="AE6" s="499">
        <f>IF(AND('04 Wan'!C6=0,NOT('04 Wan'!H6="")),'04 Wan'!H6,4)</f>
        <v>2</v>
      </c>
      <c r="AF6" s="499">
        <f>IF(AND('04 Wan'!D6=0,NOT('04 Wan'!H6="")),'04 Wan'!H6,4)</f>
        <v>2</v>
      </c>
      <c r="AG6" s="499">
        <f>IF(AND('04 Wan'!E6=0,NOT('04 Wan'!H6="")),'04 Wan'!H6,4)</f>
        <v>2</v>
      </c>
      <c r="AH6" s="499">
        <f>IF(AND('04 Wan'!F6=0,NOT('04 Wan'!H6="")),'04 Wan'!H6,4)</f>
        <v>2</v>
      </c>
    </row>
    <row r="7" spans="1:34" ht="20" outlineLevel="2">
      <c r="A7" s="675" t="s">
        <v>2898</v>
      </c>
      <c r="B7" s="600" t="s">
        <v>795</v>
      </c>
      <c r="C7" s="501"/>
      <c r="D7" s="501"/>
      <c r="E7" s="501"/>
      <c r="F7" s="500"/>
      <c r="G7" s="15">
        <v>4</v>
      </c>
      <c r="H7" s="15">
        <v>2</v>
      </c>
      <c r="I7" s="15"/>
      <c r="J7" s="15" t="s">
        <v>5466</v>
      </c>
      <c r="K7" s="16"/>
      <c r="L7" s="109"/>
      <c r="AA7" s="499">
        <f>IF(AND('04 Wan'!C7=1,NOT('04 Wan'!I7="")),'04 Wan'!I7,0)</f>
        <v>0</v>
      </c>
      <c r="AB7" s="499">
        <f>IF(AND('04 Wan'!D7=1,NOT('04 Wan'!I7="")),'04 Wan'!I7,0)</f>
        <v>0</v>
      </c>
      <c r="AC7" s="499">
        <f>IF(AND('04 Wan'!E7=1,NOT('04 Wan'!I7="")),'04 Wan'!I7,0)</f>
        <v>0</v>
      </c>
      <c r="AD7" s="499">
        <f>IF(AND('04 Wan'!F7=1,NOT('04 Wan'!I7="")),'04 Wan'!I7,0)</f>
        <v>0</v>
      </c>
      <c r="AE7" s="499">
        <f>IF(AND('04 Wan'!C7=0,NOT('04 Wan'!H7="")),'04 Wan'!H7,4)</f>
        <v>2</v>
      </c>
      <c r="AF7" s="499">
        <f>IF(AND('04 Wan'!D7=0,NOT('04 Wan'!H7="")),'04 Wan'!H7,4)</f>
        <v>2</v>
      </c>
      <c r="AG7" s="499">
        <f>IF(AND('04 Wan'!E7=0,NOT('04 Wan'!H7="")),'04 Wan'!H7,4)</f>
        <v>2</v>
      </c>
      <c r="AH7" s="499">
        <f>IF(AND('04 Wan'!F7=0,NOT('04 Wan'!H7="")),'04 Wan'!H7,4)</f>
        <v>2</v>
      </c>
    </row>
    <row r="8" spans="1:34" ht="20" outlineLevel="2">
      <c r="A8" s="675" t="s">
        <v>796</v>
      </c>
      <c r="B8" s="600" t="s">
        <v>668</v>
      </c>
      <c r="C8" s="501"/>
      <c r="D8" s="501"/>
      <c r="E8" s="501"/>
      <c r="F8" s="500"/>
      <c r="G8" s="15">
        <v>4</v>
      </c>
      <c r="H8" s="15">
        <v>2</v>
      </c>
      <c r="I8" s="15"/>
      <c r="J8" s="15" t="s">
        <v>2356</v>
      </c>
      <c r="K8" s="16"/>
      <c r="L8" s="109"/>
      <c r="AA8" s="499">
        <f>IF(AND('04 Wan'!C8=1,NOT('04 Wan'!I8="")),'04 Wan'!I8,0)</f>
        <v>0</v>
      </c>
      <c r="AB8" s="499">
        <f>IF(AND('04 Wan'!D8=1,NOT('04 Wan'!I8="")),'04 Wan'!I8,0)</f>
        <v>0</v>
      </c>
      <c r="AC8" s="499">
        <f>IF(AND('04 Wan'!E8=1,NOT('04 Wan'!I8="")),'04 Wan'!I8,0)</f>
        <v>0</v>
      </c>
      <c r="AD8" s="499">
        <f>IF(AND('04 Wan'!F8=1,NOT('04 Wan'!I8="")),'04 Wan'!I8,0)</f>
        <v>0</v>
      </c>
      <c r="AE8" s="499">
        <f>IF(AND('04 Wan'!C8=0,NOT('04 Wan'!H8="")),'04 Wan'!H8,4)</f>
        <v>2</v>
      </c>
      <c r="AF8" s="499">
        <f>IF(AND('04 Wan'!D8=0,NOT('04 Wan'!H8="")),'04 Wan'!H8,4)</f>
        <v>2</v>
      </c>
      <c r="AG8" s="499">
        <f>IF(AND('04 Wan'!E8=0,NOT('04 Wan'!H8="")),'04 Wan'!H8,4)</f>
        <v>2</v>
      </c>
      <c r="AH8" s="499">
        <f>IF(AND('04 Wan'!F8=0,NOT('04 Wan'!H8="")),'04 Wan'!H8,4)</f>
        <v>2</v>
      </c>
    </row>
    <row r="9" spans="1:34" outlineLevel="2">
      <c r="A9" s="675" t="s">
        <v>669</v>
      </c>
      <c r="B9" s="600" t="s">
        <v>2910</v>
      </c>
      <c r="C9" s="501"/>
      <c r="D9" s="501"/>
      <c r="E9" s="501"/>
      <c r="F9" s="500"/>
      <c r="G9" s="15">
        <v>4</v>
      </c>
      <c r="H9" s="15"/>
      <c r="I9" s="15"/>
      <c r="J9" s="15" t="s">
        <v>5466</v>
      </c>
      <c r="K9" s="16"/>
      <c r="L9" s="109"/>
      <c r="AA9" s="499">
        <f>IF(AND('04 Wan'!C9=1,NOT('04 Wan'!I9="")),'04 Wan'!I9,0)</f>
        <v>0</v>
      </c>
      <c r="AB9" s="499">
        <f>IF(AND('04 Wan'!D9=1,NOT('04 Wan'!I9="")),'04 Wan'!I9,0)</f>
        <v>0</v>
      </c>
      <c r="AC9" s="499">
        <f>IF(AND('04 Wan'!E9=1,NOT('04 Wan'!I9="")),'04 Wan'!I9,0)</f>
        <v>0</v>
      </c>
      <c r="AD9" s="499">
        <f>IF(AND('04 Wan'!F9=1,NOT('04 Wan'!I9="")),'04 Wan'!I9,0)</f>
        <v>0</v>
      </c>
      <c r="AE9" s="499">
        <f>IF(AND('04 Wan'!C9=0,NOT('04 Wan'!H9="")),'04 Wan'!H9,4)</f>
        <v>4</v>
      </c>
      <c r="AF9" s="499">
        <f>IF(AND('04 Wan'!D9=0,NOT('04 Wan'!H9="")),'04 Wan'!H9,4)</f>
        <v>4</v>
      </c>
      <c r="AG9" s="499">
        <f>IF(AND('04 Wan'!E9=0,NOT('04 Wan'!H9="")),'04 Wan'!H9,4)</f>
        <v>4</v>
      </c>
      <c r="AH9" s="499">
        <f>IF(AND('04 Wan'!F9=0,NOT('04 Wan'!H9="")),'04 Wan'!H9,4)</f>
        <v>4</v>
      </c>
    </row>
    <row r="10" spans="1:34" outlineLevel="2">
      <c r="A10" s="675" t="s">
        <v>2911</v>
      </c>
      <c r="B10" s="600" t="s">
        <v>2912</v>
      </c>
      <c r="C10" s="501"/>
      <c r="D10" s="501"/>
      <c r="E10" s="501"/>
      <c r="F10" s="500"/>
      <c r="G10" s="15">
        <v>4</v>
      </c>
      <c r="H10" s="15">
        <v>2</v>
      </c>
      <c r="I10" s="15"/>
      <c r="J10" s="15" t="s">
        <v>5466</v>
      </c>
      <c r="K10" s="16"/>
      <c r="L10" s="110"/>
      <c r="AA10" s="499">
        <f>IF(AND('04 Wan'!C10=1,NOT('04 Wan'!I10="")),'04 Wan'!I10,0)</f>
        <v>0</v>
      </c>
      <c r="AB10" s="499">
        <f>IF(AND('04 Wan'!D10=1,NOT('04 Wan'!I10="")),'04 Wan'!I10,0)</f>
        <v>0</v>
      </c>
      <c r="AC10" s="499">
        <f>IF(AND('04 Wan'!E10=1,NOT('04 Wan'!I10="")),'04 Wan'!I10,0)</f>
        <v>0</v>
      </c>
      <c r="AD10" s="499">
        <f>IF(AND('04 Wan'!F10=1,NOT('04 Wan'!I10="")),'04 Wan'!I10,0)</f>
        <v>0</v>
      </c>
      <c r="AE10" s="499">
        <f>IF(AND('04 Wan'!C10=0,NOT('04 Wan'!H10="")),'04 Wan'!H10,4)</f>
        <v>2</v>
      </c>
      <c r="AF10" s="499">
        <f>IF(AND('04 Wan'!D10=0,NOT('04 Wan'!H10="")),'04 Wan'!H10,4)</f>
        <v>2</v>
      </c>
      <c r="AG10" s="499">
        <f>IF(AND('04 Wan'!E10=0,NOT('04 Wan'!H10="")),'04 Wan'!H10,4)</f>
        <v>2</v>
      </c>
      <c r="AH10" s="499">
        <f>IF(AND('04 Wan'!F10=0,NOT('04 Wan'!H10="")),'04 Wan'!H10,4)</f>
        <v>2</v>
      </c>
    </row>
    <row r="11" spans="1:34" ht="20" outlineLevel="2">
      <c r="A11" s="675" t="s">
        <v>2913</v>
      </c>
      <c r="B11" s="600" t="s">
        <v>1708</v>
      </c>
      <c r="C11" s="501"/>
      <c r="D11" s="501"/>
      <c r="E11" s="501"/>
      <c r="F11" s="500"/>
      <c r="G11" s="15">
        <v>2</v>
      </c>
      <c r="H11" s="15">
        <v>2</v>
      </c>
      <c r="I11" s="18"/>
      <c r="J11" s="15" t="s">
        <v>2855</v>
      </c>
      <c r="K11" s="16"/>
      <c r="L11" s="109"/>
      <c r="N11" s="26"/>
      <c r="AA11" s="499">
        <f>IF(AND('04 Wan'!C11=1,NOT('04 Wan'!I11="")),'04 Wan'!I11,0)</f>
        <v>0</v>
      </c>
      <c r="AB11" s="499">
        <f>IF(AND('04 Wan'!D11=1,NOT('04 Wan'!I11="")),'04 Wan'!I11,0)</f>
        <v>0</v>
      </c>
      <c r="AC11" s="499">
        <f>IF(AND('04 Wan'!E11=1,NOT('04 Wan'!I11="")),'04 Wan'!I11,0)</f>
        <v>0</v>
      </c>
      <c r="AD11" s="499">
        <f>IF(AND('04 Wan'!F11=1,NOT('04 Wan'!I11="")),'04 Wan'!I11,0)</f>
        <v>0</v>
      </c>
      <c r="AE11" s="499">
        <f>IF(AND('04 Wan'!C11=0,NOT('04 Wan'!H11="")),'04 Wan'!H11,4)</f>
        <v>2</v>
      </c>
      <c r="AF11" s="499">
        <f>IF(AND('04 Wan'!D11=0,NOT('04 Wan'!H11="")),'04 Wan'!H11,4)</f>
        <v>2</v>
      </c>
      <c r="AG11" s="499">
        <f>IF(AND('04 Wan'!E11=0,NOT('04 Wan'!H11="")),'04 Wan'!H11,4)</f>
        <v>2</v>
      </c>
      <c r="AH11" s="499">
        <f>IF(AND('04 Wan'!F11=0,NOT('04 Wan'!H11="")),'04 Wan'!H11,4)</f>
        <v>2</v>
      </c>
    </row>
    <row r="12" spans="1:34" ht="20" outlineLevel="2">
      <c r="A12" s="675" t="s">
        <v>1709</v>
      </c>
      <c r="B12" s="600" t="s">
        <v>1669</v>
      </c>
      <c r="C12" s="501"/>
      <c r="D12" s="501"/>
      <c r="E12" s="501"/>
      <c r="F12" s="500"/>
      <c r="G12" s="15">
        <v>2</v>
      </c>
      <c r="H12" s="15">
        <v>3</v>
      </c>
      <c r="I12" s="18"/>
      <c r="J12" s="15" t="s">
        <v>3371</v>
      </c>
      <c r="K12" s="16"/>
      <c r="L12" s="109"/>
      <c r="N12" s="26"/>
      <c r="AA12" s="499">
        <f>IF(AND('04 Wan'!C12=1,NOT('04 Wan'!I12="")),'04 Wan'!I12,0)</f>
        <v>0</v>
      </c>
      <c r="AB12" s="499">
        <f>IF(AND('04 Wan'!D12=1,NOT('04 Wan'!I12="")),'04 Wan'!I12,0)</f>
        <v>0</v>
      </c>
      <c r="AC12" s="499">
        <f>IF(AND('04 Wan'!E12=1,NOT('04 Wan'!I12="")),'04 Wan'!I12,0)</f>
        <v>0</v>
      </c>
      <c r="AD12" s="499">
        <f>IF(AND('04 Wan'!F12=1,NOT('04 Wan'!I12="")),'04 Wan'!I12,0)</f>
        <v>0</v>
      </c>
      <c r="AE12" s="499">
        <f>IF(AND('04 Wan'!C12=0,NOT('04 Wan'!H12="")),'04 Wan'!H12,4)</f>
        <v>3</v>
      </c>
      <c r="AF12" s="499">
        <f>IF(AND('04 Wan'!D12=0,NOT('04 Wan'!H12="")),'04 Wan'!H12,4)</f>
        <v>3</v>
      </c>
      <c r="AG12" s="499">
        <f>IF(AND('04 Wan'!E12=0,NOT('04 Wan'!H12="")),'04 Wan'!H12,4)</f>
        <v>3</v>
      </c>
      <c r="AH12" s="499">
        <f>IF(AND('04 Wan'!F12=0,NOT('04 Wan'!H12="")),'04 Wan'!H12,4)</f>
        <v>3</v>
      </c>
    </row>
    <row r="13" spans="1:34" outlineLevel="2">
      <c r="A13" s="675" t="s">
        <v>1749</v>
      </c>
      <c r="B13" s="600" t="s">
        <v>1670</v>
      </c>
      <c r="C13" s="501"/>
      <c r="D13" s="501"/>
      <c r="E13" s="501"/>
      <c r="F13" s="500"/>
      <c r="G13" s="15">
        <v>2</v>
      </c>
      <c r="H13" s="15">
        <v>3</v>
      </c>
      <c r="I13" s="18"/>
      <c r="J13" s="15" t="s">
        <v>2858</v>
      </c>
      <c r="K13" s="16"/>
      <c r="L13" s="110"/>
      <c r="AA13" s="499">
        <f>IF(AND('04 Wan'!C13=1,NOT('04 Wan'!I13="")),'04 Wan'!I13,0)</f>
        <v>0</v>
      </c>
      <c r="AB13" s="499">
        <f>IF(AND('04 Wan'!D13=1,NOT('04 Wan'!I13="")),'04 Wan'!I13,0)</f>
        <v>0</v>
      </c>
      <c r="AC13" s="499">
        <f>IF(AND('04 Wan'!E13=1,NOT('04 Wan'!I13="")),'04 Wan'!I13,0)</f>
        <v>0</v>
      </c>
      <c r="AD13" s="499">
        <f>IF(AND('04 Wan'!F13=1,NOT('04 Wan'!I13="")),'04 Wan'!I13,0)</f>
        <v>0</v>
      </c>
      <c r="AE13" s="499">
        <f>IF(AND('04 Wan'!C13=0,NOT('04 Wan'!H13="")),'04 Wan'!H13,4)</f>
        <v>3</v>
      </c>
      <c r="AF13" s="499">
        <f>IF(AND('04 Wan'!D13=0,NOT('04 Wan'!H13="")),'04 Wan'!H13,4)</f>
        <v>3</v>
      </c>
      <c r="AG13" s="499">
        <f>IF(AND('04 Wan'!E13=0,NOT('04 Wan'!H13="")),'04 Wan'!H13,4)</f>
        <v>3</v>
      </c>
      <c r="AH13" s="499">
        <f>IF(AND('04 Wan'!F13=0,NOT('04 Wan'!H13="")),'04 Wan'!H13,4)</f>
        <v>3</v>
      </c>
    </row>
    <row r="14" spans="1:34" ht="20" outlineLevel="2">
      <c r="A14" s="675" t="s">
        <v>1671</v>
      </c>
      <c r="B14" s="600" t="s">
        <v>3861</v>
      </c>
      <c r="C14" s="501"/>
      <c r="D14" s="501"/>
      <c r="E14" s="501"/>
      <c r="F14" s="500"/>
      <c r="G14" s="15">
        <v>1</v>
      </c>
      <c r="H14" s="15">
        <v>3</v>
      </c>
      <c r="I14" s="18"/>
      <c r="J14" s="15" t="s">
        <v>2858</v>
      </c>
      <c r="K14" s="16"/>
      <c r="L14" s="109"/>
      <c r="N14" s="26"/>
      <c r="AA14" s="499">
        <f>IF(AND('04 Wan'!C14=1,NOT('04 Wan'!I14="")),'04 Wan'!I14,0)</f>
        <v>0</v>
      </c>
      <c r="AB14" s="499">
        <f>IF(AND('04 Wan'!D14=1,NOT('04 Wan'!I14="")),'04 Wan'!I14,0)</f>
        <v>0</v>
      </c>
      <c r="AC14" s="499">
        <f>IF(AND('04 Wan'!E14=1,NOT('04 Wan'!I14="")),'04 Wan'!I14,0)</f>
        <v>0</v>
      </c>
      <c r="AD14" s="499">
        <f>IF(AND('04 Wan'!F14=1,NOT('04 Wan'!I14="")),'04 Wan'!I14,0)</f>
        <v>0</v>
      </c>
      <c r="AE14" s="499">
        <f>IF(AND('04 Wan'!C14=0,NOT('04 Wan'!H14="")),'04 Wan'!H14,4)</f>
        <v>3</v>
      </c>
      <c r="AF14" s="499">
        <f>IF(AND('04 Wan'!D14=0,NOT('04 Wan'!H14="")),'04 Wan'!H14,4)</f>
        <v>3</v>
      </c>
      <c r="AG14" s="499">
        <f>IF(AND('04 Wan'!E14=0,NOT('04 Wan'!H14="")),'04 Wan'!H14,4)</f>
        <v>3</v>
      </c>
      <c r="AH14" s="499">
        <f>IF(AND('04 Wan'!F14=0,NOT('04 Wan'!H14="")),'04 Wan'!H14,4)</f>
        <v>3</v>
      </c>
    </row>
    <row r="15" spans="1:34" outlineLevel="2">
      <c r="A15" s="596" t="s">
        <v>3862</v>
      </c>
      <c r="B15" s="602" t="s">
        <v>745</v>
      </c>
      <c r="C15" s="501"/>
      <c r="D15" s="501"/>
      <c r="E15" s="501"/>
      <c r="F15" s="500"/>
      <c r="G15" s="15">
        <v>1</v>
      </c>
      <c r="H15" s="15">
        <v>3</v>
      </c>
      <c r="I15" s="18"/>
      <c r="J15" s="15" t="s">
        <v>2858</v>
      </c>
      <c r="K15" s="16"/>
      <c r="L15" s="109"/>
      <c r="N15" s="26"/>
      <c r="AA15" s="499">
        <f>IF(AND('04 Wan'!C15=1,NOT('04 Wan'!I15="")),'04 Wan'!I15,0)</f>
        <v>0</v>
      </c>
      <c r="AB15" s="499">
        <f>IF(AND('04 Wan'!D15=1,NOT('04 Wan'!I15="")),'04 Wan'!I15,0)</f>
        <v>0</v>
      </c>
      <c r="AC15" s="499">
        <f>IF(AND('04 Wan'!E15=1,NOT('04 Wan'!I15="")),'04 Wan'!I15,0)</f>
        <v>0</v>
      </c>
      <c r="AD15" s="499">
        <f>IF(AND('04 Wan'!F15=1,NOT('04 Wan'!I15="")),'04 Wan'!I15,0)</f>
        <v>0</v>
      </c>
      <c r="AE15" s="499">
        <f>IF(AND('04 Wan'!C15=0,NOT('04 Wan'!H15="")),'04 Wan'!H15,4)</f>
        <v>3</v>
      </c>
      <c r="AF15" s="499">
        <f>IF(AND('04 Wan'!D15=0,NOT('04 Wan'!H15="")),'04 Wan'!H15,4)</f>
        <v>3</v>
      </c>
      <c r="AG15" s="499">
        <f>IF(AND('04 Wan'!E15=0,NOT('04 Wan'!H15="")),'04 Wan'!H15,4)</f>
        <v>3</v>
      </c>
      <c r="AH15" s="499">
        <f>IF(AND('04 Wan'!F15=0,NOT('04 Wan'!H15="")),'04 Wan'!H15,4)</f>
        <v>3</v>
      </c>
    </row>
    <row r="16" spans="1:34" outlineLevel="1">
      <c r="A16" s="594" t="s">
        <v>748</v>
      </c>
      <c r="B16" s="685" t="s">
        <v>1539</v>
      </c>
      <c r="C16" s="501"/>
      <c r="D16" s="501"/>
      <c r="E16" s="501"/>
      <c r="F16" s="500"/>
      <c r="G16" s="15"/>
      <c r="H16" s="15"/>
      <c r="I16" s="15"/>
      <c r="J16" s="15"/>
      <c r="K16" s="16"/>
      <c r="L16" s="109"/>
      <c r="AB16" s="499">
        <f>IF(AND('04 Wan'!D16=1,NOT('04 Wan'!I16="")),'04 Wan'!I16,0)</f>
        <v>0</v>
      </c>
    </row>
    <row r="17" spans="1:34" outlineLevel="2">
      <c r="A17" s="596" t="s">
        <v>1718</v>
      </c>
      <c r="B17" s="600" t="s">
        <v>1719</v>
      </c>
      <c r="C17" s="501"/>
      <c r="D17" s="501"/>
      <c r="E17" s="501"/>
      <c r="F17" s="500"/>
      <c r="G17" s="15">
        <v>2</v>
      </c>
      <c r="H17" s="15"/>
      <c r="I17" s="15"/>
      <c r="J17" s="15" t="s">
        <v>2351</v>
      </c>
      <c r="K17" s="16" t="s">
        <v>1720</v>
      </c>
      <c r="L17" s="109"/>
      <c r="AA17" s="499">
        <f>IF(AND('04 Wan'!C17=1,NOT('04 Wan'!I17="")),'04 Wan'!I17,0)</f>
        <v>0</v>
      </c>
      <c r="AB17" s="499">
        <f>IF(AND('04 Wan'!D17=1,NOT('04 Wan'!I17="")),'04 Wan'!I17,0)</f>
        <v>0</v>
      </c>
      <c r="AC17" s="499">
        <f>IF(AND('04 Wan'!E17=1,NOT('04 Wan'!I17="")),'04 Wan'!I17,0)</f>
        <v>0</v>
      </c>
      <c r="AD17" s="499">
        <f>IF(AND('04 Wan'!F17=1,NOT('04 Wan'!I17="")),'04 Wan'!I17,0)</f>
        <v>0</v>
      </c>
      <c r="AE17" s="499">
        <f>IF(AND('04 Wan'!C17=0,NOT('04 Wan'!H17="")),'04 Wan'!H17,4)</f>
        <v>4</v>
      </c>
      <c r="AF17" s="499">
        <f>IF(AND('04 Wan'!D17=0,NOT('04 Wan'!H17="")),'04 Wan'!H17,4)</f>
        <v>4</v>
      </c>
      <c r="AG17" s="499">
        <f>IF(AND('04 Wan'!E17=0,NOT('04 Wan'!H17="")),'04 Wan'!H17,4)</f>
        <v>4</v>
      </c>
      <c r="AH17" s="499">
        <f>IF(AND('04 Wan'!F17=0,NOT('04 Wan'!H17="")),'04 Wan'!H17,4)</f>
        <v>4</v>
      </c>
    </row>
    <row r="18" spans="1:34" ht="20" outlineLevel="2">
      <c r="A18" s="596" t="s">
        <v>3863</v>
      </c>
      <c r="B18" s="600" t="s">
        <v>1721</v>
      </c>
      <c r="C18" s="501"/>
      <c r="D18" s="500"/>
      <c r="E18" s="500"/>
      <c r="F18" s="500"/>
      <c r="G18" s="15">
        <v>4</v>
      </c>
      <c r="H18" s="15"/>
      <c r="I18" s="15"/>
      <c r="J18" s="15" t="s">
        <v>5466</v>
      </c>
      <c r="K18" s="16"/>
      <c r="L18" s="109"/>
      <c r="AA18" s="499">
        <f>IF(AND('04 Wan'!C18=1,NOT('04 Wan'!I18="")),'04 Wan'!I18,0)</f>
        <v>0</v>
      </c>
      <c r="AB18" s="499">
        <f>IF(AND('04 Wan'!D18=1,NOT('04 Wan'!I18="")),'04 Wan'!I18,0)</f>
        <v>0</v>
      </c>
      <c r="AC18" s="499">
        <f>IF(AND('04 Wan'!E18=1,NOT('04 Wan'!I18="")),'04 Wan'!I18,0)</f>
        <v>0</v>
      </c>
      <c r="AD18" s="499">
        <f>IF(AND('04 Wan'!F18=1,NOT('04 Wan'!I18="")),'04 Wan'!I18,0)</f>
        <v>0</v>
      </c>
      <c r="AE18" s="499">
        <f>IF(AND('04 Wan'!C18=0,NOT('04 Wan'!H18="")),'04 Wan'!H18,4)</f>
        <v>4</v>
      </c>
      <c r="AF18" s="499">
        <f>IF(AND('04 Wan'!D18=0,NOT('04 Wan'!H18="")),'04 Wan'!H18,4)</f>
        <v>4</v>
      </c>
      <c r="AG18" s="499">
        <f>IF(AND('04 Wan'!E18=0,NOT('04 Wan'!H18="")),'04 Wan'!H18,4)</f>
        <v>4</v>
      </c>
      <c r="AH18" s="499">
        <f>IF(AND('04 Wan'!F18=0,NOT('04 Wan'!H18="")),'04 Wan'!H18,4)</f>
        <v>4</v>
      </c>
    </row>
    <row r="19" spans="1:34" outlineLevel="2">
      <c r="A19" s="596" t="s">
        <v>1722</v>
      </c>
      <c r="B19" s="600" t="s">
        <v>3864</v>
      </c>
      <c r="C19" s="501"/>
      <c r="D19" s="501"/>
      <c r="E19" s="501"/>
      <c r="F19" s="500"/>
      <c r="G19" s="15">
        <v>4</v>
      </c>
      <c r="H19" s="15">
        <v>2</v>
      </c>
      <c r="I19" s="15"/>
      <c r="J19" s="15" t="s">
        <v>5466</v>
      </c>
      <c r="K19" s="16"/>
      <c r="L19" s="109"/>
      <c r="AA19" s="499">
        <f>IF(AND('04 Wan'!C19=1,NOT('04 Wan'!I19="")),'04 Wan'!I19,0)</f>
        <v>0</v>
      </c>
      <c r="AB19" s="499">
        <f>IF(AND('04 Wan'!D19=1,NOT('04 Wan'!I19="")),'04 Wan'!I19,0)</f>
        <v>0</v>
      </c>
      <c r="AC19" s="499">
        <f>IF(AND('04 Wan'!E19=1,NOT('04 Wan'!I19="")),'04 Wan'!I19,0)</f>
        <v>0</v>
      </c>
      <c r="AD19" s="499">
        <f>IF(AND('04 Wan'!F19=1,NOT('04 Wan'!I19="")),'04 Wan'!I19,0)</f>
        <v>0</v>
      </c>
      <c r="AE19" s="499">
        <f>IF(AND('04 Wan'!C19=0,NOT('04 Wan'!H19="")),'04 Wan'!H19,4)</f>
        <v>2</v>
      </c>
      <c r="AF19" s="499">
        <f>IF(AND('04 Wan'!D19=0,NOT('04 Wan'!H19="")),'04 Wan'!H19,4)</f>
        <v>2</v>
      </c>
      <c r="AG19" s="499">
        <f>IF(AND('04 Wan'!E19=0,NOT('04 Wan'!H19="")),'04 Wan'!H19,4)</f>
        <v>2</v>
      </c>
      <c r="AH19" s="499">
        <f>IF(AND('04 Wan'!F19=0,NOT('04 Wan'!H19="")),'04 Wan'!H19,4)</f>
        <v>2</v>
      </c>
    </row>
    <row r="20" spans="1:34" outlineLevel="2">
      <c r="A20" s="596" t="s">
        <v>3865</v>
      </c>
      <c r="B20" s="600" t="s">
        <v>699</v>
      </c>
      <c r="C20" s="501"/>
      <c r="D20" s="501"/>
      <c r="E20" s="501"/>
      <c r="F20" s="500"/>
      <c r="G20" s="15">
        <v>4</v>
      </c>
      <c r="H20" s="15">
        <v>2</v>
      </c>
      <c r="I20" s="15"/>
      <c r="J20" s="15" t="s">
        <v>2356</v>
      </c>
      <c r="K20" s="16"/>
      <c r="L20" s="109"/>
      <c r="AA20" s="499">
        <f>IF(AND('04 Wan'!C20=1,NOT('04 Wan'!I20="")),'04 Wan'!I20,0)</f>
        <v>0</v>
      </c>
      <c r="AB20" s="499">
        <f>IF(AND('04 Wan'!D20=1,NOT('04 Wan'!I20="")),'04 Wan'!I20,0)</f>
        <v>0</v>
      </c>
      <c r="AC20" s="499">
        <f>IF(AND('04 Wan'!E20=1,NOT('04 Wan'!I20="")),'04 Wan'!I20,0)</f>
        <v>0</v>
      </c>
      <c r="AD20" s="499">
        <f>IF(AND('04 Wan'!F20=1,NOT('04 Wan'!I20="")),'04 Wan'!I20,0)</f>
        <v>0</v>
      </c>
      <c r="AE20" s="499">
        <f>IF(AND('04 Wan'!C20=0,NOT('04 Wan'!H20="")),'04 Wan'!H20,4)</f>
        <v>2</v>
      </c>
      <c r="AF20" s="499">
        <f>IF(AND('04 Wan'!D20=0,NOT('04 Wan'!H20="")),'04 Wan'!H20,4)</f>
        <v>2</v>
      </c>
      <c r="AG20" s="499">
        <f>IF(AND('04 Wan'!E20=0,NOT('04 Wan'!H20="")),'04 Wan'!H20,4)</f>
        <v>2</v>
      </c>
      <c r="AH20" s="499">
        <f>IF(AND('04 Wan'!F20=0,NOT('04 Wan'!H20="")),'04 Wan'!H20,4)</f>
        <v>2</v>
      </c>
    </row>
    <row r="21" spans="1:34" ht="20" outlineLevel="2">
      <c r="A21" s="596" t="s">
        <v>700</v>
      </c>
      <c r="B21" s="600" t="s">
        <v>1833</v>
      </c>
      <c r="C21" s="501"/>
      <c r="D21" s="501"/>
      <c r="E21" s="501"/>
      <c r="F21" s="500"/>
      <c r="G21" s="15">
        <v>2</v>
      </c>
      <c r="H21" s="15">
        <v>3</v>
      </c>
      <c r="I21" s="15"/>
      <c r="J21" s="15" t="s">
        <v>3371</v>
      </c>
      <c r="K21" s="16"/>
      <c r="L21" s="109"/>
      <c r="AA21" s="499">
        <f>IF(AND('04 Wan'!C21=1,NOT('04 Wan'!I21="")),'04 Wan'!I21,0)</f>
        <v>0</v>
      </c>
      <c r="AB21" s="499">
        <f>IF(AND('04 Wan'!D21=1,NOT('04 Wan'!I21="")),'04 Wan'!I21,0)</f>
        <v>0</v>
      </c>
      <c r="AC21" s="499">
        <f>IF(AND('04 Wan'!E21=1,NOT('04 Wan'!I21="")),'04 Wan'!I21,0)</f>
        <v>0</v>
      </c>
      <c r="AD21" s="499">
        <f>IF(AND('04 Wan'!F21=1,NOT('04 Wan'!I21="")),'04 Wan'!I21,0)</f>
        <v>0</v>
      </c>
      <c r="AE21" s="499">
        <f>IF(AND('04 Wan'!C21=0,NOT('04 Wan'!H21="")),'04 Wan'!H21,4)</f>
        <v>3</v>
      </c>
      <c r="AF21" s="499">
        <f>IF(AND('04 Wan'!D21=0,NOT('04 Wan'!H21="")),'04 Wan'!H21,4)</f>
        <v>3</v>
      </c>
      <c r="AG21" s="499">
        <f>IF(AND('04 Wan'!E21=0,NOT('04 Wan'!H21="")),'04 Wan'!H21,4)</f>
        <v>3</v>
      </c>
      <c r="AH21" s="499">
        <f>IF(AND('04 Wan'!F21=0,NOT('04 Wan'!H21="")),'04 Wan'!H21,4)</f>
        <v>3</v>
      </c>
    </row>
    <row r="22" spans="1:34" ht="20" outlineLevel="2">
      <c r="A22" s="596" t="s">
        <v>1834</v>
      </c>
      <c r="B22" s="600" t="s">
        <v>695</v>
      </c>
      <c r="C22" s="501"/>
      <c r="D22" s="501"/>
      <c r="E22" s="501"/>
      <c r="F22" s="500"/>
      <c r="G22" s="15">
        <v>4</v>
      </c>
      <c r="H22" s="15"/>
      <c r="I22" s="15"/>
      <c r="J22" s="15" t="s">
        <v>2855</v>
      </c>
      <c r="K22" s="16"/>
      <c r="L22" s="109"/>
      <c r="AA22" s="499">
        <f>IF(AND('04 Wan'!C22=1,NOT('04 Wan'!I22="")),'04 Wan'!I22,0)</f>
        <v>0</v>
      </c>
      <c r="AB22" s="499">
        <f>IF(AND('04 Wan'!D22=1,NOT('04 Wan'!I22="")),'04 Wan'!I22,0)</f>
        <v>0</v>
      </c>
      <c r="AC22" s="499">
        <f>IF(AND('04 Wan'!E22=1,NOT('04 Wan'!I22="")),'04 Wan'!I22,0)</f>
        <v>0</v>
      </c>
      <c r="AD22" s="499">
        <f>IF(AND('04 Wan'!F22=1,NOT('04 Wan'!I22="")),'04 Wan'!I22,0)</f>
        <v>0</v>
      </c>
      <c r="AE22" s="499">
        <f>IF(AND('04 Wan'!C22=0,NOT('04 Wan'!H22="")),'04 Wan'!H22,4)</f>
        <v>4</v>
      </c>
      <c r="AF22" s="499">
        <f>IF(AND('04 Wan'!D22=0,NOT('04 Wan'!H22="")),'04 Wan'!H22,4)</f>
        <v>4</v>
      </c>
      <c r="AG22" s="499">
        <f>IF(AND('04 Wan'!E22=0,NOT('04 Wan'!H22="")),'04 Wan'!H22,4)</f>
        <v>4</v>
      </c>
      <c r="AH22" s="499">
        <f>IF(AND('04 Wan'!F22=0,NOT('04 Wan'!H22="")),'04 Wan'!H22,4)</f>
        <v>4</v>
      </c>
    </row>
    <row r="23" spans="1:34" ht="20" outlineLevel="2">
      <c r="A23" s="596" t="s">
        <v>696</v>
      </c>
      <c r="B23" s="600" t="s">
        <v>2917</v>
      </c>
      <c r="C23" s="501"/>
      <c r="D23" s="501"/>
      <c r="E23" s="501"/>
      <c r="F23" s="112"/>
      <c r="G23" s="15">
        <v>4</v>
      </c>
      <c r="H23" s="15"/>
      <c r="I23" s="15"/>
      <c r="J23" s="15" t="s">
        <v>2356</v>
      </c>
      <c r="K23" s="16"/>
      <c r="L23" s="109"/>
      <c r="AA23" s="499">
        <f>IF(AND('04 Wan'!C23=1,NOT('04 Wan'!I23="")),'04 Wan'!I23,0)</f>
        <v>0</v>
      </c>
      <c r="AB23" s="499">
        <f>IF(AND('04 Wan'!D23=1,NOT('04 Wan'!I23="")),'04 Wan'!I23,0)</f>
        <v>0</v>
      </c>
      <c r="AC23" s="499">
        <f>IF(AND('04 Wan'!E23=1,NOT('04 Wan'!I23="")),'04 Wan'!I23,0)</f>
        <v>0</v>
      </c>
      <c r="AD23" s="499">
        <f>IF(AND('04 Wan'!F23=1,NOT('04 Wan'!I23="")),'04 Wan'!I23,0)</f>
        <v>0</v>
      </c>
      <c r="AE23" s="499">
        <f>IF(AND('04 Wan'!C23=0,NOT('04 Wan'!H23="")),'04 Wan'!H23,4)</f>
        <v>4</v>
      </c>
      <c r="AF23" s="499">
        <f>IF(AND('04 Wan'!D23=0,NOT('04 Wan'!H23="")),'04 Wan'!H23,4)</f>
        <v>4</v>
      </c>
      <c r="AG23" s="499">
        <f>IF(AND('04 Wan'!E23=0,NOT('04 Wan'!H23="")),'04 Wan'!H23,4)</f>
        <v>4</v>
      </c>
      <c r="AH23" s="499">
        <f>IF(AND('04 Wan'!F23=0,NOT('04 Wan'!H23="")),'04 Wan'!H23,4)</f>
        <v>4</v>
      </c>
    </row>
    <row r="24" spans="1:34" outlineLevel="2">
      <c r="A24" s="596" t="s">
        <v>2918</v>
      </c>
      <c r="B24" s="600" t="s">
        <v>2919</v>
      </c>
      <c r="C24" s="501"/>
      <c r="D24" s="501"/>
      <c r="E24" s="501"/>
      <c r="F24" s="500"/>
      <c r="G24" s="15">
        <v>2</v>
      </c>
      <c r="H24" s="15">
        <v>3</v>
      </c>
      <c r="I24" s="15"/>
      <c r="J24" s="15" t="s">
        <v>2858</v>
      </c>
      <c r="K24" s="16"/>
      <c r="L24" s="109"/>
      <c r="AA24" s="499">
        <f>IF(AND('04 Wan'!C24=1,NOT('04 Wan'!I24="")),'04 Wan'!I24,0)</f>
        <v>0</v>
      </c>
      <c r="AB24" s="499">
        <f>IF(AND('04 Wan'!D24=1,NOT('04 Wan'!I24="")),'04 Wan'!I24,0)</f>
        <v>0</v>
      </c>
      <c r="AC24" s="499">
        <f>IF(AND('04 Wan'!E24=1,NOT('04 Wan'!I24="")),'04 Wan'!I24,0)</f>
        <v>0</v>
      </c>
      <c r="AD24" s="499">
        <f>IF(AND('04 Wan'!F24=1,NOT('04 Wan'!I24="")),'04 Wan'!I24,0)</f>
        <v>0</v>
      </c>
      <c r="AE24" s="499">
        <f>IF(AND('04 Wan'!C24=0,NOT('04 Wan'!H24="")),'04 Wan'!H24,4)</f>
        <v>3</v>
      </c>
      <c r="AF24" s="499">
        <f>IF(AND('04 Wan'!D24=0,NOT('04 Wan'!H24="")),'04 Wan'!H24,4)</f>
        <v>3</v>
      </c>
      <c r="AG24" s="499">
        <f>IF(AND('04 Wan'!E24=0,NOT('04 Wan'!H24="")),'04 Wan'!H24,4)</f>
        <v>3</v>
      </c>
      <c r="AH24" s="499">
        <f>IF(AND('04 Wan'!F24=0,NOT('04 Wan'!H24="")),'04 Wan'!H24,4)</f>
        <v>3</v>
      </c>
    </row>
    <row r="25" spans="1:34" outlineLevel="1">
      <c r="A25" s="594" t="s">
        <v>2920</v>
      </c>
      <c r="B25" s="598" t="s">
        <v>3983</v>
      </c>
      <c r="C25" s="500"/>
      <c r="D25" s="500"/>
      <c r="E25" s="500"/>
      <c r="F25" s="500"/>
      <c r="G25" s="15"/>
      <c r="H25" s="15"/>
      <c r="I25" s="15"/>
      <c r="J25" s="15"/>
      <c r="K25" s="16"/>
      <c r="L25" s="109"/>
      <c r="AB25" s="499">
        <f>IF(AND('04 Wan'!D25=1,NOT('04 Wan'!I25="")),'04 Wan'!I25,0)</f>
        <v>0</v>
      </c>
    </row>
    <row r="26" spans="1:34" ht="20" outlineLevel="2">
      <c r="A26" s="596" t="s">
        <v>3984</v>
      </c>
      <c r="B26" s="602" t="s">
        <v>3835</v>
      </c>
      <c r="C26" s="501"/>
      <c r="D26" s="501"/>
      <c r="E26" s="501"/>
      <c r="F26" s="500"/>
      <c r="G26" s="15">
        <v>2</v>
      </c>
      <c r="H26" s="15"/>
      <c r="I26" s="15"/>
      <c r="J26" s="15" t="s">
        <v>5466</v>
      </c>
      <c r="K26" s="16"/>
      <c r="L26" s="109"/>
      <c r="AA26" s="499">
        <f>IF(AND('04 Wan'!C26=1,NOT('04 Wan'!I26="")),'04 Wan'!I26,0)</f>
        <v>0</v>
      </c>
      <c r="AB26" s="499">
        <f>IF(AND('04 Wan'!D26=1,NOT('04 Wan'!I26="")),'04 Wan'!I26,0)</f>
        <v>0</v>
      </c>
      <c r="AC26" s="499">
        <f>IF(AND('04 Wan'!E26=1,NOT('04 Wan'!I26="")),'04 Wan'!I26,0)</f>
        <v>0</v>
      </c>
      <c r="AD26" s="499">
        <f>IF(AND('04 Wan'!F26=1,NOT('04 Wan'!I26="")),'04 Wan'!I26,0)</f>
        <v>0</v>
      </c>
      <c r="AE26" s="499">
        <f>IF(AND('04 Wan'!C26=0,NOT('04 Wan'!H26="")),'04 Wan'!H26,4)</f>
        <v>4</v>
      </c>
      <c r="AF26" s="499">
        <f>IF(AND('04 Wan'!D26=0,NOT('04 Wan'!H26="")),'04 Wan'!H26,4)</f>
        <v>4</v>
      </c>
      <c r="AG26" s="499">
        <f>IF(AND('04 Wan'!E26=0,NOT('04 Wan'!H26="")),'04 Wan'!H26,4)</f>
        <v>4</v>
      </c>
      <c r="AH26" s="499">
        <f>IF(AND('04 Wan'!F26=0,NOT('04 Wan'!H26="")),'04 Wan'!H26,4)</f>
        <v>4</v>
      </c>
    </row>
    <row r="27" spans="1:34" outlineLevel="2">
      <c r="A27" s="596" t="s">
        <v>1691</v>
      </c>
      <c r="B27" s="602" t="s">
        <v>464</v>
      </c>
      <c r="C27" s="501"/>
      <c r="D27" s="501"/>
      <c r="E27" s="501"/>
      <c r="F27" s="500"/>
      <c r="G27" s="15">
        <v>2</v>
      </c>
      <c r="H27" s="15"/>
      <c r="I27" s="15"/>
      <c r="J27" s="15" t="s">
        <v>5466</v>
      </c>
      <c r="K27" s="16"/>
      <c r="L27" s="109"/>
      <c r="AA27" s="499">
        <f>IF(AND('04 Wan'!C27=1,NOT('04 Wan'!I27="")),'04 Wan'!I27,0)</f>
        <v>0</v>
      </c>
      <c r="AB27" s="499">
        <f>IF(AND('04 Wan'!D27=1,NOT('04 Wan'!I27="")),'04 Wan'!I27,0)</f>
        <v>0</v>
      </c>
      <c r="AC27" s="499">
        <f>IF(AND('04 Wan'!E27=1,NOT('04 Wan'!I27="")),'04 Wan'!I27,0)</f>
        <v>0</v>
      </c>
      <c r="AD27" s="499">
        <f>IF(AND('04 Wan'!F27=1,NOT('04 Wan'!I27="")),'04 Wan'!I27,0)</f>
        <v>0</v>
      </c>
      <c r="AE27" s="499">
        <f>IF(AND('04 Wan'!C27=0,NOT('04 Wan'!H27="")),'04 Wan'!H27,4)</f>
        <v>4</v>
      </c>
      <c r="AF27" s="499">
        <f>IF(AND('04 Wan'!D27=0,NOT('04 Wan'!H27="")),'04 Wan'!H27,4)</f>
        <v>4</v>
      </c>
      <c r="AG27" s="499">
        <f>IF(AND('04 Wan'!E27=0,NOT('04 Wan'!H27="")),'04 Wan'!H27,4)</f>
        <v>4</v>
      </c>
      <c r="AH27" s="499">
        <f>IF(AND('04 Wan'!F27=0,NOT('04 Wan'!H27="")),'04 Wan'!H27,4)</f>
        <v>4</v>
      </c>
    </row>
    <row r="28" spans="1:34" ht="20" outlineLevel="2">
      <c r="A28" s="596" t="s">
        <v>1692</v>
      </c>
      <c r="B28" s="602" t="s">
        <v>3836</v>
      </c>
      <c r="C28" s="501"/>
      <c r="D28" s="501"/>
      <c r="E28" s="501"/>
      <c r="F28" s="500"/>
      <c r="G28" s="15">
        <v>2</v>
      </c>
      <c r="H28" s="15">
        <v>2</v>
      </c>
      <c r="I28" s="15"/>
      <c r="J28" s="15" t="s">
        <v>5466</v>
      </c>
      <c r="K28" s="16"/>
      <c r="L28" s="109"/>
      <c r="AA28" s="499">
        <f>IF(AND('04 Wan'!C28=1,NOT('04 Wan'!I28="")),'04 Wan'!I28,0)</f>
        <v>0</v>
      </c>
      <c r="AB28" s="499">
        <f>IF(AND('04 Wan'!D28=1,NOT('04 Wan'!I28="")),'04 Wan'!I28,0)</f>
        <v>0</v>
      </c>
      <c r="AC28" s="499">
        <f>IF(AND('04 Wan'!E28=1,NOT('04 Wan'!I28="")),'04 Wan'!I28,0)</f>
        <v>0</v>
      </c>
      <c r="AD28" s="499">
        <f>IF(AND('04 Wan'!F28=1,NOT('04 Wan'!I28="")),'04 Wan'!I28,0)</f>
        <v>0</v>
      </c>
      <c r="AE28" s="499">
        <f>IF(AND('04 Wan'!C28=0,NOT('04 Wan'!H28="")),'04 Wan'!H28,4)</f>
        <v>2</v>
      </c>
      <c r="AF28" s="499">
        <f>IF(AND('04 Wan'!D28=0,NOT('04 Wan'!H28="")),'04 Wan'!H28,4)</f>
        <v>2</v>
      </c>
      <c r="AG28" s="499">
        <f>IF(AND('04 Wan'!E28=0,NOT('04 Wan'!H28="")),'04 Wan'!H28,4)</f>
        <v>2</v>
      </c>
      <c r="AH28" s="499">
        <f>IF(AND('04 Wan'!F28=0,NOT('04 Wan'!H28="")),'04 Wan'!H28,4)</f>
        <v>2</v>
      </c>
    </row>
    <row r="29" spans="1:34" ht="20" outlineLevel="2">
      <c r="A29" s="596" t="s">
        <v>1773</v>
      </c>
      <c r="B29" s="600" t="s">
        <v>1695</v>
      </c>
      <c r="C29" s="501"/>
      <c r="D29" s="500"/>
      <c r="E29" s="500"/>
      <c r="F29" s="500"/>
      <c r="G29" s="15">
        <v>4</v>
      </c>
      <c r="H29" s="15"/>
      <c r="I29" s="15"/>
      <c r="J29" s="15" t="s">
        <v>2356</v>
      </c>
      <c r="K29" s="16"/>
      <c r="L29" s="109"/>
      <c r="AA29" s="499">
        <f>IF(AND('04 Wan'!C29=1,NOT('04 Wan'!I29="")),'04 Wan'!I29,0)</f>
        <v>0</v>
      </c>
      <c r="AB29" s="499">
        <f>IF(AND('04 Wan'!D29=1,NOT('04 Wan'!I29="")),'04 Wan'!I29,0)</f>
        <v>0</v>
      </c>
      <c r="AC29" s="499">
        <f>IF(AND('04 Wan'!E29=1,NOT('04 Wan'!I29="")),'04 Wan'!I29,0)</f>
        <v>0</v>
      </c>
      <c r="AD29" s="499">
        <f>IF(AND('04 Wan'!F29=1,NOT('04 Wan'!I29="")),'04 Wan'!I29,0)</f>
        <v>0</v>
      </c>
      <c r="AE29" s="499">
        <f>IF(AND('04 Wan'!C29=0,NOT('04 Wan'!H29="")),'04 Wan'!H29,4)</f>
        <v>4</v>
      </c>
      <c r="AF29" s="499">
        <f>IF(AND('04 Wan'!D29=0,NOT('04 Wan'!H29="")),'04 Wan'!H29,4)</f>
        <v>4</v>
      </c>
      <c r="AG29" s="499">
        <f>IF(AND('04 Wan'!E29=0,NOT('04 Wan'!H29="")),'04 Wan'!H29,4)</f>
        <v>4</v>
      </c>
      <c r="AH29" s="499">
        <f>IF(AND('04 Wan'!F29=0,NOT('04 Wan'!H29="")),'04 Wan'!H29,4)</f>
        <v>4</v>
      </c>
    </row>
    <row r="30" spans="1:34" ht="20" outlineLevel="2">
      <c r="A30" s="596" t="s">
        <v>1696</v>
      </c>
      <c r="B30" s="600" t="s">
        <v>2899</v>
      </c>
      <c r="C30" s="501"/>
      <c r="D30" s="501"/>
      <c r="E30" s="501"/>
      <c r="F30" s="500"/>
      <c r="G30" s="15">
        <v>4</v>
      </c>
      <c r="H30" s="15">
        <v>3</v>
      </c>
      <c r="I30" s="15"/>
      <c r="J30" s="15" t="s">
        <v>3371</v>
      </c>
      <c r="K30" s="16"/>
      <c r="L30" s="109"/>
      <c r="AA30" s="499">
        <f>IF(AND('04 Wan'!C30=1,NOT('04 Wan'!I30="")),'04 Wan'!I30,0)</f>
        <v>0</v>
      </c>
      <c r="AB30" s="499">
        <f>IF(AND('04 Wan'!D30=1,NOT('04 Wan'!I30="")),'04 Wan'!I30,0)</f>
        <v>0</v>
      </c>
      <c r="AC30" s="499">
        <f>IF(AND('04 Wan'!E30=1,NOT('04 Wan'!I30="")),'04 Wan'!I30,0)</f>
        <v>0</v>
      </c>
      <c r="AD30" s="499">
        <f>IF(AND('04 Wan'!F30=1,NOT('04 Wan'!I30="")),'04 Wan'!I30,0)</f>
        <v>0</v>
      </c>
      <c r="AE30" s="499">
        <f>IF(AND('04 Wan'!C30=0,NOT('04 Wan'!H30="")),'04 Wan'!H30,4)</f>
        <v>3</v>
      </c>
      <c r="AF30" s="499">
        <f>IF(AND('04 Wan'!D30=0,NOT('04 Wan'!H30="")),'04 Wan'!H30,4)</f>
        <v>3</v>
      </c>
      <c r="AG30" s="499">
        <f>IF(AND('04 Wan'!E30=0,NOT('04 Wan'!H30="")),'04 Wan'!H30,4)</f>
        <v>3</v>
      </c>
      <c r="AH30" s="499">
        <f>IF(AND('04 Wan'!F30=0,NOT('04 Wan'!H30="")),'04 Wan'!H30,4)</f>
        <v>3</v>
      </c>
    </row>
    <row r="31" spans="1:34" outlineLevel="2">
      <c r="A31" s="596" t="s">
        <v>2900</v>
      </c>
      <c r="B31" s="600" t="s">
        <v>2901</v>
      </c>
      <c r="C31" s="501"/>
      <c r="D31" s="501"/>
      <c r="E31" s="501"/>
      <c r="F31" s="500"/>
      <c r="G31" s="15">
        <v>4</v>
      </c>
      <c r="H31" s="15"/>
      <c r="I31" s="15"/>
      <c r="J31" s="15" t="s">
        <v>2356</v>
      </c>
      <c r="K31" s="16"/>
      <c r="L31" s="109"/>
      <c r="AA31" s="499">
        <f>IF(AND('04 Wan'!C31=1,NOT('04 Wan'!I31="")),'04 Wan'!I31,0)</f>
        <v>0</v>
      </c>
      <c r="AB31" s="499">
        <f>IF(AND('04 Wan'!D31=1,NOT('04 Wan'!I31="")),'04 Wan'!I31,0)</f>
        <v>0</v>
      </c>
      <c r="AC31" s="499">
        <f>IF(AND('04 Wan'!E31=1,NOT('04 Wan'!I31="")),'04 Wan'!I31,0)</f>
        <v>0</v>
      </c>
      <c r="AD31" s="499">
        <f>IF(AND('04 Wan'!F31=1,NOT('04 Wan'!I31="")),'04 Wan'!I31,0)</f>
        <v>0</v>
      </c>
      <c r="AE31" s="499">
        <f>IF(AND('04 Wan'!C31=0,NOT('04 Wan'!H31="")),'04 Wan'!H31,4)</f>
        <v>4</v>
      </c>
      <c r="AF31" s="499">
        <f>IF(AND('04 Wan'!D31=0,NOT('04 Wan'!H31="")),'04 Wan'!H31,4)</f>
        <v>4</v>
      </c>
      <c r="AG31" s="499">
        <f>IF(AND('04 Wan'!E31=0,NOT('04 Wan'!H31="")),'04 Wan'!H31,4)</f>
        <v>4</v>
      </c>
      <c r="AH31" s="499">
        <f>IF(AND('04 Wan'!F31=0,NOT('04 Wan'!H31="")),'04 Wan'!H31,4)</f>
        <v>4</v>
      </c>
    </row>
    <row r="32" spans="1:34" ht="20" outlineLevel="2">
      <c r="A32" s="596" t="s">
        <v>2902</v>
      </c>
      <c r="B32" s="600" t="s">
        <v>1697</v>
      </c>
      <c r="C32" s="501"/>
      <c r="D32" s="501"/>
      <c r="E32" s="501"/>
      <c r="F32" s="500"/>
      <c r="G32" s="15">
        <v>2</v>
      </c>
      <c r="H32" s="15">
        <v>3</v>
      </c>
      <c r="I32" s="15"/>
      <c r="J32" s="15" t="s">
        <v>2858</v>
      </c>
      <c r="K32" s="16"/>
      <c r="L32" s="109"/>
      <c r="AA32" s="499">
        <f>IF(AND('04 Wan'!C32=1,NOT('04 Wan'!I32="")),'04 Wan'!I32,0)</f>
        <v>0</v>
      </c>
      <c r="AB32" s="499">
        <f>IF(AND('04 Wan'!D32=1,NOT('04 Wan'!I32="")),'04 Wan'!I32,0)</f>
        <v>0</v>
      </c>
      <c r="AC32" s="499">
        <f>IF(AND('04 Wan'!E32=1,NOT('04 Wan'!I32="")),'04 Wan'!I32,0)</f>
        <v>0</v>
      </c>
      <c r="AD32" s="499">
        <f>IF(AND('04 Wan'!F32=1,NOT('04 Wan'!I32="")),'04 Wan'!I32,0)</f>
        <v>0</v>
      </c>
      <c r="AE32" s="499">
        <f>IF(AND('04 Wan'!C32=0,NOT('04 Wan'!H32="")),'04 Wan'!H32,4)</f>
        <v>3</v>
      </c>
      <c r="AF32" s="499">
        <f>IF(AND('04 Wan'!D32=0,NOT('04 Wan'!H32="")),'04 Wan'!H32,4)</f>
        <v>3</v>
      </c>
      <c r="AG32" s="499">
        <f>IF(AND('04 Wan'!E32=0,NOT('04 Wan'!H32="")),'04 Wan'!H32,4)</f>
        <v>3</v>
      </c>
      <c r="AH32" s="499">
        <f>IF(AND('04 Wan'!F32=0,NOT('04 Wan'!H32="")),'04 Wan'!H32,4)</f>
        <v>3</v>
      </c>
    </row>
    <row r="33" spans="1:34" outlineLevel="1">
      <c r="A33" s="594" t="s">
        <v>1698</v>
      </c>
      <c r="B33" s="598" t="s">
        <v>2903</v>
      </c>
      <c r="C33" s="501"/>
      <c r="D33" s="501"/>
      <c r="E33" s="501"/>
      <c r="F33" s="500"/>
      <c r="G33" s="15"/>
      <c r="H33" s="15"/>
      <c r="I33" s="15"/>
      <c r="J33" s="15"/>
      <c r="K33" s="16"/>
      <c r="L33" s="109"/>
      <c r="AB33" s="499">
        <f>IF(AND('04 Wan'!D33=1,NOT('04 Wan'!I33="")),'04 Wan'!I33,0)</f>
        <v>0</v>
      </c>
    </row>
    <row r="34" spans="1:34" ht="20" outlineLevel="2">
      <c r="A34" s="596" t="s">
        <v>2904</v>
      </c>
      <c r="B34" s="600" t="s">
        <v>2905</v>
      </c>
      <c r="C34" s="501"/>
      <c r="D34" s="501"/>
      <c r="E34" s="501"/>
      <c r="F34" s="500"/>
      <c r="G34" s="15">
        <v>4</v>
      </c>
      <c r="H34" s="15"/>
      <c r="I34" s="15"/>
      <c r="J34" s="15" t="s">
        <v>2351</v>
      </c>
      <c r="K34" s="16" t="s">
        <v>2906</v>
      </c>
      <c r="L34" s="109"/>
      <c r="AA34" s="499">
        <f>IF(AND('04 Wan'!C34=1,NOT('04 Wan'!I34="")),'04 Wan'!I34,0)</f>
        <v>0</v>
      </c>
      <c r="AB34" s="499">
        <f>IF(AND('04 Wan'!D34=1,NOT('04 Wan'!I34="")),'04 Wan'!I34,0)</f>
        <v>0</v>
      </c>
      <c r="AC34" s="499">
        <f>IF(AND('04 Wan'!E34=1,NOT('04 Wan'!I34="")),'04 Wan'!I34,0)</f>
        <v>0</v>
      </c>
      <c r="AD34" s="499">
        <f>IF(AND('04 Wan'!F34=1,NOT('04 Wan'!I34="")),'04 Wan'!I34,0)</f>
        <v>0</v>
      </c>
      <c r="AE34" s="499">
        <f>IF(AND('04 Wan'!C34=0,NOT('04 Wan'!H34="")),'04 Wan'!H34,4)</f>
        <v>4</v>
      </c>
      <c r="AF34" s="499">
        <f>IF(AND('04 Wan'!D34=0,NOT('04 Wan'!H34="")),'04 Wan'!H34,4)</f>
        <v>4</v>
      </c>
      <c r="AG34" s="499">
        <f>IF(AND('04 Wan'!E34=0,NOT('04 Wan'!H34="")),'04 Wan'!H34,4)</f>
        <v>4</v>
      </c>
      <c r="AH34" s="499">
        <f>IF(AND('04 Wan'!F34=0,NOT('04 Wan'!H34="")),'04 Wan'!H34,4)</f>
        <v>4</v>
      </c>
    </row>
    <row r="35" spans="1:34" outlineLevel="2">
      <c r="A35" s="596" t="s">
        <v>2907</v>
      </c>
      <c r="B35" s="600" t="s">
        <v>2908</v>
      </c>
      <c r="C35" s="501"/>
      <c r="D35" s="500"/>
      <c r="E35" s="500"/>
      <c r="F35" s="500"/>
      <c r="G35" s="15">
        <v>2</v>
      </c>
      <c r="H35" s="15">
        <v>2</v>
      </c>
      <c r="I35" s="15"/>
      <c r="J35" s="15" t="s">
        <v>5466</v>
      </c>
      <c r="K35" s="16" t="s">
        <v>2906</v>
      </c>
      <c r="L35" s="109"/>
      <c r="AA35" s="499">
        <f>IF(AND('04 Wan'!C35=1,NOT('04 Wan'!I35="")),'04 Wan'!I35,0)</f>
        <v>0</v>
      </c>
      <c r="AB35" s="499">
        <f>IF(AND('04 Wan'!D35=1,NOT('04 Wan'!I35="")),'04 Wan'!I35,0)</f>
        <v>0</v>
      </c>
      <c r="AC35" s="499">
        <f>IF(AND('04 Wan'!E35=1,NOT('04 Wan'!I35="")),'04 Wan'!I35,0)</f>
        <v>0</v>
      </c>
      <c r="AD35" s="499">
        <f>IF(AND('04 Wan'!F35=1,NOT('04 Wan'!I35="")),'04 Wan'!I35,0)</f>
        <v>0</v>
      </c>
      <c r="AE35" s="499">
        <f>IF(AND('04 Wan'!C35=0,NOT('04 Wan'!H35="")),'04 Wan'!H35,4)</f>
        <v>2</v>
      </c>
      <c r="AF35" s="499">
        <f>IF(AND('04 Wan'!D35=0,NOT('04 Wan'!H35="")),'04 Wan'!H35,4)</f>
        <v>2</v>
      </c>
      <c r="AG35" s="499">
        <f>IF(AND('04 Wan'!E35=0,NOT('04 Wan'!H35="")),'04 Wan'!H35,4)</f>
        <v>2</v>
      </c>
      <c r="AH35" s="499">
        <f>IF(AND('04 Wan'!F35=0,NOT('04 Wan'!H35="")),'04 Wan'!H35,4)</f>
        <v>2</v>
      </c>
    </row>
    <row r="36" spans="1:34" ht="20" outlineLevel="2">
      <c r="A36" s="596" t="s">
        <v>2909</v>
      </c>
      <c r="B36" s="600" t="s">
        <v>1704</v>
      </c>
      <c r="C36" s="501"/>
      <c r="D36" s="500"/>
      <c r="E36" s="500"/>
      <c r="F36" s="500"/>
      <c r="G36" s="15">
        <v>4</v>
      </c>
      <c r="H36" s="15">
        <v>2</v>
      </c>
      <c r="I36" s="15"/>
      <c r="J36" s="15" t="s">
        <v>2351</v>
      </c>
      <c r="K36" s="16" t="s">
        <v>2906</v>
      </c>
      <c r="L36" s="109"/>
      <c r="AA36" s="499">
        <f>IF(AND('04 Wan'!C36=1,NOT('04 Wan'!I36="")),'04 Wan'!I36,0)</f>
        <v>0</v>
      </c>
      <c r="AB36" s="499">
        <f>IF(AND('04 Wan'!D36=1,NOT('04 Wan'!I36="")),'04 Wan'!I36,0)</f>
        <v>0</v>
      </c>
      <c r="AC36" s="499">
        <f>IF(AND('04 Wan'!E36=1,NOT('04 Wan'!I36="")),'04 Wan'!I36,0)</f>
        <v>0</v>
      </c>
      <c r="AD36" s="499">
        <f>IF(AND('04 Wan'!F36=1,NOT('04 Wan'!I36="")),'04 Wan'!I36,0)</f>
        <v>0</v>
      </c>
      <c r="AE36" s="499">
        <f>IF(AND('04 Wan'!C36=0,NOT('04 Wan'!H36="")),'04 Wan'!H36,4)</f>
        <v>2</v>
      </c>
      <c r="AF36" s="499">
        <f>IF(AND('04 Wan'!D36=0,NOT('04 Wan'!H36="")),'04 Wan'!H36,4)</f>
        <v>2</v>
      </c>
      <c r="AG36" s="499">
        <f>IF(AND('04 Wan'!E36=0,NOT('04 Wan'!H36="")),'04 Wan'!H36,4)</f>
        <v>2</v>
      </c>
      <c r="AH36" s="499">
        <f>IF(AND('04 Wan'!F36=0,NOT('04 Wan'!H36="")),'04 Wan'!H36,4)</f>
        <v>2</v>
      </c>
    </row>
    <row r="37" spans="1:34" ht="20" outlineLevel="2">
      <c r="A37" s="596" t="s">
        <v>1705</v>
      </c>
      <c r="B37" s="600" t="s">
        <v>1706</v>
      </c>
      <c r="C37" s="501"/>
      <c r="D37" s="501"/>
      <c r="E37" s="501"/>
      <c r="F37" s="500"/>
      <c r="G37" s="15">
        <v>4</v>
      </c>
      <c r="H37" s="15">
        <v>3</v>
      </c>
      <c r="I37" s="15"/>
      <c r="J37" s="15" t="s">
        <v>3371</v>
      </c>
      <c r="K37" s="16" t="s">
        <v>2906</v>
      </c>
      <c r="L37" s="109"/>
      <c r="AA37" s="499">
        <f>IF(AND('04 Wan'!C37=1,NOT('04 Wan'!I37="")),'04 Wan'!I37,0)</f>
        <v>0</v>
      </c>
      <c r="AB37" s="499">
        <f>IF(AND('04 Wan'!D37=1,NOT('04 Wan'!I37="")),'04 Wan'!I37,0)</f>
        <v>0</v>
      </c>
      <c r="AC37" s="499">
        <f>IF(AND('04 Wan'!E37=1,NOT('04 Wan'!I37="")),'04 Wan'!I37,0)</f>
        <v>0</v>
      </c>
      <c r="AD37" s="499">
        <f>IF(AND('04 Wan'!F37=1,NOT('04 Wan'!I37="")),'04 Wan'!I37,0)</f>
        <v>0</v>
      </c>
      <c r="AE37" s="499">
        <f>IF(AND('04 Wan'!C37=0,NOT('04 Wan'!H37="")),'04 Wan'!H37,4)</f>
        <v>3</v>
      </c>
      <c r="AF37" s="499">
        <f>IF(AND('04 Wan'!D37=0,NOT('04 Wan'!H37="")),'04 Wan'!H37,4)</f>
        <v>3</v>
      </c>
      <c r="AG37" s="499">
        <f>IF(AND('04 Wan'!E37=0,NOT('04 Wan'!H37="")),'04 Wan'!H37,4)</f>
        <v>3</v>
      </c>
      <c r="AH37" s="499">
        <f>IF(AND('04 Wan'!F37=0,NOT('04 Wan'!H37="")),'04 Wan'!H37,4)</f>
        <v>3</v>
      </c>
    </row>
    <row r="38" spans="1:34" ht="20" outlineLevel="2">
      <c r="A38" s="596" t="s">
        <v>1707</v>
      </c>
      <c r="B38" s="600" t="s">
        <v>1702</v>
      </c>
      <c r="C38" s="501"/>
      <c r="D38" s="501"/>
      <c r="E38" s="501"/>
      <c r="F38" s="500"/>
      <c r="G38" s="15">
        <v>4</v>
      </c>
      <c r="H38" s="15">
        <v>2</v>
      </c>
      <c r="I38" s="15"/>
      <c r="J38" s="15" t="s">
        <v>2356</v>
      </c>
      <c r="K38" s="16" t="s">
        <v>2906</v>
      </c>
      <c r="L38" s="109"/>
      <c r="AA38" s="499">
        <f>IF(AND('04 Wan'!C38=1,NOT('04 Wan'!I38="")),'04 Wan'!I38,0)</f>
        <v>0</v>
      </c>
      <c r="AB38" s="499">
        <f>IF(AND('04 Wan'!D38=1,NOT('04 Wan'!I38="")),'04 Wan'!I38,0)</f>
        <v>0</v>
      </c>
      <c r="AC38" s="499">
        <f>IF(AND('04 Wan'!E38=1,NOT('04 Wan'!I38="")),'04 Wan'!I38,0)</f>
        <v>0</v>
      </c>
      <c r="AD38" s="499">
        <f>IF(AND('04 Wan'!F38=1,NOT('04 Wan'!I38="")),'04 Wan'!I38,0)</f>
        <v>0</v>
      </c>
      <c r="AE38" s="499">
        <f>IF(AND('04 Wan'!C38=0,NOT('04 Wan'!H38="")),'04 Wan'!H38,4)</f>
        <v>2</v>
      </c>
      <c r="AF38" s="499">
        <f>IF(AND('04 Wan'!D38=0,NOT('04 Wan'!H38="")),'04 Wan'!H38,4)</f>
        <v>2</v>
      </c>
      <c r="AG38" s="499">
        <f>IF(AND('04 Wan'!E38=0,NOT('04 Wan'!H38="")),'04 Wan'!H38,4)</f>
        <v>2</v>
      </c>
      <c r="AH38" s="499">
        <f>IF(AND('04 Wan'!F38=0,NOT('04 Wan'!H38="")),'04 Wan'!H38,4)</f>
        <v>2</v>
      </c>
    </row>
    <row r="39" spans="1:34" ht="20" outlineLevel="2">
      <c r="A39" s="596" t="s">
        <v>1703</v>
      </c>
      <c r="B39" s="600" t="s">
        <v>5394</v>
      </c>
      <c r="C39" s="501"/>
      <c r="D39" s="501"/>
      <c r="E39" s="501"/>
      <c r="F39" s="500"/>
      <c r="G39" s="15">
        <v>4</v>
      </c>
      <c r="H39" s="15"/>
      <c r="I39" s="15"/>
      <c r="J39" s="15" t="s">
        <v>2356</v>
      </c>
      <c r="K39" s="16" t="s">
        <v>2906</v>
      </c>
      <c r="L39" s="109"/>
      <c r="AA39" s="499">
        <f>IF(AND('04 Wan'!C39=1,NOT('04 Wan'!I39="")),'04 Wan'!I39,0)</f>
        <v>0</v>
      </c>
      <c r="AB39" s="499">
        <f>IF(AND('04 Wan'!D39=1,NOT('04 Wan'!I39="")),'04 Wan'!I39,0)</f>
        <v>0</v>
      </c>
      <c r="AC39" s="499">
        <f>IF(AND('04 Wan'!E39=1,NOT('04 Wan'!I39="")),'04 Wan'!I39,0)</f>
        <v>0</v>
      </c>
      <c r="AD39" s="499">
        <f>IF(AND('04 Wan'!F39=1,NOT('04 Wan'!I39="")),'04 Wan'!I39,0)</f>
        <v>0</v>
      </c>
      <c r="AE39" s="499">
        <f>IF(AND('04 Wan'!C39=0,NOT('04 Wan'!H39="")),'04 Wan'!H39,4)</f>
        <v>4</v>
      </c>
      <c r="AF39" s="499">
        <f>IF(AND('04 Wan'!D39=0,NOT('04 Wan'!H39="")),'04 Wan'!H39,4)</f>
        <v>4</v>
      </c>
      <c r="AG39" s="499">
        <f>IF(AND('04 Wan'!E39=0,NOT('04 Wan'!H39="")),'04 Wan'!H39,4)</f>
        <v>4</v>
      </c>
      <c r="AH39" s="499">
        <f>IF(AND('04 Wan'!F39=0,NOT('04 Wan'!H39="")),'04 Wan'!H39,4)</f>
        <v>4</v>
      </c>
    </row>
    <row r="40" spans="1:34" outlineLevel="2">
      <c r="A40" s="596" t="s">
        <v>5395</v>
      </c>
      <c r="B40" s="600" t="s">
        <v>5356</v>
      </c>
      <c r="C40" s="501"/>
      <c r="D40" s="500"/>
      <c r="E40" s="500"/>
      <c r="F40" s="500"/>
      <c r="G40" s="15">
        <v>2</v>
      </c>
      <c r="H40" s="15">
        <v>3</v>
      </c>
      <c r="I40" s="15"/>
      <c r="J40" s="15" t="s">
        <v>2858</v>
      </c>
      <c r="K40" s="16" t="s">
        <v>2906</v>
      </c>
      <c r="L40" s="109"/>
      <c r="AA40" s="499">
        <f>IF(AND('04 Wan'!C40=1,NOT('04 Wan'!I40="")),'04 Wan'!I40,0)</f>
        <v>0</v>
      </c>
      <c r="AB40" s="499">
        <f>IF(AND('04 Wan'!D40=1,NOT('04 Wan'!I40="")),'04 Wan'!I40,0)</f>
        <v>0</v>
      </c>
      <c r="AC40" s="499">
        <f>IF(AND('04 Wan'!E40=1,NOT('04 Wan'!I40="")),'04 Wan'!I40,0)</f>
        <v>0</v>
      </c>
      <c r="AD40" s="499">
        <f>IF(AND('04 Wan'!F40=1,NOT('04 Wan'!I40="")),'04 Wan'!I40,0)</f>
        <v>0</v>
      </c>
      <c r="AE40" s="499">
        <f>IF(AND('04 Wan'!C40=0,NOT('04 Wan'!H40="")),'04 Wan'!H40,4)</f>
        <v>3</v>
      </c>
      <c r="AF40" s="499">
        <f>IF(AND('04 Wan'!D40=0,NOT('04 Wan'!H40="")),'04 Wan'!H40,4)</f>
        <v>3</v>
      </c>
      <c r="AG40" s="499">
        <f>IF(AND('04 Wan'!E40=0,NOT('04 Wan'!H40="")),'04 Wan'!H40,4)</f>
        <v>3</v>
      </c>
      <c r="AH40" s="499">
        <f>IF(AND('04 Wan'!F40=0,NOT('04 Wan'!H40="")),'04 Wan'!H40,4)</f>
        <v>3</v>
      </c>
    </row>
    <row r="41" spans="1:34" outlineLevel="2">
      <c r="A41" s="596" t="s">
        <v>5357</v>
      </c>
      <c r="B41" s="600" t="s">
        <v>5358</v>
      </c>
      <c r="C41" s="501"/>
      <c r="D41" s="501"/>
      <c r="E41" s="501"/>
      <c r="F41" s="500"/>
      <c r="G41" s="15">
        <v>2</v>
      </c>
      <c r="H41" s="15">
        <v>3</v>
      </c>
      <c r="I41" s="15"/>
      <c r="J41" s="15" t="s">
        <v>2858</v>
      </c>
      <c r="K41" s="16"/>
      <c r="L41" s="109"/>
      <c r="AA41" s="499">
        <f>IF(AND('04 Wan'!C41=1,NOT('04 Wan'!I41="")),'04 Wan'!I41,0)</f>
        <v>0</v>
      </c>
      <c r="AB41" s="499">
        <f>IF(AND('04 Wan'!D41=1,NOT('04 Wan'!I41="")),'04 Wan'!I41,0)</f>
        <v>0</v>
      </c>
      <c r="AC41" s="499">
        <f>IF(AND('04 Wan'!E41=1,NOT('04 Wan'!I41="")),'04 Wan'!I41,0)</f>
        <v>0</v>
      </c>
      <c r="AD41" s="499">
        <f>IF(AND('04 Wan'!F41=1,NOT('04 Wan'!I41="")),'04 Wan'!I41,0)</f>
        <v>0</v>
      </c>
      <c r="AE41" s="499">
        <f>IF(AND('04 Wan'!C41=0,NOT('04 Wan'!H41="")),'04 Wan'!H41,4)</f>
        <v>3</v>
      </c>
      <c r="AF41" s="499">
        <f>IF(AND('04 Wan'!D41=0,NOT('04 Wan'!H41="")),'04 Wan'!H41,4)</f>
        <v>3</v>
      </c>
      <c r="AG41" s="499">
        <f>IF(AND('04 Wan'!E41=0,NOT('04 Wan'!H41="")),'04 Wan'!H41,4)</f>
        <v>3</v>
      </c>
      <c r="AH41" s="499">
        <f>IF(AND('04 Wan'!F41=0,NOT('04 Wan'!H41="")),'04 Wan'!H41,4)</f>
        <v>3</v>
      </c>
    </row>
    <row r="42" spans="1:34" outlineLevel="1">
      <c r="A42" s="594" t="s">
        <v>5359</v>
      </c>
      <c r="B42" s="685" t="s">
        <v>1538</v>
      </c>
      <c r="C42" s="501"/>
      <c r="D42" s="501"/>
      <c r="E42" s="501"/>
      <c r="F42" s="500"/>
      <c r="G42" s="15"/>
      <c r="H42" s="15"/>
      <c r="I42" s="15"/>
      <c r="J42" s="15"/>
      <c r="K42" s="16"/>
      <c r="L42" s="109"/>
      <c r="AB42" s="499">
        <f>IF(AND('04 Wan'!D42=1,NOT('04 Wan'!I42="")),'04 Wan'!I42,0)</f>
        <v>0</v>
      </c>
    </row>
    <row r="43" spans="1:34" outlineLevel="2">
      <c r="A43" s="596" t="s">
        <v>3866</v>
      </c>
      <c r="B43" s="600" t="s">
        <v>3914</v>
      </c>
      <c r="C43" s="501"/>
      <c r="D43" s="501"/>
      <c r="E43" s="501"/>
      <c r="F43" s="500"/>
      <c r="G43" s="15">
        <v>4</v>
      </c>
      <c r="H43" s="15"/>
      <c r="I43" s="15">
        <v>2</v>
      </c>
      <c r="J43" s="15" t="s">
        <v>2351</v>
      </c>
      <c r="K43" s="16" t="s">
        <v>5500</v>
      </c>
      <c r="L43" s="109"/>
      <c r="AA43" s="499">
        <f>IF(AND('04 Wan'!C43=1,NOT('04 Wan'!I43="")),'04 Wan'!I43,0)</f>
        <v>0</v>
      </c>
      <c r="AB43" s="499">
        <f>IF(AND('04 Wan'!D43=1,NOT('04 Wan'!I43="")),'04 Wan'!I43,0)</f>
        <v>0</v>
      </c>
      <c r="AC43" s="499">
        <f>IF(AND('04 Wan'!E43=1,NOT('04 Wan'!I43="")),'04 Wan'!I43,0)</f>
        <v>0</v>
      </c>
      <c r="AD43" s="499">
        <f>IF(AND('04 Wan'!F43=1,NOT('04 Wan'!I43="")),'04 Wan'!I43,0)</f>
        <v>0</v>
      </c>
      <c r="AE43" s="499">
        <f>IF(AND('04 Wan'!C43=0,NOT('04 Wan'!H43="")),'04 Wan'!H43,4)</f>
        <v>4</v>
      </c>
      <c r="AF43" s="499">
        <f>IF(AND('04 Wan'!D43=0,NOT('04 Wan'!H43="")),'04 Wan'!H43,4)</f>
        <v>4</v>
      </c>
      <c r="AG43" s="499">
        <f>IF(AND('04 Wan'!E43=0,NOT('04 Wan'!H43="")),'04 Wan'!H43,4)</f>
        <v>4</v>
      </c>
      <c r="AH43" s="499">
        <f>IF(AND('04 Wan'!F43=0,NOT('04 Wan'!H43="")),'04 Wan'!H43,4)</f>
        <v>4</v>
      </c>
    </row>
    <row r="44" spans="1:34" ht="13" outlineLevel="2">
      <c r="A44" s="596" t="s">
        <v>3915</v>
      </c>
      <c r="B44" s="602" t="s">
        <v>3916</v>
      </c>
      <c r="C44" s="501"/>
      <c r="D44" s="501"/>
      <c r="E44" s="501"/>
      <c r="F44" s="112"/>
      <c r="G44" s="15">
        <v>4</v>
      </c>
      <c r="H44" s="15"/>
      <c r="I44" s="15">
        <v>2</v>
      </c>
      <c r="J44" s="15" t="s">
        <v>5466</v>
      </c>
      <c r="K44" s="16" t="s">
        <v>5500</v>
      </c>
      <c r="L44" s="109"/>
      <c r="AA44" s="499">
        <f>IF(AND('04 Wan'!C44=1,NOT('04 Wan'!I44="")),'04 Wan'!I44,0)</f>
        <v>0</v>
      </c>
      <c r="AB44" s="499">
        <f>IF(AND('04 Wan'!D44=1,NOT('04 Wan'!I44="")),'04 Wan'!I44,0)</f>
        <v>0</v>
      </c>
      <c r="AC44" s="499">
        <f>IF(AND('04 Wan'!E44=1,NOT('04 Wan'!I44="")),'04 Wan'!I44,0)</f>
        <v>0</v>
      </c>
      <c r="AD44" s="499">
        <f>IF(AND('04 Wan'!F44=1,NOT('04 Wan'!I44="")),'04 Wan'!I44,0)</f>
        <v>0</v>
      </c>
      <c r="AE44" s="499">
        <f>IF(AND('04 Wan'!C44=0,NOT('04 Wan'!H44="")),'04 Wan'!H44,4)</f>
        <v>4</v>
      </c>
      <c r="AF44" s="499">
        <f>IF(AND('04 Wan'!D44=0,NOT('04 Wan'!H44="")),'04 Wan'!H44,4)</f>
        <v>4</v>
      </c>
      <c r="AG44" s="499">
        <f>IF(AND('04 Wan'!E44=0,NOT('04 Wan'!H44="")),'04 Wan'!H44,4)</f>
        <v>4</v>
      </c>
      <c r="AH44" s="499">
        <f>IF(AND('04 Wan'!F44=0,NOT('04 Wan'!H44="")),'04 Wan'!H44,4)</f>
        <v>4</v>
      </c>
    </row>
    <row r="45" spans="1:34" ht="30" outlineLevel="2">
      <c r="A45" s="596" t="s">
        <v>3917</v>
      </c>
      <c r="B45" s="602" t="s">
        <v>3896</v>
      </c>
      <c r="C45" s="501"/>
      <c r="D45" s="501"/>
      <c r="E45" s="501"/>
      <c r="F45" s="500"/>
      <c r="G45" s="15">
        <v>4</v>
      </c>
      <c r="H45" s="15"/>
      <c r="I45" s="15"/>
      <c r="J45" s="15" t="s">
        <v>2351</v>
      </c>
      <c r="K45" s="16" t="s">
        <v>5500</v>
      </c>
      <c r="L45" s="109"/>
      <c r="AA45" s="499">
        <f>IF(AND('04 Wan'!C45=1,NOT('04 Wan'!I45="")),'04 Wan'!I45,0)</f>
        <v>0</v>
      </c>
      <c r="AB45" s="499">
        <f>IF(AND('04 Wan'!D45=1,NOT('04 Wan'!I45="")),'04 Wan'!I45,0)</f>
        <v>0</v>
      </c>
      <c r="AC45" s="499">
        <f>IF(AND('04 Wan'!E45=1,NOT('04 Wan'!I45="")),'04 Wan'!I45,0)</f>
        <v>0</v>
      </c>
      <c r="AD45" s="499">
        <f>IF(AND('04 Wan'!F45=1,NOT('04 Wan'!I45="")),'04 Wan'!I45,0)</f>
        <v>0</v>
      </c>
      <c r="AE45" s="499">
        <f>IF(AND('04 Wan'!C45=0,NOT('04 Wan'!H45="")),'04 Wan'!H45,4)</f>
        <v>4</v>
      </c>
      <c r="AF45" s="499">
        <f>IF(AND('04 Wan'!D45=0,NOT('04 Wan'!H45="")),'04 Wan'!H45,4)</f>
        <v>4</v>
      </c>
      <c r="AG45" s="499">
        <f>IF(AND('04 Wan'!E45=0,NOT('04 Wan'!H45="")),'04 Wan'!H45,4)</f>
        <v>4</v>
      </c>
      <c r="AH45" s="499">
        <f>IF(AND('04 Wan'!F45=0,NOT('04 Wan'!H45="")),'04 Wan'!H45,4)</f>
        <v>4</v>
      </c>
    </row>
    <row r="46" spans="1:34" outlineLevel="2">
      <c r="A46" s="596" t="s">
        <v>5085</v>
      </c>
      <c r="B46" s="600" t="s">
        <v>5204</v>
      </c>
      <c r="C46" s="501"/>
      <c r="D46" s="501"/>
      <c r="E46" s="501"/>
      <c r="F46" s="500"/>
      <c r="G46" s="15">
        <v>4</v>
      </c>
      <c r="H46" s="15">
        <v>2</v>
      </c>
      <c r="I46" s="15"/>
      <c r="J46" s="15" t="s">
        <v>2858</v>
      </c>
      <c r="K46" s="16" t="s">
        <v>5736</v>
      </c>
      <c r="L46" s="109"/>
      <c r="AA46" s="499">
        <f>IF(AND('04 Wan'!C46=1,NOT('04 Wan'!I46="")),'04 Wan'!I46,0)</f>
        <v>0</v>
      </c>
      <c r="AB46" s="499">
        <f>IF(AND('04 Wan'!D46=1,NOT('04 Wan'!I46="")),'04 Wan'!I46,0)</f>
        <v>0</v>
      </c>
      <c r="AC46" s="499">
        <f>IF(AND('04 Wan'!E46=1,NOT('04 Wan'!I46="")),'04 Wan'!I46,0)</f>
        <v>0</v>
      </c>
      <c r="AD46" s="499">
        <f>IF(AND('04 Wan'!F46=1,NOT('04 Wan'!I46="")),'04 Wan'!I46,0)</f>
        <v>0</v>
      </c>
      <c r="AE46" s="499">
        <f>IF(AND('04 Wan'!C46=0,NOT('04 Wan'!H46="")),'04 Wan'!H46,4)</f>
        <v>2</v>
      </c>
      <c r="AF46" s="499">
        <f>IF(AND('04 Wan'!D46=0,NOT('04 Wan'!H46="")),'04 Wan'!H46,4)</f>
        <v>2</v>
      </c>
      <c r="AG46" s="499">
        <f>IF(AND('04 Wan'!E46=0,NOT('04 Wan'!H46="")),'04 Wan'!H46,4)</f>
        <v>2</v>
      </c>
      <c r="AH46" s="499">
        <f>IF(AND('04 Wan'!F46=0,NOT('04 Wan'!H46="")),'04 Wan'!H46,4)</f>
        <v>2</v>
      </c>
    </row>
    <row r="47" spans="1:34" ht="20" outlineLevel="2">
      <c r="A47" s="596" t="s">
        <v>5768</v>
      </c>
      <c r="B47" s="600" t="s">
        <v>1672</v>
      </c>
      <c r="C47" s="501"/>
      <c r="D47" s="501"/>
      <c r="E47" s="501"/>
      <c r="F47" s="500"/>
      <c r="G47" s="15">
        <v>4</v>
      </c>
      <c r="H47" s="15">
        <v>2</v>
      </c>
      <c r="I47" s="15"/>
      <c r="J47" s="15" t="s">
        <v>5466</v>
      </c>
      <c r="K47" s="16" t="s">
        <v>5736</v>
      </c>
      <c r="L47" s="109"/>
      <c r="AA47" s="499">
        <f>IF(AND('04 Wan'!C47=1,NOT('04 Wan'!I47="")),'04 Wan'!I47,0)</f>
        <v>0</v>
      </c>
      <c r="AB47" s="499">
        <f>IF(AND('04 Wan'!D47=1,NOT('04 Wan'!I47="")),'04 Wan'!I47,0)</f>
        <v>0</v>
      </c>
      <c r="AC47" s="499">
        <f>IF(AND('04 Wan'!E47=1,NOT('04 Wan'!I47="")),'04 Wan'!I47,0)</f>
        <v>0</v>
      </c>
      <c r="AD47" s="499">
        <f>IF(AND('04 Wan'!F47=1,NOT('04 Wan'!I47="")),'04 Wan'!I47,0)</f>
        <v>0</v>
      </c>
      <c r="AE47" s="499">
        <f>IF(AND('04 Wan'!C47=0,NOT('04 Wan'!H47="")),'04 Wan'!H47,4)</f>
        <v>2</v>
      </c>
      <c r="AF47" s="499">
        <f>IF(AND('04 Wan'!D47=0,NOT('04 Wan'!H47="")),'04 Wan'!H47,4)</f>
        <v>2</v>
      </c>
      <c r="AG47" s="499">
        <f>IF(AND('04 Wan'!E47=0,NOT('04 Wan'!H47="")),'04 Wan'!H47,4)</f>
        <v>2</v>
      </c>
      <c r="AH47" s="499">
        <f>IF(AND('04 Wan'!F47=0,NOT('04 Wan'!H47="")),'04 Wan'!H47,4)</f>
        <v>2</v>
      </c>
    </row>
    <row r="48" spans="1:34" ht="30" outlineLevel="2">
      <c r="A48" s="596" t="s">
        <v>1673</v>
      </c>
      <c r="B48" s="600" t="s">
        <v>5168</v>
      </c>
      <c r="C48" s="501"/>
      <c r="D48" s="501"/>
      <c r="E48" s="501"/>
      <c r="F48" s="500"/>
      <c r="G48" s="15">
        <v>4</v>
      </c>
      <c r="H48" s="15">
        <v>2</v>
      </c>
      <c r="I48" s="15"/>
      <c r="J48" s="15" t="s">
        <v>5466</v>
      </c>
      <c r="K48" s="16"/>
      <c r="L48" s="109"/>
      <c r="AA48" s="499">
        <f>IF(AND('04 Wan'!C48=1,NOT('04 Wan'!I48="")),'04 Wan'!I48,0)</f>
        <v>0</v>
      </c>
      <c r="AB48" s="499">
        <f>IF(AND('04 Wan'!D48=1,NOT('04 Wan'!I48="")),'04 Wan'!I48,0)</f>
        <v>0</v>
      </c>
      <c r="AC48" s="499">
        <f>IF(AND('04 Wan'!E48=1,NOT('04 Wan'!I48="")),'04 Wan'!I48,0)</f>
        <v>0</v>
      </c>
      <c r="AD48" s="499">
        <f>IF(AND('04 Wan'!F48=1,NOT('04 Wan'!I48="")),'04 Wan'!I48,0)</f>
        <v>0</v>
      </c>
      <c r="AE48" s="499">
        <f>IF(AND('04 Wan'!C48=0,NOT('04 Wan'!H48="")),'04 Wan'!H48,4)</f>
        <v>2</v>
      </c>
      <c r="AF48" s="499">
        <f>IF(AND('04 Wan'!D48=0,NOT('04 Wan'!H48="")),'04 Wan'!H48,4)</f>
        <v>2</v>
      </c>
      <c r="AG48" s="499">
        <f>IF(AND('04 Wan'!E48=0,NOT('04 Wan'!H48="")),'04 Wan'!H48,4)</f>
        <v>2</v>
      </c>
      <c r="AH48" s="499">
        <f>IF(AND('04 Wan'!F48=0,NOT('04 Wan'!H48="")),'04 Wan'!H48,4)</f>
        <v>2</v>
      </c>
    </row>
    <row r="49" spans="1:34" ht="20" outlineLevel="2">
      <c r="A49" s="596" t="s">
        <v>1690</v>
      </c>
      <c r="B49" s="600" t="s">
        <v>1740</v>
      </c>
      <c r="C49" s="501"/>
      <c r="D49" s="500"/>
      <c r="E49" s="500"/>
      <c r="F49" s="500"/>
      <c r="G49" s="15">
        <v>2</v>
      </c>
      <c r="H49" s="15">
        <v>2</v>
      </c>
      <c r="I49" s="15"/>
      <c r="J49" s="15" t="s">
        <v>2356</v>
      </c>
      <c r="K49" s="16"/>
      <c r="L49" s="109"/>
      <c r="AA49" s="499">
        <f>IF(AND('04 Wan'!C49=1,NOT('04 Wan'!I49="")),'04 Wan'!I49,0)</f>
        <v>0</v>
      </c>
      <c r="AB49" s="499">
        <f>IF(AND('04 Wan'!D49=1,NOT('04 Wan'!I49="")),'04 Wan'!I49,0)</f>
        <v>0</v>
      </c>
      <c r="AC49" s="499">
        <f>IF(AND('04 Wan'!E49=1,NOT('04 Wan'!I49="")),'04 Wan'!I49,0)</f>
        <v>0</v>
      </c>
      <c r="AD49" s="499">
        <f>IF(AND('04 Wan'!F49=1,NOT('04 Wan'!I49="")),'04 Wan'!I49,0)</f>
        <v>0</v>
      </c>
      <c r="AE49" s="499">
        <f>IF(AND('04 Wan'!C49=0,NOT('04 Wan'!H49="")),'04 Wan'!H49,4)</f>
        <v>2</v>
      </c>
      <c r="AF49" s="499">
        <f>IF(AND('04 Wan'!D49=0,NOT('04 Wan'!H49="")),'04 Wan'!H49,4)</f>
        <v>2</v>
      </c>
      <c r="AG49" s="499">
        <f>IF(AND('04 Wan'!E49=0,NOT('04 Wan'!H49="")),'04 Wan'!H49,4)</f>
        <v>2</v>
      </c>
      <c r="AH49" s="499">
        <f>IF(AND('04 Wan'!F49=0,NOT('04 Wan'!H49="")),'04 Wan'!H49,4)</f>
        <v>2</v>
      </c>
    </row>
    <row r="50" spans="1:34" outlineLevel="2">
      <c r="A50" s="596" t="s">
        <v>1741</v>
      </c>
      <c r="B50" s="600" t="s">
        <v>3694</v>
      </c>
      <c r="C50" s="501"/>
      <c r="D50" s="501"/>
      <c r="E50" s="501"/>
      <c r="F50" s="500"/>
      <c r="G50" s="15">
        <v>2</v>
      </c>
      <c r="H50" s="15"/>
      <c r="I50" s="15">
        <v>3</v>
      </c>
      <c r="J50" s="15" t="s">
        <v>3371</v>
      </c>
      <c r="K50" s="16"/>
      <c r="L50" s="109"/>
      <c r="AA50" s="499">
        <f>IF(AND('04 Wan'!C50=1,NOT('04 Wan'!I50="")),'04 Wan'!I50,0)</f>
        <v>0</v>
      </c>
      <c r="AB50" s="499">
        <f>IF(AND('04 Wan'!D50=1,NOT('04 Wan'!I50="")),'04 Wan'!I50,0)</f>
        <v>0</v>
      </c>
      <c r="AC50" s="499">
        <f>IF(AND('04 Wan'!E50=1,NOT('04 Wan'!I50="")),'04 Wan'!I50,0)</f>
        <v>0</v>
      </c>
      <c r="AD50" s="499">
        <f>IF(AND('04 Wan'!F50=1,NOT('04 Wan'!I50="")),'04 Wan'!I50,0)</f>
        <v>0</v>
      </c>
      <c r="AE50" s="499">
        <f>IF(AND('04 Wan'!C50=0,NOT('04 Wan'!H50="")),'04 Wan'!H50,4)</f>
        <v>4</v>
      </c>
      <c r="AF50" s="499">
        <f>IF(AND('04 Wan'!D50=0,NOT('04 Wan'!H50="")),'04 Wan'!H50,4)</f>
        <v>4</v>
      </c>
      <c r="AG50" s="499">
        <f>IF(AND('04 Wan'!E50=0,NOT('04 Wan'!H50="")),'04 Wan'!H50,4)</f>
        <v>4</v>
      </c>
      <c r="AH50" s="499">
        <f>IF(AND('04 Wan'!F50=0,NOT('04 Wan'!H50="")),'04 Wan'!H50,4)</f>
        <v>4</v>
      </c>
    </row>
    <row r="51" spans="1:34" outlineLevel="2">
      <c r="A51" s="596" t="s">
        <v>3695</v>
      </c>
      <c r="B51" s="600" t="s">
        <v>3696</v>
      </c>
      <c r="C51" s="501"/>
      <c r="D51" s="501"/>
      <c r="E51" s="501"/>
      <c r="F51" s="500"/>
      <c r="G51" s="15">
        <v>2</v>
      </c>
      <c r="H51" s="15"/>
      <c r="I51" s="15"/>
      <c r="J51" s="15" t="s">
        <v>2356</v>
      </c>
      <c r="K51" s="16"/>
      <c r="L51" s="109"/>
      <c r="AA51" s="499">
        <f>IF(AND('04 Wan'!C51=1,NOT('04 Wan'!I51="")),'04 Wan'!I51,0)</f>
        <v>0</v>
      </c>
      <c r="AB51" s="499">
        <f>IF(AND('04 Wan'!D51=1,NOT('04 Wan'!I51="")),'04 Wan'!I51,0)</f>
        <v>0</v>
      </c>
      <c r="AC51" s="499">
        <f>IF(AND('04 Wan'!E51=1,NOT('04 Wan'!I51="")),'04 Wan'!I51,0)</f>
        <v>0</v>
      </c>
      <c r="AD51" s="499">
        <f>IF(AND('04 Wan'!F51=1,NOT('04 Wan'!I51="")),'04 Wan'!I51,0)</f>
        <v>0</v>
      </c>
      <c r="AE51" s="499">
        <f>IF(AND('04 Wan'!C51=0,NOT('04 Wan'!H51="")),'04 Wan'!H51,4)</f>
        <v>4</v>
      </c>
      <c r="AF51" s="499">
        <f>IF(AND('04 Wan'!D51=0,NOT('04 Wan'!H51="")),'04 Wan'!H51,4)</f>
        <v>4</v>
      </c>
      <c r="AG51" s="499">
        <f>IF(AND('04 Wan'!E51=0,NOT('04 Wan'!H51="")),'04 Wan'!H51,4)</f>
        <v>4</v>
      </c>
      <c r="AH51" s="499">
        <f>IF(AND('04 Wan'!F51=0,NOT('04 Wan'!H51="")),'04 Wan'!H51,4)</f>
        <v>4</v>
      </c>
    </row>
    <row r="52" spans="1:34" outlineLevel="2">
      <c r="A52" s="596" t="s">
        <v>3697</v>
      </c>
      <c r="B52" s="600" t="s">
        <v>1757</v>
      </c>
      <c r="C52" s="501"/>
      <c r="D52" s="501"/>
      <c r="E52" s="501"/>
      <c r="F52" s="500"/>
      <c r="G52" s="15">
        <v>2</v>
      </c>
      <c r="H52" s="15">
        <v>3</v>
      </c>
      <c r="I52" s="15"/>
      <c r="J52" s="15" t="s">
        <v>2858</v>
      </c>
      <c r="K52" s="16"/>
      <c r="L52" s="109"/>
      <c r="AA52" s="499">
        <f>IF(AND('04 Wan'!C52=1,NOT('04 Wan'!I52="")),'04 Wan'!I52,0)</f>
        <v>0</v>
      </c>
      <c r="AB52" s="499">
        <f>IF(AND('04 Wan'!D52=1,NOT('04 Wan'!I52="")),'04 Wan'!I52,0)</f>
        <v>0</v>
      </c>
      <c r="AC52" s="499">
        <f>IF(AND('04 Wan'!E52=1,NOT('04 Wan'!I52="")),'04 Wan'!I52,0)</f>
        <v>0</v>
      </c>
      <c r="AD52" s="499">
        <f>IF(AND('04 Wan'!F52=1,NOT('04 Wan'!I52="")),'04 Wan'!I52,0)</f>
        <v>0</v>
      </c>
      <c r="AE52" s="499">
        <f>IF(AND('04 Wan'!C52=0,NOT('04 Wan'!H52="")),'04 Wan'!H52,4)</f>
        <v>3</v>
      </c>
      <c r="AF52" s="499">
        <f>IF(AND('04 Wan'!D52=0,NOT('04 Wan'!H52="")),'04 Wan'!H52,4)</f>
        <v>3</v>
      </c>
      <c r="AG52" s="499">
        <f>IF(AND('04 Wan'!E52=0,NOT('04 Wan'!H52="")),'04 Wan'!H52,4)</f>
        <v>3</v>
      </c>
      <c r="AH52" s="499">
        <f>IF(AND('04 Wan'!F52=0,NOT('04 Wan'!H52="")),'04 Wan'!H52,4)</f>
        <v>3</v>
      </c>
    </row>
    <row r="53" spans="1:34" outlineLevel="1">
      <c r="A53" s="594" t="s">
        <v>1758</v>
      </c>
      <c r="B53" s="595" t="s">
        <v>1759</v>
      </c>
      <c r="C53" s="501"/>
      <c r="D53" s="501"/>
      <c r="E53" s="501"/>
      <c r="F53" s="500"/>
      <c r="G53" s="15"/>
      <c r="H53" s="15"/>
      <c r="I53" s="15"/>
      <c r="J53" s="15"/>
      <c r="K53" s="16"/>
      <c r="L53" s="109"/>
      <c r="AB53" s="499">
        <f>IF(AND('04 Wan'!D53=1,NOT('04 Wan'!I53="")),'04 Wan'!I53,0)</f>
        <v>0</v>
      </c>
    </row>
    <row r="54" spans="1:34" ht="20" outlineLevel="2">
      <c r="A54" s="596" t="s">
        <v>1760</v>
      </c>
      <c r="B54" s="600" t="s">
        <v>3698</v>
      </c>
      <c r="C54" s="501"/>
      <c r="D54" s="501"/>
      <c r="E54" s="501"/>
      <c r="F54" s="500"/>
      <c r="G54" s="15">
        <v>2</v>
      </c>
      <c r="H54" s="15"/>
      <c r="I54" s="15"/>
      <c r="J54" s="15" t="s">
        <v>5466</v>
      </c>
      <c r="K54" s="16"/>
      <c r="L54" s="109"/>
      <c r="AA54" s="499">
        <f>IF(AND('04 Wan'!C54=1,NOT('04 Wan'!I54="")),'04 Wan'!I54,0)</f>
        <v>0</v>
      </c>
      <c r="AB54" s="499">
        <f>IF(AND('04 Wan'!D54=1,NOT('04 Wan'!I54="")),'04 Wan'!I54,0)</f>
        <v>0</v>
      </c>
      <c r="AC54" s="499">
        <f>IF(AND('04 Wan'!E54=1,NOT('04 Wan'!I54="")),'04 Wan'!I54,0)</f>
        <v>0</v>
      </c>
      <c r="AD54" s="499">
        <f>IF(AND('04 Wan'!F54=1,NOT('04 Wan'!I54="")),'04 Wan'!I54,0)</f>
        <v>0</v>
      </c>
      <c r="AE54" s="499">
        <f>IF(AND('04 Wan'!C54=0,NOT('04 Wan'!H54="")),'04 Wan'!H54,4)</f>
        <v>4</v>
      </c>
      <c r="AF54" s="499">
        <f>IF(AND('04 Wan'!D54=0,NOT('04 Wan'!H54="")),'04 Wan'!H54,4)</f>
        <v>4</v>
      </c>
      <c r="AG54" s="499">
        <f>IF(AND('04 Wan'!E54=0,NOT('04 Wan'!H54="")),'04 Wan'!H54,4)</f>
        <v>4</v>
      </c>
      <c r="AH54" s="499">
        <f>IF(AND('04 Wan'!F54=0,NOT('04 Wan'!H54="")),'04 Wan'!H54,4)</f>
        <v>4</v>
      </c>
    </row>
    <row r="55" spans="1:34" ht="30" outlineLevel="2">
      <c r="A55" s="596" t="s">
        <v>3699</v>
      </c>
      <c r="B55" s="600" t="s">
        <v>3662</v>
      </c>
      <c r="C55" s="501"/>
      <c r="D55" s="500"/>
      <c r="E55" s="500"/>
      <c r="F55" s="500"/>
      <c r="G55" s="15">
        <v>2</v>
      </c>
      <c r="H55" s="15"/>
      <c r="I55" s="15"/>
      <c r="J55" s="15" t="s">
        <v>5466</v>
      </c>
      <c r="K55" s="16"/>
      <c r="L55" s="109"/>
      <c r="AA55" s="499">
        <f>IF(AND('04 Wan'!C55=1,NOT('04 Wan'!I55="")),'04 Wan'!I55,0)</f>
        <v>0</v>
      </c>
      <c r="AB55" s="499">
        <f>IF(AND('04 Wan'!D55=1,NOT('04 Wan'!I55="")),'04 Wan'!I55,0)</f>
        <v>0</v>
      </c>
      <c r="AC55" s="499">
        <f>IF(AND('04 Wan'!E55=1,NOT('04 Wan'!I55="")),'04 Wan'!I55,0)</f>
        <v>0</v>
      </c>
      <c r="AD55" s="499">
        <f>IF(AND('04 Wan'!F55=1,NOT('04 Wan'!I55="")),'04 Wan'!I55,0)</f>
        <v>0</v>
      </c>
      <c r="AE55" s="499">
        <f>IF(AND('04 Wan'!C55=0,NOT('04 Wan'!H55="")),'04 Wan'!H55,4)</f>
        <v>4</v>
      </c>
      <c r="AF55" s="499">
        <f>IF(AND('04 Wan'!D55=0,NOT('04 Wan'!H55="")),'04 Wan'!H55,4)</f>
        <v>4</v>
      </c>
      <c r="AG55" s="499">
        <f>IF(AND('04 Wan'!E55=0,NOT('04 Wan'!H55="")),'04 Wan'!H55,4)</f>
        <v>4</v>
      </c>
      <c r="AH55" s="499">
        <f>IF(AND('04 Wan'!F55=0,NOT('04 Wan'!H55="")),'04 Wan'!H55,4)</f>
        <v>4</v>
      </c>
    </row>
    <row r="56" spans="1:34" ht="20" outlineLevel="2">
      <c r="A56" s="596" t="s">
        <v>3663</v>
      </c>
      <c r="B56" s="600" t="s">
        <v>5133</v>
      </c>
      <c r="C56" s="501"/>
      <c r="D56" s="501"/>
      <c r="E56" s="501"/>
      <c r="F56" s="500"/>
      <c r="G56" s="15">
        <v>2</v>
      </c>
      <c r="H56" s="15">
        <v>2</v>
      </c>
      <c r="I56" s="15"/>
      <c r="J56" s="15" t="s">
        <v>2356</v>
      </c>
      <c r="K56" s="16"/>
      <c r="L56" s="109"/>
      <c r="AA56" s="499">
        <f>IF(AND('04 Wan'!C56=1,NOT('04 Wan'!I56="")),'04 Wan'!I56,0)</f>
        <v>0</v>
      </c>
      <c r="AB56" s="499">
        <f>IF(AND('04 Wan'!D56=1,NOT('04 Wan'!I56="")),'04 Wan'!I56,0)</f>
        <v>0</v>
      </c>
      <c r="AC56" s="499">
        <f>IF(AND('04 Wan'!E56=1,NOT('04 Wan'!I56="")),'04 Wan'!I56,0)</f>
        <v>0</v>
      </c>
      <c r="AD56" s="499">
        <f>IF(AND('04 Wan'!F56=1,NOT('04 Wan'!I56="")),'04 Wan'!I56,0)</f>
        <v>0</v>
      </c>
      <c r="AE56" s="499">
        <f>IF(AND('04 Wan'!C56=0,NOT('04 Wan'!H56="")),'04 Wan'!H56,4)</f>
        <v>2</v>
      </c>
      <c r="AF56" s="499">
        <f>IF(AND('04 Wan'!D56=0,NOT('04 Wan'!H56="")),'04 Wan'!H56,4)</f>
        <v>2</v>
      </c>
      <c r="AG56" s="499">
        <f>IF(AND('04 Wan'!E56=0,NOT('04 Wan'!H56="")),'04 Wan'!H56,4)</f>
        <v>2</v>
      </c>
      <c r="AH56" s="499">
        <f>IF(AND('04 Wan'!F56=0,NOT('04 Wan'!H56="")),'04 Wan'!H56,4)</f>
        <v>2</v>
      </c>
    </row>
    <row r="57" spans="1:34" outlineLevel="2">
      <c r="A57" s="596" t="s">
        <v>5134</v>
      </c>
      <c r="B57" s="600" t="s">
        <v>1687</v>
      </c>
      <c r="C57" s="501"/>
      <c r="D57" s="501"/>
      <c r="E57" s="501"/>
      <c r="F57" s="500"/>
      <c r="G57" s="15">
        <v>2</v>
      </c>
      <c r="H57" s="15">
        <v>3</v>
      </c>
      <c r="I57" s="15"/>
      <c r="J57" s="15" t="s">
        <v>2356</v>
      </c>
      <c r="K57" s="16"/>
      <c r="L57" s="109"/>
      <c r="AA57" s="499">
        <f>IF(AND('04 Wan'!C57=1,NOT('04 Wan'!I57="")),'04 Wan'!I57,0)</f>
        <v>0</v>
      </c>
      <c r="AB57" s="499">
        <f>IF(AND('04 Wan'!D57=1,NOT('04 Wan'!I57="")),'04 Wan'!I57,0)</f>
        <v>0</v>
      </c>
      <c r="AC57" s="499">
        <f>IF(AND('04 Wan'!E57=1,NOT('04 Wan'!I57="")),'04 Wan'!I57,0)</f>
        <v>0</v>
      </c>
      <c r="AD57" s="499">
        <f>IF(AND('04 Wan'!F57=1,NOT('04 Wan'!I57="")),'04 Wan'!I57,0)</f>
        <v>0</v>
      </c>
      <c r="AE57" s="499">
        <f>IF(AND('04 Wan'!C57=0,NOT('04 Wan'!H57="")),'04 Wan'!H57,4)</f>
        <v>3</v>
      </c>
      <c r="AF57" s="499">
        <f>IF(AND('04 Wan'!D57=0,NOT('04 Wan'!H57="")),'04 Wan'!H57,4)</f>
        <v>3</v>
      </c>
      <c r="AG57" s="499">
        <f>IF(AND('04 Wan'!E57=0,NOT('04 Wan'!H57="")),'04 Wan'!H57,4)</f>
        <v>3</v>
      </c>
      <c r="AH57" s="499">
        <f>IF(AND('04 Wan'!F57=0,NOT('04 Wan'!H57="")),'04 Wan'!H57,4)</f>
        <v>3</v>
      </c>
    </row>
    <row r="58" spans="1:34" outlineLevel="2">
      <c r="A58" s="596" t="s">
        <v>5135</v>
      </c>
      <c r="B58" s="600" t="s">
        <v>5136</v>
      </c>
      <c r="C58" s="501"/>
      <c r="D58" s="501"/>
      <c r="E58" s="501"/>
      <c r="F58" s="500"/>
      <c r="G58" s="15">
        <v>2</v>
      </c>
      <c r="H58" s="15">
        <v>3</v>
      </c>
      <c r="I58" s="15"/>
      <c r="J58" s="15" t="s">
        <v>2858</v>
      </c>
      <c r="K58" s="16"/>
      <c r="L58" s="109"/>
      <c r="AA58" s="499">
        <f>IF(AND('04 Wan'!C58=1,NOT('04 Wan'!I58="")),'04 Wan'!I58,0)</f>
        <v>0</v>
      </c>
      <c r="AB58" s="499">
        <f>IF(AND('04 Wan'!D58=1,NOT('04 Wan'!I58="")),'04 Wan'!I58,0)</f>
        <v>0</v>
      </c>
      <c r="AC58" s="499">
        <f>IF(AND('04 Wan'!E58=1,NOT('04 Wan'!I58="")),'04 Wan'!I58,0)</f>
        <v>0</v>
      </c>
      <c r="AD58" s="499">
        <f>IF(AND('04 Wan'!F58=1,NOT('04 Wan'!I58="")),'04 Wan'!I58,0)</f>
        <v>0</v>
      </c>
      <c r="AE58" s="499">
        <f>IF(AND('04 Wan'!C58=0,NOT('04 Wan'!H58="")),'04 Wan'!H58,4)</f>
        <v>3</v>
      </c>
      <c r="AF58" s="499">
        <f>IF(AND('04 Wan'!D58=0,NOT('04 Wan'!H58="")),'04 Wan'!H58,4)</f>
        <v>3</v>
      </c>
      <c r="AG58" s="499">
        <f>IF(AND('04 Wan'!E58=0,NOT('04 Wan'!H58="")),'04 Wan'!H58,4)</f>
        <v>3</v>
      </c>
      <c r="AH58" s="499">
        <f>IF(AND('04 Wan'!F58=0,NOT('04 Wan'!H58="")),'04 Wan'!H58,4)</f>
        <v>3</v>
      </c>
    </row>
    <row r="59" spans="1:34" ht="13">
      <c r="A59" s="686" t="s">
        <v>5137</v>
      </c>
      <c r="B59" s="683" t="s">
        <v>5138</v>
      </c>
      <c r="C59" s="501"/>
      <c r="D59" s="501"/>
      <c r="E59" s="501"/>
      <c r="F59" s="500"/>
      <c r="G59" s="18"/>
      <c r="H59" s="18"/>
      <c r="I59" s="18"/>
      <c r="J59" s="18"/>
      <c r="K59" s="16"/>
      <c r="L59" s="109"/>
      <c r="N59" s="26"/>
      <c r="AB59" s="499">
        <f>IF(AND('04 Wan'!D59=1,NOT('04 Wan'!I59="")),'04 Wan'!I59,0)</f>
        <v>0</v>
      </c>
    </row>
    <row r="60" spans="1:34" outlineLevel="1">
      <c r="A60" s="594" t="s">
        <v>5139</v>
      </c>
      <c r="B60" s="595" t="s">
        <v>5140</v>
      </c>
      <c r="C60" s="500"/>
      <c r="D60" s="500"/>
      <c r="E60" s="500"/>
      <c r="F60" s="500"/>
      <c r="G60" s="18"/>
      <c r="H60" s="18"/>
      <c r="I60" s="18"/>
      <c r="J60" s="18"/>
      <c r="K60" s="16"/>
      <c r="L60" s="109"/>
      <c r="AB60" s="499">
        <f>IF(AND('04 Wan'!D60=1,NOT('04 Wan'!I60="")),'04 Wan'!I60,0)</f>
        <v>0</v>
      </c>
    </row>
    <row r="61" spans="1:34" ht="20" outlineLevel="2">
      <c r="A61" s="596" t="s">
        <v>5141</v>
      </c>
      <c r="B61" s="600" t="s">
        <v>5142</v>
      </c>
      <c r="C61" s="501"/>
      <c r="D61" s="501"/>
      <c r="E61" s="501"/>
      <c r="F61" s="500"/>
      <c r="G61" s="15">
        <v>4</v>
      </c>
      <c r="H61" s="15"/>
      <c r="I61" s="18"/>
      <c r="J61" s="15" t="s">
        <v>2351</v>
      </c>
      <c r="K61" s="16"/>
      <c r="L61" s="109"/>
      <c r="AA61" s="499">
        <f>IF(AND('04 Wan'!C61=1,NOT('04 Wan'!I61="")),'04 Wan'!I61,0)</f>
        <v>0</v>
      </c>
      <c r="AB61" s="499">
        <f>IF(AND('04 Wan'!D61=1,NOT('04 Wan'!I61="")),'04 Wan'!I61,0)</f>
        <v>0</v>
      </c>
      <c r="AC61" s="499">
        <f>IF(AND('04 Wan'!E61=1,NOT('04 Wan'!I61="")),'04 Wan'!I61,0)</f>
        <v>0</v>
      </c>
      <c r="AD61" s="499">
        <f>IF(AND('04 Wan'!F61=1,NOT('04 Wan'!I61="")),'04 Wan'!I61,0)</f>
        <v>0</v>
      </c>
      <c r="AE61" s="499">
        <f>IF(AND('04 Wan'!C61=0,NOT('04 Wan'!H61="")),'04 Wan'!H61,4)</f>
        <v>4</v>
      </c>
      <c r="AF61" s="499">
        <f>IF(AND('04 Wan'!D61=0,NOT('04 Wan'!H61="")),'04 Wan'!H61,4)</f>
        <v>4</v>
      </c>
      <c r="AG61" s="499">
        <f>IF(AND('04 Wan'!E61=0,NOT('04 Wan'!H61="")),'04 Wan'!H61,4)</f>
        <v>4</v>
      </c>
      <c r="AH61" s="499">
        <f>IF(AND('04 Wan'!F61=0,NOT('04 Wan'!H61="")),'04 Wan'!H61,4)</f>
        <v>4</v>
      </c>
    </row>
    <row r="62" spans="1:34" outlineLevel="2">
      <c r="A62" s="596" t="s">
        <v>5143</v>
      </c>
      <c r="B62" s="602" t="s">
        <v>3718</v>
      </c>
      <c r="C62" s="501"/>
      <c r="D62" s="501"/>
      <c r="E62" s="501"/>
      <c r="F62" s="500"/>
      <c r="G62" s="15">
        <v>2</v>
      </c>
      <c r="H62" s="15">
        <v>2</v>
      </c>
      <c r="I62" s="18"/>
      <c r="J62" s="15" t="s">
        <v>2356</v>
      </c>
      <c r="K62" s="16"/>
      <c r="L62" s="109"/>
      <c r="AA62" s="499">
        <f>IF(AND('04 Wan'!C62=1,NOT('04 Wan'!I62="")),'04 Wan'!I62,0)</f>
        <v>0</v>
      </c>
      <c r="AB62" s="499">
        <f>IF(AND('04 Wan'!D62=1,NOT('04 Wan'!I62="")),'04 Wan'!I62,0)</f>
        <v>0</v>
      </c>
      <c r="AC62" s="499">
        <f>IF(AND('04 Wan'!E62=1,NOT('04 Wan'!I62="")),'04 Wan'!I62,0)</f>
        <v>0</v>
      </c>
      <c r="AD62" s="499">
        <f>IF(AND('04 Wan'!F62=1,NOT('04 Wan'!I62="")),'04 Wan'!I62,0)</f>
        <v>0</v>
      </c>
      <c r="AE62" s="499">
        <f>IF(AND('04 Wan'!C62=0,NOT('04 Wan'!H62="")),'04 Wan'!H62,4)</f>
        <v>2</v>
      </c>
      <c r="AF62" s="499">
        <f>IF(AND('04 Wan'!D62=0,NOT('04 Wan'!H62="")),'04 Wan'!H62,4)</f>
        <v>2</v>
      </c>
      <c r="AG62" s="499">
        <f>IF(AND('04 Wan'!E62=0,NOT('04 Wan'!H62="")),'04 Wan'!H62,4)</f>
        <v>2</v>
      </c>
      <c r="AH62" s="499">
        <f>IF(AND('04 Wan'!F62=0,NOT('04 Wan'!H62="")),'04 Wan'!H62,4)</f>
        <v>2</v>
      </c>
    </row>
    <row r="63" spans="1:34" ht="20" outlineLevel="2">
      <c r="A63" s="596" t="s">
        <v>3719</v>
      </c>
      <c r="B63" s="602" t="s">
        <v>3803</v>
      </c>
      <c r="C63" s="501"/>
      <c r="D63" s="501"/>
      <c r="E63" s="501"/>
      <c r="F63" s="500"/>
      <c r="G63" s="15">
        <v>4</v>
      </c>
      <c r="H63" s="15">
        <v>2</v>
      </c>
      <c r="I63" s="18"/>
      <c r="J63" s="15" t="s">
        <v>2356</v>
      </c>
      <c r="K63" s="16"/>
      <c r="L63" s="109"/>
      <c r="AA63" s="499">
        <f>IF(AND('04 Wan'!C63=1,NOT('04 Wan'!I63="")),'04 Wan'!I63,0)</f>
        <v>0</v>
      </c>
      <c r="AB63" s="499">
        <f>IF(AND('04 Wan'!D63=1,NOT('04 Wan'!I63="")),'04 Wan'!I63,0)</f>
        <v>0</v>
      </c>
      <c r="AC63" s="499">
        <f>IF(AND('04 Wan'!E63=1,NOT('04 Wan'!I63="")),'04 Wan'!I63,0)</f>
        <v>0</v>
      </c>
      <c r="AD63" s="499">
        <f>IF(AND('04 Wan'!F63=1,NOT('04 Wan'!I63="")),'04 Wan'!I63,0)</f>
        <v>0</v>
      </c>
      <c r="AE63" s="499">
        <f>IF(AND('04 Wan'!C63=0,NOT('04 Wan'!H63="")),'04 Wan'!H63,4)</f>
        <v>2</v>
      </c>
      <c r="AF63" s="499">
        <f>IF(AND('04 Wan'!D63=0,NOT('04 Wan'!H63="")),'04 Wan'!H63,4)</f>
        <v>2</v>
      </c>
      <c r="AG63" s="499">
        <f>IF(AND('04 Wan'!E63=0,NOT('04 Wan'!H63="")),'04 Wan'!H63,4)</f>
        <v>2</v>
      </c>
      <c r="AH63" s="499">
        <f>IF(AND('04 Wan'!F63=0,NOT('04 Wan'!H63="")),'04 Wan'!H63,4)</f>
        <v>2</v>
      </c>
    </row>
    <row r="64" spans="1:34" ht="20" outlineLevel="2">
      <c r="A64" s="596" t="s">
        <v>3741</v>
      </c>
      <c r="B64" s="602" t="s">
        <v>4746</v>
      </c>
      <c r="C64" s="501"/>
      <c r="D64" s="501"/>
      <c r="E64" s="501"/>
      <c r="F64" s="500"/>
      <c r="G64" s="15">
        <v>4</v>
      </c>
      <c r="H64" s="15">
        <v>2</v>
      </c>
      <c r="I64" s="18"/>
      <c r="J64" s="15" t="s">
        <v>5466</v>
      </c>
      <c r="K64" s="16"/>
      <c r="L64" s="109"/>
      <c r="AA64" s="499">
        <f>IF(AND('04 Wan'!C64=1,NOT('04 Wan'!I64="")),'04 Wan'!I64,0)</f>
        <v>0</v>
      </c>
      <c r="AB64" s="499">
        <f>IF(AND('04 Wan'!D64=1,NOT('04 Wan'!I64="")),'04 Wan'!I64,0)</f>
        <v>0</v>
      </c>
      <c r="AC64" s="499">
        <f>IF(AND('04 Wan'!E64=1,NOT('04 Wan'!I64="")),'04 Wan'!I64,0)</f>
        <v>0</v>
      </c>
      <c r="AD64" s="499">
        <f>IF(AND('04 Wan'!F64=1,NOT('04 Wan'!I64="")),'04 Wan'!I64,0)</f>
        <v>0</v>
      </c>
      <c r="AE64" s="499">
        <f>IF(AND('04 Wan'!C64=0,NOT('04 Wan'!H64="")),'04 Wan'!H64,4)</f>
        <v>2</v>
      </c>
      <c r="AF64" s="499">
        <f>IF(AND('04 Wan'!D64=0,NOT('04 Wan'!H64="")),'04 Wan'!H64,4)</f>
        <v>2</v>
      </c>
      <c r="AG64" s="499">
        <f>IF(AND('04 Wan'!E64=0,NOT('04 Wan'!H64="")),'04 Wan'!H64,4)</f>
        <v>2</v>
      </c>
      <c r="AH64" s="499">
        <f>IF(AND('04 Wan'!F64=0,NOT('04 Wan'!H64="")),'04 Wan'!H64,4)</f>
        <v>2</v>
      </c>
    </row>
    <row r="65" spans="1:34" ht="20" outlineLevel="2">
      <c r="A65" s="596" t="s">
        <v>3742</v>
      </c>
      <c r="B65" s="355" t="s">
        <v>4747</v>
      </c>
      <c r="C65" s="21"/>
      <c r="D65" s="21"/>
      <c r="E65" s="21"/>
      <c r="F65" s="14"/>
      <c r="G65" s="15">
        <v>2</v>
      </c>
      <c r="H65" s="15"/>
      <c r="I65" s="18"/>
      <c r="J65" s="15" t="s">
        <v>5466</v>
      </c>
      <c r="K65" s="16" t="s">
        <v>5398</v>
      </c>
      <c r="L65" s="109"/>
      <c r="AA65" s="499">
        <f>IF(AND('04 Wan'!C65=1,NOT('04 Wan'!I65="")),'04 Wan'!I65,0)</f>
        <v>0</v>
      </c>
      <c r="AB65" s="499">
        <f>IF(AND('04 Wan'!D65=1,NOT('04 Wan'!I65="")),'04 Wan'!I65,0)</f>
        <v>0</v>
      </c>
      <c r="AC65" s="499">
        <f>IF(AND('04 Wan'!E65=1,NOT('04 Wan'!I65="")),'04 Wan'!I65,0)</f>
        <v>0</v>
      </c>
      <c r="AD65" s="499">
        <f>IF(AND('04 Wan'!F65=1,NOT('04 Wan'!I65="")),'04 Wan'!I65,0)</f>
        <v>0</v>
      </c>
      <c r="AE65" s="499">
        <f>IF(AND('04 Wan'!C65=0,NOT('04 Wan'!H65="")),'04 Wan'!H65,4)</f>
        <v>4</v>
      </c>
      <c r="AF65" s="499">
        <f>IF(AND('04 Wan'!D65=0,NOT('04 Wan'!H65="")),'04 Wan'!H65,4)</f>
        <v>4</v>
      </c>
      <c r="AG65" s="499">
        <f>IF(AND('04 Wan'!E65=0,NOT('04 Wan'!H65="")),'04 Wan'!H65,4)</f>
        <v>4</v>
      </c>
      <c r="AH65" s="499">
        <f>IF(AND('04 Wan'!F65=0,NOT('04 Wan'!H65="")),'04 Wan'!H65,4)</f>
        <v>4</v>
      </c>
    </row>
    <row r="66" spans="1:34" outlineLevel="2">
      <c r="A66" s="596" t="s">
        <v>5399</v>
      </c>
      <c r="B66" s="600" t="s">
        <v>3808</v>
      </c>
      <c r="C66" s="21"/>
      <c r="D66" s="21"/>
      <c r="E66" s="21"/>
      <c r="F66" s="14"/>
      <c r="G66" s="15">
        <v>4</v>
      </c>
      <c r="H66" s="15">
        <v>2</v>
      </c>
      <c r="I66" s="18"/>
      <c r="J66" s="15" t="s">
        <v>5466</v>
      </c>
      <c r="K66" s="16" t="s">
        <v>5398</v>
      </c>
      <c r="L66" s="109"/>
      <c r="AA66" s="499">
        <f>IF(AND('04 Wan'!C66=1,NOT('04 Wan'!I66="")),'04 Wan'!I66,0)</f>
        <v>0</v>
      </c>
      <c r="AB66" s="499">
        <f>IF(AND('04 Wan'!D66=1,NOT('04 Wan'!I66="")),'04 Wan'!I66,0)</f>
        <v>0</v>
      </c>
      <c r="AC66" s="499">
        <f>IF(AND('04 Wan'!E66=1,NOT('04 Wan'!I66="")),'04 Wan'!I66,0)</f>
        <v>0</v>
      </c>
      <c r="AD66" s="499">
        <f>IF(AND('04 Wan'!F66=1,NOT('04 Wan'!I66="")),'04 Wan'!I66,0)</f>
        <v>0</v>
      </c>
      <c r="AE66" s="499">
        <f>IF(AND('04 Wan'!C66=0,NOT('04 Wan'!H66="")),'04 Wan'!H66,4)</f>
        <v>2</v>
      </c>
      <c r="AF66" s="499">
        <f>IF(AND('04 Wan'!D66=0,NOT('04 Wan'!H66="")),'04 Wan'!H66,4)</f>
        <v>2</v>
      </c>
      <c r="AG66" s="499">
        <f>IF(AND('04 Wan'!E66=0,NOT('04 Wan'!H66="")),'04 Wan'!H66,4)</f>
        <v>2</v>
      </c>
      <c r="AH66" s="499">
        <f>IF(AND('04 Wan'!F66=0,NOT('04 Wan'!H66="")),'04 Wan'!H66,4)</f>
        <v>2</v>
      </c>
    </row>
    <row r="67" spans="1:34" outlineLevel="2">
      <c r="A67" s="596" t="s">
        <v>3809</v>
      </c>
      <c r="B67" s="602" t="s">
        <v>4716</v>
      </c>
      <c r="C67" s="21"/>
      <c r="D67" s="21"/>
      <c r="E67" s="21"/>
      <c r="F67" s="14"/>
      <c r="G67" s="15">
        <v>4</v>
      </c>
      <c r="H67" s="15">
        <v>3</v>
      </c>
      <c r="I67" s="18"/>
      <c r="J67" s="15" t="s">
        <v>5466</v>
      </c>
      <c r="K67" s="16"/>
      <c r="L67" s="109"/>
      <c r="AA67" s="499">
        <f>IF(AND('04 Wan'!C67=1,NOT('04 Wan'!I67="")),'04 Wan'!I67,0)</f>
        <v>0</v>
      </c>
      <c r="AB67" s="499">
        <f>IF(AND('04 Wan'!D67=1,NOT('04 Wan'!I67="")),'04 Wan'!I67,0)</f>
        <v>0</v>
      </c>
      <c r="AC67" s="499">
        <f>IF(AND('04 Wan'!E67=1,NOT('04 Wan'!I67="")),'04 Wan'!I67,0)</f>
        <v>0</v>
      </c>
      <c r="AD67" s="499">
        <f>IF(AND('04 Wan'!F67=1,NOT('04 Wan'!I67="")),'04 Wan'!I67,0)</f>
        <v>0</v>
      </c>
      <c r="AE67" s="499">
        <f>IF(AND('04 Wan'!C67=0,NOT('04 Wan'!H67="")),'04 Wan'!H67,4)</f>
        <v>3</v>
      </c>
      <c r="AF67" s="499">
        <f>IF(AND('04 Wan'!D67=0,NOT('04 Wan'!H67="")),'04 Wan'!H67,4)</f>
        <v>3</v>
      </c>
      <c r="AG67" s="499">
        <f>IF(AND('04 Wan'!E67=0,NOT('04 Wan'!H67="")),'04 Wan'!H67,4)</f>
        <v>3</v>
      </c>
      <c r="AH67" s="499">
        <f>IF(AND('04 Wan'!F67=0,NOT('04 Wan'!H67="")),'04 Wan'!H67,4)</f>
        <v>3</v>
      </c>
    </row>
    <row r="68" spans="1:34" outlineLevel="2">
      <c r="A68" s="596" t="s">
        <v>5400</v>
      </c>
      <c r="B68" s="602" t="s">
        <v>4717</v>
      </c>
      <c r="C68" s="21"/>
      <c r="D68" s="21"/>
      <c r="E68" s="21"/>
      <c r="F68" s="14"/>
      <c r="G68" s="15">
        <v>4</v>
      </c>
      <c r="H68" s="15">
        <v>3</v>
      </c>
      <c r="I68" s="18"/>
      <c r="J68" s="15" t="s">
        <v>5466</v>
      </c>
      <c r="K68" s="16"/>
      <c r="L68" s="109"/>
      <c r="AA68" s="499">
        <f>IF(AND('04 Wan'!C68=1,NOT('04 Wan'!I68="")),'04 Wan'!I68,0)</f>
        <v>0</v>
      </c>
      <c r="AB68" s="499">
        <f>IF(AND('04 Wan'!D68=1,NOT('04 Wan'!I68="")),'04 Wan'!I68,0)</f>
        <v>0</v>
      </c>
      <c r="AC68" s="499">
        <f>IF(AND('04 Wan'!E68=1,NOT('04 Wan'!I68="")),'04 Wan'!I68,0)</f>
        <v>0</v>
      </c>
      <c r="AD68" s="499">
        <f>IF(AND('04 Wan'!F68=1,NOT('04 Wan'!I68="")),'04 Wan'!I68,0)</f>
        <v>0</v>
      </c>
      <c r="AE68" s="499">
        <f>IF(AND('04 Wan'!C68=0,NOT('04 Wan'!H68="")),'04 Wan'!H68,4)</f>
        <v>3</v>
      </c>
      <c r="AF68" s="499">
        <f>IF(AND('04 Wan'!D68=0,NOT('04 Wan'!H68="")),'04 Wan'!H68,4)</f>
        <v>3</v>
      </c>
      <c r="AG68" s="499">
        <f>IF(AND('04 Wan'!E68=0,NOT('04 Wan'!H68="")),'04 Wan'!H68,4)</f>
        <v>3</v>
      </c>
      <c r="AH68" s="499">
        <f>IF(AND('04 Wan'!F68=0,NOT('04 Wan'!H68="")),'04 Wan'!H68,4)</f>
        <v>3</v>
      </c>
    </row>
    <row r="69" spans="1:34" outlineLevel="2">
      <c r="A69" s="596" t="s">
        <v>5401</v>
      </c>
      <c r="B69" s="602" t="s">
        <v>4718</v>
      </c>
      <c r="C69" s="21"/>
      <c r="D69" s="21"/>
      <c r="E69" s="21"/>
      <c r="F69" s="14"/>
      <c r="G69" s="15">
        <v>2</v>
      </c>
      <c r="H69" s="15">
        <v>2</v>
      </c>
      <c r="I69" s="18"/>
      <c r="J69" s="15" t="s">
        <v>2356</v>
      </c>
      <c r="K69" s="16"/>
      <c r="L69" s="109"/>
      <c r="AA69" s="499">
        <f>IF(AND('04 Wan'!C69=1,NOT('04 Wan'!I69="")),'04 Wan'!I69,0)</f>
        <v>0</v>
      </c>
      <c r="AB69" s="499">
        <f>IF(AND('04 Wan'!D69=1,NOT('04 Wan'!I69="")),'04 Wan'!I69,0)</f>
        <v>0</v>
      </c>
      <c r="AC69" s="499">
        <f>IF(AND('04 Wan'!E69=1,NOT('04 Wan'!I69="")),'04 Wan'!I69,0)</f>
        <v>0</v>
      </c>
      <c r="AD69" s="499">
        <f>IF(AND('04 Wan'!F69=1,NOT('04 Wan'!I69="")),'04 Wan'!I69,0)</f>
        <v>0</v>
      </c>
      <c r="AE69" s="499">
        <f>IF(AND('04 Wan'!C69=0,NOT('04 Wan'!H69="")),'04 Wan'!H69,4)</f>
        <v>2</v>
      </c>
      <c r="AF69" s="499">
        <f>IF(AND('04 Wan'!D69=0,NOT('04 Wan'!H69="")),'04 Wan'!H69,4)</f>
        <v>2</v>
      </c>
      <c r="AG69" s="499">
        <f>IF(AND('04 Wan'!E69=0,NOT('04 Wan'!H69="")),'04 Wan'!H69,4)</f>
        <v>2</v>
      </c>
      <c r="AH69" s="499">
        <f>IF(AND('04 Wan'!F69=0,NOT('04 Wan'!H69="")),'04 Wan'!H69,4)</f>
        <v>2</v>
      </c>
    </row>
    <row r="70" spans="1:34" ht="20" outlineLevel="2">
      <c r="A70" s="596" t="s">
        <v>5078</v>
      </c>
      <c r="B70" s="602" t="s">
        <v>5079</v>
      </c>
      <c r="C70" s="21"/>
      <c r="D70" s="14"/>
      <c r="E70" s="14"/>
      <c r="F70" s="14"/>
      <c r="G70" s="15">
        <v>4</v>
      </c>
      <c r="H70" s="15">
        <v>2</v>
      </c>
      <c r="I70" s="18"/>
      <c r="J70" s="15" t="s">
        <v>2356</v>
      </c>
      <c r="K70" s="16"/>
      <c r="L70" s="109"/>
      <c r="AA70" s="499">
        <f>IF(AND('04 Wan'!C70=1,NOT('04 Wan'!I70="")),'04 Wan'!I70,0)</f>
        <v>0</v>
      </c>
      <c r="AB70" s="499">
        <f>IF(AND('04 Wan'!D70=1,NOT('04 Wan'!I70="")),'04 Wan'!I70,0)</f>
        <v>0</v>
      </c>
      <c r="AC70" s="499">
        <f>IF(AND('04 Wan'!E70=1,NOT('04 Wan'!I70="")),'04 Wan'!I70,0)</f>
        <v>0</v>
      </c>
      <c r="AD70" s="499">
        <f>IF(AND('04 Wan'!F70=1,NOT('04 Wan'!I70="")),'04 Wan'!I70,0)</f>
        <v>0</v>
      </c>
      <c r="AE70" s="499">
        <f>IF(AND('04 Wan'!C70=0,NOT('04 Wan'!H70="")),'04 Wan'!H70,4)</f>
        <v>2</v>
      </c>
      <c r="AF70" s="499">
        <f>IF(AND('04 Wan'!D70=0,NOT('04 Wan'!H70="")),'04 Wan'!H70,4)</f>
        <v>2</v>
      </c>
      <c r="AG70" s="499">
        <f>IF(AND('04 Wan'!E70=0,NOT('04 Wan'!H70="")),'04 Wan'!H70,4)</f>
        <v>2</v>
      </c>
      <c r="AH70" s="499">
        <f>IF(AND('04 Wan'!F70=0,NOT('04 Wan'!H70="")),'04 Wan'!H70,4)</f>
        <v>2</v>
      </c>
    </row>
    <row r="71" spans="1:34" ht="20" outlineLevel="2">
      <c r="A71" s="596" t="s">
        <v>5080</v>
      </c>
      <c r="B71" s="602" t="s">
        <v>3854</v>
      </c>
      <c r="C71" s="21"/>
      <c r="D71" s="21"/>
      <c r="E71" s="21"/>
      <c r="F71" s="14"/>
      <c r="G71" s="15">
        <v>4</v>
      </c>
      <c r="H71" s="15">
        <v>2</v>
      </c>
      <c r="I71" s="18"/>
      <c r="J71" s="15" t="s">
        <v>5466</v>
      </c>
      <c r="K71" s="16"/>
      <c r="L71" s="109"/>
      <c r="AA71" s="499">
        <f>IF(AND('04 Wan'!C71=1,NOT('04 Wan'!I71="")),'04 Wan'!I71,0)</f>
        <v>0</v>
      </c>
      <c r="AB71" s="499">
        <f>IF(AND('04 Wan'!D71=1,NOT('04 Wan'!I71="")),'04 Wan'!I71,0)</f>
        <v>0</v>
      </c>
      <c r="AC71" s="499">
        <f>IF(AND('04 Wan'!E71=1,NOT('04 Wan'!I71="")),'04 Wan'!I71,0)</f>
        <v>0</v>
      </c>
      <c r="AD71" s="499">
        <f>IF(AND('04 Wan'!F71=1,NOT('04 Wan'!I71="")),'04 Wan'!I71,0)</f>
        <v>0</v>
      </c>
      <c r="AE71" s="499">
        <f>IF(AND('04 Wan'!C71=0,NOT('04 Wan'!H71="")),'04 Wan'!H71,4)</f>
        <v>2</v>
      </c>
      <c r="AF71" s="499">
        <f>IF(AND('04 Wan'!D71=0,NOT('04 Wan'!H71="")),'04 Wan'!H71,4)</f>
        <v>2</v>
      </c>
      <c r="AG71" s="499">
        <f>IF(AND('04 Wan'!E71=0,NOT('04 Wan'!H71="")),'04 Wan'!H71,4)</f>
        <v>2</v>
      </c>
      <c r="AH71" s="499">
        <f>IF(AND('04 Wan'!F71=0,NOT('04 Wan'!H71="")),'04 Wan'!H71,4)</f>
        <v>2</v>
      </c>
    </row>
    <row r="72" spans="1:34" ht="20" outlineLevel="2">
      <c r="A72" s="596" t="s">
        <v>5402</v>
      </c>
      <c r="B72" s="602" t="s">
        <v>5403</v>
      </c>
      <c r="C72" s="21"/>
      <c r="D72" s="21"/>
      <c r="E72" s="21"/>
      <c r="F72" s="14"/>
      <c r="G72" s="15">
        <v>4</v>
      </c>
      <c r="H72" s="15">
        <v>2</v>
      </c>
      <c r="I72" s="18"/>
      <c r="J72" s="15" t="s">
        <v>2356</v>
      </c>
      <c r="K72" s="16"/>
      <c r="L72" s="109"/>
      <c r="AA72" s="499">
        <f>IF(AND('04 Wan'!C72=1,NOT('04 Wan'!I72="")),'04 Wan'!I72,0)</f>
        <v>0</v>
      </c>
      <c r="AB72" s="499">
        <f>IF(AND('04 Wan'!D72=1,NOT('04 Wan'!I72="")),'04 Wan'!I72,0)</f>
        <v>0</v>
      </c>
      <c r="AC72" s="499">
        <f>IF(AND('04 Wan'!E72=1,NOT('04 Wan'!I72="")),'04 Wan'!I72,0)</f>
        <v>0</v>
      </c>
      <c r="AD72" s="499">
        <f>IF(AND('04 Wan'!F72=1,NOT('04 Wan'!I72="")),'04 Wan'!I72,0)</f>
        <v>0</v>
      </c>
      <c r="AE72" s="499">
        <f>IF(AND('04 Wan'!C72=0,NOT('04 Wan'!H72="")),'04 Wan'!H72,4)</f>
        <v>2</v>
      </c>
      <c r="AF72" s="499">
        <f>IF(AND('04 Wan'!D72=0,NOT('04 Wan'!H72="")),'04 Wan'!H72,4)</f>
        <v>2</v>
      </c>
      <c r="AG72" s="499">
        <f>IF(AND('04 Wan'!E72=0,NOT('04 Wan'!H72="")),'04 Wan'!H72,4)</f>
        <v>2</v>
      </c>
      <c r="AH72" s="499">
        <f>IF(AND('04 Wan'!F72=0,NOT('04 Wan'!H72="")),'04 Wan'!H72,4)</f>
        <v>2</v>
      </c>
    </row>
    <row r="73" spans="1:34" ht="20" outlineLevel="2">
      <c r="A73" s="596" t="s">
        <v>5404</v>
      </c>
      <c r="B73" s="687" t="s">
        <v>5405</v>
      </c>
      <c r="C73" s="21"/>
      <c r="D73" s="21"/>
      <c r="E73" s="21"/>
      <c r="F73" s="14"/>
      <c r="G73" s="15">
        <v>4</v>
      </c>
      <c r="H73" s="15">
        <v>3</v>
      </c>
      <c r="I73" s="18"/>
      <c r="J73" s="15" t="s">
        <v>2858</v>
      </c>
      <c r="K73" s="16"/>
      <c r="L73" s="109"/>
      <c r="AA73" s="499">
        <f>IF(AND('04 Wan'!C73=1,NOT('04 Wan'!I73="")),'04 Wan'!I73,0)</f>
        <v>0</v>
      </c>
      <c r="AB73" s="499">
        <f>IF(AND('04 Wan'!D73=1,NOT('04 Wan'!I73="")),'04 Wan'!I73,0)</f>
        <v>0</v>
      </c>
      <c r="AC73" s="499">
        <f>IF(AND('04 Wan'!E73=1,NOT('04 Wan'!I73="")),'04 Wan'!I73,0)</f>
        <v>0</v>
      </c>
      <c r="AD73" s="499">
        <f>IF(AND('04 Wan'!F73=1,NOT('04 Wan'!I73="")),'04 Wan'!I73,0)</f>
        <v>0</v>
      </c>
      <c r="AE73" s="499">
        <f>IF(AND('04 Wan'!C73=0,NOT('04 Wan'!H73="")),'04 Wan'!H73,4)</f>
        <v>3</v>
      </c>
      <c r="AF73" s="499">
        <f>IF(AND('04 Wan'!D73=0,NOT('04 Wan'!H73="")),'04 Wan'!H73,4)</f>
        <v>3</v>
      </c>
      <c r="AG73" s="499">
        <f>IF(AND('04 Wan'!E73=0,NOT('04 Wan'!H73="")),'04 Wan'!H73,4)</f>
        <v>3</v>
      </c>
      <c r="AH73" s="499">
        <f>IF(AND('04 Wan'!F73=0,NOT('04 Wan'!H73="")),'04 Wan'!H73,4)</f>
        <v>3</v>
      </c>
    </row>
    <row r="74" spans="1:34" outlineLevel="2">
      <c r="A74" s="596" t="s">
        <v>5406</v>
      </c>
      <c r="B74" s="688" t="s">
        <v>5431</v>
      </c>
      <c r="C74" s="21"/>
      <c r="D74" s="21"/>
      <c r="E74" s="21"/>
      <c r="F74" s="14"/>
      <c r="G74" s="15">
        <v>4</v>
      </c>
      <c r="H74" s="15">
        <v>3</v>
      </c>
      <c r="I74" s="18"/>
      <c r="J74" s="15" t="s">
        <v>2858</v>
      </c>
      <c r="K74" s="16" t="s">
        <v>5432</v>
      </c>
      <c r="L74" s="109"/>
      <c r="AA74" s="499">
        <f>IF(AND('04 Wan'!C74=1,NOT('04 Wan'!I74="")),'04 Wan'!I74,0)</f>
        <v>0</v>
      </c>
      <c r="AB74" s="499">
        <f>IF(AND('04 Wan'!D74=1,NOT('04 Wan'!I74="")),'04 Wan'!I74,0)</f>
        <v>0</v>
      </c>
      <c r="AC74" s="499">
        <f>IF(AND('04 Wan'!E74=1,NOT('04 Wan'!I74="")),'04 Wan'!I74,0)</f>
        <v>0</v>
      </c>
      <c r="AD74" s="499">
        <f>IF(AND('04 Wan'!F74=1,NOT('04 Wan'!I74="")),'04 Wan'!I74,0)</f>
        <v>0</v>
      </c>
      <c r="AE74" s="499">
        <f>IF(AND('04 Wan'!C74=0,NOT('04 Wan'!H74="")),'04 Wan'!H74,4)</f>
        <v>3</v>
      </c>
      <c r="AF74" s="499">
        <f>IF(AND('04 Wan'!D74=0,NOT('04 Wan'!H74="")),'04 Wan'!H74,4)</f>
        <v>3</v>
      </c>
      <c r="AG74" s="499">
        <f>IF(AND('04 Wan'!E74=0,NOT('04 Wan'!H74="")),'04 Wan'!H74,4)</f>
        <v>3</v>
      </c>
      <c r="AH74" s="499">
        <f>IF(AND('04 Wan'!F74=0,NOT('04 Wan'!H74="")),'04 Wan'!H74,4)</f>
        <v>3</v>
      </c>
    </row>
    <row r="75" spans="1:34" outlineLevel="1">
      <c r="A75" s="689" t="s">
        <v>5433</v>
      </c>
      <c r="B75" s="690" t="s">
        <v>3693</v>
      </c>
      <c r="C75" s="21"/>
      <c r="D75" s="21"/>
      <c r="E75" s="21"/>
      <c r="F75" s="14"/>
      <c r="G75" s="18"/>
      <c r="H75" s="18"/>
      <c r="I75" s="18"/>
      <c r="J75" s="18"/>
      <c r="K75" s="16"/>
      <c r="L75" s="109"/>
      <c r="AB75" s="499">
        <f>IF(AND('04 Wan'!D75=1,NOT('04 Wan'!I75="")),'04 Wan'!I75,0)</f>
        <v>0</v>
      </c>
    </row>
    <row r="76" spans="1:34" ht="20" outlineLevel="2">
      <c r="A76" s="596" t="s">
        <v>3753</v>
      </c>
      <c r="B76" s="687" t="s">
        <v>3860</v>
      </c>
      <c r="C76" s="21"/>
      <c r="D76" s="21"/>
      <c r="E76" s="21"/>
      <c r="F76" s="14"/>
      <c r="G76" s="15">
        <v>4</v>
      </c>
      <c r="H76" s="15">
        <v>1</v>
      </c>
      <c r="I76" s="15"/>
      <c r="J76" s="15" t="s">
        <v>2351</v>
      </c>
      <c r="K76" s="16"/>
      <c r="L76" s="109"/>
      <c r="AA76" s="499">
        <f>IF(AND('04 Wan'!C76=1,NOT('04 Wan'!I76="")),'04 Wan'!I76,0)</f>
        <v>0</v>
      </c>
      <c r="AB76" s="499">
        <f>IF(AND('04 Wan'!D76=1,NOT('04 Wan'!I76="")),'04 Wan'!I76,0)</f>
        <v>0</v>
      </c>
      <c r="AC76" s="499">
        <f>IF(AND('04 Wan'!E76=1,NOT('04 Wan'!I76="")),'04 Wan'!I76,0)</f>
        <v>0</v>
      </c>
      <c r="AD76" s="499">
        <f>IF(AND('04 Wan'!F76=1,NOT('04 Wan'!I76="")),'04 Wan'!I76,0)</f>
        <v>0</v>
      </c>
      <c r="AE76" s="499">
        <f>IF(AND('04 Wan'!C76=0,NOT('04 Wan'!H76="")),'04 Wan'!H76,4)</f>
        <v>1</v>
      </c>
      <c r="AF76" s="499">
        <f>IF(AND('04 Wan'!D76=0,NOT('04 Wan'!H76="")),'04 Wan'!H76,4)</f>
        <v>1</v>
      </c>
      <c r="AG76" s="499">
        <f>IF(AND('04 Wan'!E76=0,NOT('04 Wan'!H76="")),'04 Wan'!H76,4)</f>
        <v>1</v>
      </c>
      <c r="AH76" s="499">
        <f>IF(AND('04 Wan'!F76=0,NOT('04 Wan'!H76="")),'04 Wan'!H76,4)</f>
        <v>1</v>
      </c>
    </row>
    <row r="77" spans="1:34" ht="30" outlineLevel="2">
      <c r="A77" s="596" t="s">
        <v>4721</v>
      </c>
      <c r="B77" s="691" t="s">
        <v>4722</v>
      </c>
      <c r="C77" s="21"/>
      <c r="D77" s="21"/>
      <c r="E77" s="21"/>
      <c r="F77" s="14"/>
      <c r="G77" s="15">
        <v>4</v>
      </c>
      <c r="H77" s="15">
        <v>2</v>
      </c>
      <c r="I77" s="15"/>
      <c r="J77" s="15" t="s">
        <v>5466</v>
      </c>
      <c r="K77" s="16"/>
      <c r="L77" s="109"/>
      <c r="AA77" s="499">
        <f>IF(AND('04 Wan'!C77=1,NOT('04 Wan'!I77="")),'04 Wan'!I77,0)</f>
        <v>0</v>
      </c>
      <c r="AB77" s="499">
        <f>IF(AND('04 Wan'!D77=1,NOT('04 Wan'!I77="")),'04 Wan'!I77,0)</f>
        <v>0</v>
      </c>
      <c r="AC77" s="499">
        <f>IF(AND('04 Wan'!E77=1,NOT('04 Wan'!I77="")),'04 Wan'!I77,0)</f>
        <v>0</v>
      </c>
      <c r="AD77" s="499">
        <f>IF(AND('04 Wan'!F77=1,NOT('04 Wan'!I77="")),'04 Wan'!I77,0)</f>
        <v>0</v>
      </c>
      <c r="AE77" s="499">
        <f>IF(AND('04 Wan'!C77=0,NOT('04 Wan'!H77="")),'04 Wan'!H77,4)</f>
        <v>2</v>
      </c>
      <c r="AF77" s="499">
        <f>IF(AND('04 Wan'!D77=0,NOT('04 Wan'!H77="")),'04 Wan'!H77,4)</f>
        <v>2</v>
      </c>
      <c r="AG77" s="499">
        <f>IF(AND('04 Wan'!E77=0,NOT('04 Wan'!H77="")),'04 Wan'!H77,4)</f>
        <v>2</v>
      </c>
      <c r="AH77" s="499">
        <f>IF(AND('04 Wan'!F77=0,NOT('04 Wan'!H77="")),'04 Wan'!H77,4)</f>
        <v>2</v>
      </c>
    </row>
    <row r="78" spans="1:34" ht="50" outlineLevel="2">
      <c r="A78" s="596" t="s">
        <v>4723</v>
      </c>
      <c r="B78" s="691" t="s">
        <v>442</v>
      </c>
      <c r="C78" s="21"/>
      <c r="D78" s="21"/>
      <c r="E78" s="21"/>
      <c r="F78" s="14"/>
      <c r="G78" s="15">
        <v>4</v>
      </c>
      <c r="H78" s="15">
        <v>3</v>
      </c>
      <c r="I78" s="15"/>
      <c r="J78" s="15" t="s">
        <v>5466</v>
      </c>
      <c r="K78" s="16"/>
      <c r="L78" s="109"/>
      <c r="AA78" s="499">
        <f>IF(AND('04 Wan'!C78=1,NOT('04 Wan'!I78="")),'04 Wan'!I78,0)</f>
        <v>0</v>
      </c>
      <c r="AB78" s="499">
        <f>IF(AND('04 Wan'!D78=1,NOT('04 Wan'!I78="")),'04 Wan'!I78,0)</f>
        <v>0</v>
      </c>
      <c r="AC78" s="499">
        <f>IF(AND('04 Wan'!E78=1,NOT('04 Wan'!I78="")),'04 Wan'!I78,0)</f>
        <v>0</v>
      </c>
      <c r="AD78" s="499">
        <f>IF(AND('04 Wan'!F78=1,NOT('04 Wan'!I78="")),'04 Wan'!I78,0)</f>
        <v>0</v>
      </c>
      <c r="AE78" s="499">
        <f>IF(AND('04 Wan'!C78=0,NOT('04 Wan'!H78="")),'04 Wan'!H78,4)</f>
        <v>3</v>
      </c>
      <c r="AF78" s="499">
        <f>IF(AND('04 Wan'!D78=0,NOT('04 Wan'!H78="")),'04 Wan'!H78,4)</f>
        <v>3</v>
      </c>
      <c r="AG78" s="499">
        <f>IF(AND('04 Wan'!E78=0,NOT('04 Wan'!H78="")),'04 Wan'!H78,4)</f>
        <v>3</v>
      </c>
      <c r="AH78" s="499">
        <f>IF(AND('04 Wan'!F78=0,NOT('04 Wan'!H78="")),'04 Wan'!H78,4)</f>
        <v>3</v>
      </c>
    </row>
    <row r="79" spans="1:34" ht="40" outlineLevel="2">
      <c r="A79" s="596" t="s">
        <v>3782</v>
      </c>
      <c r="B79" s="599" t="s">
        <v>2870</v>
      </c>
      <c r="C79" s="21"/>
      <c r="D79" s="14"/>
      <c r="E79" s="14"/>
      <c r="F79" s="14"/>
      <c r="G79" s="15">
        <v>4</v>
      </c>
      <c r="H79" s="15">
        <v>3</v>
      </c>
      <c r="I79" s="15"/>
      <c r="J79" s="15" t="s">
        <v>2356</v>
      </c>
      <c r="K79" s="16"/>
      <c r="L79" s="109"/>
      <c r="AA79" s="499">
        <f>IF(AND('04 Wan'!C79=1,NOT('04 Wan'!I79="")),'04 Wan'!I79,0)</f>
        <v>0</v>
      </c>
      <c r="AB79" s="499">
        <f>IF(AND('04 Wan'!D79=1,NOT('04 Wan'!I79="")),'04 Wan'!I79,0)</f>
        <v>0</v>
      </c>
      <c r="AC79" s="499">
        <f>IF(AND('04 Wan'!E79=1,NOT('04 Wan'!I79="")),'04 Wan'!I79,0)</f>
        <v>0</v>
      </c>
      <c r="AD79" s="499">
        <f>IF(AND('04 Wan'!F79=1,NOT('04 Wan'!I79="")),'04 Wan'!I79,0)</f>
        <v>0</v>
      </c>
      <c r="AE79" s="499">
        <f>IF(AND('04 Wan'!C79=0,NOT('04 Wan'!H79="")),'04 Wan'!H79,4)</f>
        <v>3</v>
      </c>
      <c r="AF79" s="499">
        <f>IF(AND('04 Wan'!D79=0,NOT('04 Wan'!H79="")),'04 Wan'!H79,4)</f>
        <v>3</v>
      </c>
      <c r="AG79" s="499">
        <f>IF(AND('04 Wan'!E79=0,NOT('04 Wan'!H79="")),'04 Wan'!H79,4)</f>
        <v>3</v>
      </c>
      <c r="AH79" s="499">
        <f>IF(AND('04 Wan'!F79=0,NOT('04 Wan'!H79="")),'04 Wan'!H79,4)</f>
        <v>3</v>
      </c>
    </row>
    <row r="80" spans="1:34" outlineLevel="2">
      <c r="A80" s="596" t="s">
        <v>3783</v>
      </c>
      <c r="B80" s="599" t="s">
        <v>3716</v>
      </c>
      <c r="C80" s="21"/>
      <c r="D80" s="21"/>
      <c r="E80" s="21"/>
      <c r="F80" s="14"/>
      <c r="G80" s="15">
        <v>4</v>
      </c>
      <c r="H80" s="15">
        <v>2</v>
      </c>
      <c r="I80" s="15"/>
      <c r="J80" s="15" t="s">
        <v>5466</v>
      </c>
      <c r="K80" s="16"/>
      <c r="L80" s="109"/>
      <c r="AA80" s="499">
        <f>IF(AND('04 Wan'!C80=1,NOT('04 Wan'!I80="")),'04 Wan'!I80,0)</f>
        <v>0</v>
      </c>
      <c r="AB80" s="499">
        <f>IF(AND('04 Wan'!D80=1,NOT('04 Wan'!I80="")),'04 Wan'!I80,0)</f>
        <v>0</v>
      </c>
      <c r="AC80" s="499">
        <f>IF(AND('04 Wan'!E80=1,NOT('04 Wan'!I80="")),'04 Wan'!I80,0)</f>
        <v>0</v>
      </c>
      <c r="AD80" s="499">
        <f>IF(AND('04 Wan'!F80=1,NOT('04 Wan'!I80="")),'04 Wan'!I80,0)</f>
        <v>0</v>
      </c>
      <c r="AE80" s="499">
        <f>IF(AND('04 Wan'!C80=0,NOT('04 Wan'!H80="")),'04 Wan'!H80,4)</f>
        <v>2</v>
      </c>
      <c r="AF80" s="499">
        <f>IF(AND('04 Wan'!D80=0,NOT('04 Wan'!H80="")),'04 Wan'!H80,4)</f>
        <v>2</v>
      </c>
      <c r="AG80" s="499">
        <f>IF(AND('04 Wan'!E80=0,NOT('04 Wan'!H80="")),'04 Wan'!H80,4)</f>
        <v>2</v>
      </c>
      <c r="AH80" s="499">
        <f>IF(AND('04 Wan'!F80=0,NOT('04 Wan'!H80="")),'04 Wan'!H80,4)</f>
        <v>2</v>
      </c>
    </row>
    <row r="81" spans="1:34" ht="20" outlineLevel="2">
      <c r="A81" s="596" t="s">
        <v>3717</v>
      </c>
      <c r="B81" s="599" t="s">
        <v>3680</v>
      </c>
      <c r="C81" s="21"/>
      <c r="D81" s="21"/>
      <c r="E81" s="21"/>
      <c r="F81" s="14"/>
      <c r="G81" s="15">
        <v>4</v>
      </c>
      <c r="H81" s="15">
        <v>2</v>
      </c>
      <c r="I81" s="15"/>
      <c r="J81" s="15" t="s">
        <v>2356</v>
      </c>
      <c r="K81" s="16"/>
      <c r="L81" s="109"/>
      <c r="AA81" s="499">
        <f>IF(AND('04 Wan'!C81=1,NOT('04 Wan'!I81="")),'04 Wan'!I81,0)</f>
        <v>0</v>
      </c>
      <c r="AB81" s="499">
        <f>IF(AND('04 Wan'!D81=1,NOT('04 Wan'!I81="")),'04 Wan'!I81,0)</f>
        <v>0</v>
      </c>
      <c r="AC81" s="499">
        <f>IF(AND('04 Wan'!E81=1,NOT('04 Wan'!I81="")),'04 Wan'!I81,0)</f>
        <v>0</v>
      </c>
      <c r="AD81" s="499">
        <f>IF(AND('04 Wan'!F81=1,NOT('04 Wan'!I81="")),'04 Wan'!I81,0)</f>
        <v>0</v>
      </c>
      <c r="AE81" s="499">
        <f>IF(AND('04 Wan'!C81=0,NOT('04 Wan'!H81="")),'04 Wan'!H81,4)</f>
        <v>2</v>
      </c>
      <c r="AF81" s="499">
        <f>IF(AND('04 Wan'!D81=0,NOT('04 Wan'!H81="")),'04 Wan'!H81,4)</f>
        <v>2</v>
      </c>
      <c r="AG81" s="499">
        <f>IF(AND('04 Wan'!E81=0,NOT('04 Wan'!H81="")),'04 Wan'!H81,4)</f>
        <v>2</v>
      </c>
      <c r="AH81" s="499">
        <f>IF(AND('04 Wan'!F81=0,NOT('04 Wan'!H81="")),'04 Wan'!H81,4)</f>
        <v>2</v>
      </c>
    </row>
    <row r="82" spans="1:34" ht="30" outlineLevel="2">
      <c r="A82" s="596" t="s">
        <v>3681</v>
      </c>
      <c r="B82" s="691" t="s">
        <v>3682</v>
      </c>
      <c r="C82" s="21"/>
      <c r="D82" s="21"/>
      <c r="E82" s="21"/>
      <c r="F82" s="14"/>
      <c r="G82" s="15">
        <v>4</v>
      </c>
      <c r="H82" s="15">
        <v>3</v>
      </c>
      <c r="I82" s="15"/>
      <c r="J82" s="15" t="s">
        <v>2858</v>
      </c>
      <c r="K82" s="16"/>
      <c r="L82" s="109"/>
      <c r="AA82" s="499">
        <f>IF(AND('04 Wan'!C82=1,NOT('04 Wan'!I82="")),'04 Wan'!I82,0)</f>
        <v>0</v>
      </c>
      <c r="AB82" s="499">
        <f>IF(AND('04 Wan'!D82=1,NOT('04 Wan'!I82="")),'04 Wan'!I82,0)</f>
        <v>0</v>
      </c>
      <c r="AC82" s="499">
        <f>IF(AND('04 Wan'!E82=1,NOT('04 Wan'!I82="")),'04 Wan'!I82,0)</f>
        <v>0</v>
      </c>
      <c r="AD82" s="499">
        <f>IF(AND('04 Wan'!F82=1,NOT('04 Wan'!I82="")),'04 Wan'!I82,0)</f>
        <v>0</v>
      </c>
      <c r="AE82" s="499">
        <f>IF(AND('04 Wan'!C82=0,NOT('04 Wan'!H82="")),'04 Wan'!H82,4)</f>
        <v>3</v>
      </c>
      <c r="AF82" s="499">
        <f>IF(AND('04 Wan'!D82=0,NOT('04 Wan'!H82="")),'04 Wan'!H82,4)</f>
        <v>3</v>
      </c>
      <c r="AG82" s="499">
        <f>IF(AND('04 Wan'!E82=0,NOT('04 Wan'!H82="")),'04 Wan'!H82,4)</f>
        <v>3</v>
      </c>
      <c r="AH82" s="499">
        <f>IF(AND('04 Wan'!F82=0,NOT('04 Wan'!H82="")),'04 Wan'!H82,4)</f>
        <v>3</v>
      </c>
    </row>
    <row r="83" spans="1:34" outlineLevel="1">
      <c r="A83" s="594" t="s">
        <v>344</v>
      </c>
      <c r="B83" s="690" t="s">
        <v>345</v>
      </c>
      <c r="C83" s="14"/>
      <c r="D83" s="14"/>
      <c r="E83" s="14"/>
      <c r="F83" s="14"/>
      <c r="G83" s="18"/>
      <c r="H83" s="18"/>
      <c r="I83" s="18"/>
      <c r="J83" s="18"/>
      <c r="K83" s="16"/>
      <c r="L83" s="109"/>
      <c r="AB83" s="499">
        <f>IF(AND('04 Wan'!D83=1,NOT('04 Wan'!I83="")),'04 Wan'!I83,0)</f>
        <v>0</v>
      </c>
    </row>
    <row r="84" spans="1:34" ht="20" outlineLevel="2">
      <c r="A84" s="596" t="s">
        <v>346</v>
      </c>
      <c r="B84" s="602" t="s">
        <v>2871</v>
      </c>
      <c r="C84" s="21"/>
      <c r="D84" s="14"/>
      <c r="E84" s="14"/>
      <c r="F84" s="14"/>
      <c r="G84" s="15">
        <v>4</v>
      </c>
      <c r="H84" s="15">
        <v>1</v>
      </c>
      <c r="I84" s="15"/>
      <c r="J84" s="15" t="s">
        <v>2351</v>
      </c>
      <c r="K84" s="16"/>
      <c r="L84" s="109"/>
      <c r="AA84" s="499">
        <f>IF(AND('04 Wan'!C84=1,NOT('04 Wan'!I84="")),'04 Wan'!I84,0)</f>
        <v>0</v>
      </c>
      <c r="AB84" s="499">
        <f>IF(AND('04 Wan'!D84=1,NOT('04 Wan'!I84="")),'04 Wan'!I84,0)</f>
        <v>0</v>
      </c>
      <c r="AC84" s="499">
        <f>IF(AND('04 Wan'!E84=1,NOT('04 Wan'!I84="")),'04 Wan'!I84,0)</f>
        <v>0</v>
      </c>
      <c r="AD84" s="499">
        <f>IF(AND('04 Wan'!F84=1,NOT('04 Wan'!I84="")),'04 Wan'!I84,0)</f>
        <v>0</v>
      </c>
      <c r="AE84" s="499">
        <f>IF(AND('04 Wan'!C84=0,NOT('04 Wan'!H84="")),'04 Wan'!H84,4)</f>
        <v>1</v>
      </c>
      <c r="AF84" s="499">
        <f>IF(AND('04 Wan'!D84=0,NOT('04 Wan'!H84="")),'04 Wan'!H84,4)</f>
        <v>1</v>
      </c>
      <c r="AG84" s="499">
        <f>IF(AND('04 Wan'!E84=0,NOT('04 Wan'!H84="")),'04 Wan'!H84,4)</f>
        <v>1</v>
      </c>
      <c r="AH84" s="499">
        <f>IF(AND('04 Wan'!F84=0,NOT('04 Wan'!H84="")),'04 Wan'!H84,4)</f>
        <v>1</v>
      </c>
    </row>
    <row r="85" spans="1:34" ht="30" outlineLevel="2">
      <c r="A85" s="596" t="s">
        <v>4969</v>
      </c>
      <c r="B85" s="691" t="s">
        <v>2872</v>
      </c>
      <c r="C85" s="21"/>
      <c r="D85" s="21"/>
      <c r="E85" s="21"/>
      <c r="F85" s="14"/>
      <c r="G85" s="15">
        <v>4</v>
      </c>
      <c r="H85" s="15">
        <v>2</v>
      </c>
      <c r="I85" s="15"/>
      <c r="J85" s="15" t="s">
        <v>5466</v>
      </c>
      <c r="K85" s="16"/>
      <c r="L85" s="109"/>
      <c r="AA85" s="499">
        <f>IF(AND('04 Wan'!C85=1,NOT('04 Wan'!I85="")),'04 Wan'!I85,0)</f>
        <v>0</v>
      </c>
      <c r="AB85" s="499">
        <f>IF(AND('04 Wan'!D85=1,NOT('04 Wan'!I85="")),'04 Wan'!I85,0)</f>
        <v>0</v>
      </c>
      <c r="AC85" s="499">
        <f>IF(AND('04 Wan'!E85=1,NOT('04 Wan'!I85="")),'04 Wan'!I85,0)</f>
        <v>0</v>
      </c>
      <c r="AD85" s="499">
        <f>IF(AND('04 Wan'!F85=1,NOT('04 Wan'!I85="")),'04 Wan'!I85,0)</f>
        <v>0</v>
      </c>
      <c r="AE85" s="499">
        <f>IF(AND('04 Wan'!C85=0,NOT('04 Wan'!H85="")),'04 Wan'!H85,4)</f>
        <v>2</v>
      </c>
      <c r="AF85" s="499">
        <f>IF(AND('04 Wan'!D85=0,NOT('04 Wan'!H85="")),'04 Wan'!H85,4)</f>
        <v>2</v>
      </c>
      <c r="AG85" s="499">
        <f>IF(AND('04 Wan'!E85=0,NOT('04 Wan'!H85="")),'04 Wan'!H85,4)</f>
        <v>2</v>
      </c>
      <c r="AH85" s="499">
        <f>IF(AND('04 Wan'!F85=0,NOT('04 Wan'!H85="")),'04 Wan'!H85,4)</f>
        <v>2</v>
      </c>
    </row>
    <row r="86" spans="1:34" ht="40" outlineLevel="2">
      <c r="A86" s="596" t="s">
        <v>1772</v>
      </c>
      <c r="B86" s="691" t="s">
        <v>2874</v>
      </c>
      <c r="C86" s="21"/>
      <c r="D86" s="21"/>
      <c r="E86" s="21"/>
      <c r="F86" s="14"/>
      <c r="G86" s="15">
        <v>4</v>
      </c>
      <c r="H86" s="15">
        <v>3</v>
      </c>
      <c r="I86" s="15"/>
      <c r="J86" s="15" t="s">
        <v>5466</v>
      </c>
      <c r="K86" s="16"/>
      <c r="L86" s="109"/>
      <c r="AA86" s="499">
        <f>IF(AND('04 Wan'!C86=1,NOT('04 Wan'!I86="")),'04 Wan'!I86,0)</f>
        <v>0</v>
      </c>
      <c r="AB86" s="499">
        <f>IF(AND('04 Wan'!D86=1,NOT('04 Wan'!I86="")),'04 Wan'!I86,0)</f>
        <v>0</v>
      </c>
      <c r="AC86" s="499">
        <f>IF(AND('04 Wan'!E86=1,NOT('04 Wan'!I86="")),'04 Wan'!I86,0)</f>
        <v>0</v>
      </c>
      <c r="AD86" s="499">
        <f>IF(AND('04 Wan'!F86=1,NOT('04 Wan'!I86="")),'04 Wan'!I86,0)</f>
        <v>0</v>
      </c>
      <c r="AE86" s="499">
        <f>IF(AND('04 Wan'!C86=0,NOT('04 Wan'!H86="")),'04 Wan'!H86,4)</f>
        <v>3</v>
      </c>
      <c r="AF86" s="499">
        <f>IF(AND('04 Wan'!D86=0,NOT('04 Wan'!H86="")),'04 Wan'!H86,4)</f>
        <v>3</v>
      </c>
      <c r="AG86" s="499">
        <f>IF(AND('04 Wan'!E86=0,NOT('04 Wan'!H86="")),'04 Wan'!H86,4)</f>
        <v>3</v>
      </c>
      <c r="AH86" s="499">
        <f>IF(AND('04 Wan'!F86=0,NOT('04 Wan'!H86="")),'04 Wan'!H86,4)</f>
        <v>3</v>
      </c>
    </row>
    <row r="87" spans="1:34" ht="40" outlineLevel="2">
      <c r="A87" s="596" t="s">
        <v>4738</v>
      </c>
      <c r="B87" s="599" t="s">
        <v>446</v>
      </c>
      <c r="C87" s="21"/>
      <c r="D87" s="21"/>
      <c r="E87" s="21"/>
      <c r="F87" s="14"/>
      <c r="G87" s="15">
        <v>4</v>
      </c>
      <c r="H87" s="15">
        <v>3</v>
      </c>
      <c r="I87" s="15"/>
      <c r="J87" s="15" t="s">
        <v>2356</v>
      </c>
      <c r="K87" s="16"/>
      <c r="L87" s="109"/>
      <c r="AA87" s="499">
        <f>IF(AND('04 Wan'!C87=1,NOT('04 Wan'!I87="")),'04 Wan'!I87,0)</f>
        <v>0</v>
      </c>
      <c r="AB87" s="499">
        <f>IF(AND('04 Wan'!D87=1,NOT('04 Wan'!I87="")),'04 Wan'!I87,0)</f>
        <v>0</v>
      </c>
      <c r="AC87" s="499">
        <f>IF(AND('04 Wan'!E87=1,NOT('04 Wan'!I87="")),'04 Wan'!I87,0)</f>
        <v>0</v>
      </c>
      <c r="AD87" s="499">
        <f>IF(AND('04 Wan'!F87=1,NOT('04 Wan'!I87="")),'04 Wan'!I87,0)</f>
        <v>0</v>
      </c>
      <c r="AE87" s="499">
        <f>IF(AND('04 Wan'!C87=0,NOT('04 Wan'!H87="")),'04 Wan'!H87,4)</f>
        <v>3</v>
      </c>
      <c r="AF87" s="499">
        <f>IF(AND('04 Wan'!D87=0,NOT('04 Wan'!H87="")),'04 Wan'!H87,4)</f>
        <v>3</v>
      </c>
      <c r="AG87" s="499">
        <f>IF(AND('04 Wan'!E87=0,NOT('04 Wan'!H87="")),'04 Wan'!H87,4)</f>
        <v>3</v>
      </c>
      <c r="AH87" s="499">
        <f>IF(AND('04 Wan'!F87=0,NOT('04 Wan'!H87="")),'04 Wan'!H87,4)</f>
        <v>3</v>
      </c>
    </row>
    <row r="88" spans="1:34" ht="20" outlineLevel="2">
      <c r="A88" s="596" t="s">
        <v>3748</v>
      </c>
      <c r="B88" s="599" t="s">
        <v>2921</v>
      </c>
      <c r="C88" s="21"/>
      <c r="D88" s="21"/>
      <c r="E88" s="21"/>
      <c r="F88" s="14"/>
      <c r="G88" s="15">
        <v>4</v>
      </c>
      <c r="H88" s="15">
        <v>2</v>
      </c>
      <c r="I88" s="15"/>
      <c r="J88" s="15" t="s">
        <v>5466</v>
      </c>
      <c r="K88" s="16"/>
      <c r="L88" s="109"/>
      <c r="AA88" s="499">
        <f>IF(AND('04 Wan'!C88=1,NOT('04 Wan'!I88="")),'04 Wan'!I88,0)</f>
        <v>0</v>
      </c>
      <c r="AB88" s="499">
        <f>IF(AND('04 Wan'!D88=1,NOT('04 Wan'!I88="")),'04 Wan'!I88,0)</f>
        <v>0</v>
      </c>
      <c r="AC88" s="499">
        <f>IF(AND('04 Wan'!E88=1,NOT('04 Wan'!I88="")),'04 Wan'!I88,0)</f>
        <v>0</v>
      </c>
      <c r="AD88" s="499">
        <f>IF(AND('04 Wan'!F88=1,NOT('04 Wan'!I88="")),'04 Wan'!I88,0)</f>
        <v>0</v>
      </c>
      <c r="AE88" s="499">
        <f>IF(AND('04 Wan'!C88=0,NOT('04 Wan'!H88="")),'04 Wan'!H88,4)</f>
        <v>2</v>
      </c>
      <c r="AF88" s="499">
        <f>IF(AND('04 Wan'!D88=0,NOT('04 Wan'!H88="")),'04 Wan'!H88,4)</f>
        <v>2</v>
      </c>
      <c r="AG88" s="499">
        <f>IF(AND('04 Wan'!E88=0,NOT('04 Wan'!H88="")),'04 Wan'!H88,4)</f>
        <v>2</v>
      </c>
      <c r="AH88" s="499">
        <f>IF(AND('04 Wan'!F88=0,NOT('04 Wan'!H88="")),'04 Wan'!H88,4)</f>
        <v>2</v>
      </c>
    </row>
    <row r="89" spans="1:34" ht="20" outlineLevel="2">
      <c r="A89" s="596" t="s">
        <v>3749</v>
      </c>
      <c r="B89" s="599" t="s">
        <v>2922</v>
      </c>
      <c r="C89" s="21"/>
      <c r="D89" s="21"/>
      <c r="E89" s="21"/>
      <c r="F89" s="14"/>
      <c r="G89" s="15">
        <v>4</v>
      </c>
      <c r="H89" s="15">
        <v>2</v>
      </c>
      <c r="I89" s="15"/>
      <c r="J89" s="15" t="s">
        <v>2356</v>
      </c>
      <c r="K89" s="16"/>
      <c r="L89" s="109"/>
      <c r="AA89" s="499">
        <f>IF(AND('04 Wan'!C89=1,NOT('04 Wan'!I89="")),'04 Wan'!I89,0)</f>
        <v>0</v>
      </c>
      <c r="AB89" s="499">
        <f>IF(AND('04 Wan'!D89=1,NOT('04 Wan'!I89="")),'04 Wan'!I89,0)</f>
        <v>0</v>
      </c>
      <c r="AC89" s="499">
        <f>IF(AND('04 Wan'!E89=1,NOT('04 Wan'!I89="")),'04 Wan'!I89,0)</f>
        <v>0</v>
      </c>
      <c r="AD89" s="499">
        <f>IF(AND('04 Wan'!F89=1,NOT('04 Wan'!I89="")),'04 Wan'!I89,0)</f>
        <v>0</v>
      </c>
      <c r="AE89" s="499">
        <f>IF(AND('04 Wan'!C89=0,NOT('04 Wan'!H89="")),'04 Wan'!H89,4)</f>
        <v>2</v>
      </c>
      <c r="AF89" s="499">
        <f>IF(AND('04 Wan'!D89=0,NOT('04 Wan'!H89="")),'04 Wan'!H89,4)</f>
        <v>2</v>
      </c>
      <c r="AG89" s="499">
        <f>IF(AND('04 Wan'!E89=0,NOT('04 Wan'!H89="")),'04 Wan'!H89,4)</f>
        <v>2</v>
      </c>
      <c r="AH89" s="499">
        <f>IF(AND('04 Wan'!F89=0,NOT('04 Wan'!H89="")),'04 Wan'!H89,4)</f>
        <v>2</v>
      </c>
    </row>
    <row r="90" spans="1:34" ht="30" outlineLevel="2">
      <c r="A90" s="596" t="s">
        <v>3750</v>
      </c>
      <c r="B90" s="691" t="s">
        <v>3751</v>
      </c>
      <c r="C90" s="21"/>
      <c r="D90" s="21"/>
      <c r="E90" s="21"/>
      <c r="F90" s="14"/>
      <c r="G90" s="15">
        <v>4</v>
      </c>
      <c r="H90" s="15">
        <v>3</v>
      </c>
      <c r="I90" s="15"/>
      <c r="J90" s="15" t="s">
        <v>2858</v>
      </c>
      <c r="K90" s="16"/>
      <c r="L90" s="109"/>
      <c r="AA90" s="499">
        <f>IF(AND('04 Wan'!C90=1,NOT('04 Wan'!I90="")),'04 Wan'!I90,0)</f>
        <v>0</v>
      </c>
      <c r="AB90" s="499">
        <f>IF(AND('04 Wan'!D90=1,NOT('04 Wan'!I90="")),'04 Wan'!I90,0)</f>
        <v>0</v>
      </c>
      <c r="AC90" s="499">
        <f>IF(AND('04 Wan'!E90=1,NOT('04 Wan'!I90="")),'04 Wan'!I90,0)</f>
        <v>0</v>
      </c>
      <c r="AD90" s="499">
        <f>IF(AND('04 Wan'!F90=1,NOT('04 Wan'!I90="")),'04 Wan'!I90,0)</f>
        <v>0</v>
      </c>
      <c r="AE90" s="499">
        <f>IF(AND('04 Wan'!C90=0,NOT('04 Wan'!H90="")),'04 Wan'!H90,4)</f>
        <v>3</v>
      </c>
      <c r="AF90" s="499">
        <f>IF(AND('04 Wan'!D90=0,NOT('04 Wan'!H90="")),'04 Wan'!H90,4)</f>
        <v>3</v>
      </c>
      <c r="AG90" s="499">
        <f>IF(AND('04 Wan'!E90=0,NOT('04 Wan'!H90="")),'04 Wan'!H90,4)</f>
        <v>3</v>
      </c>
      <c r="AH90" s="499">
        <f>IF(AND('04 Wan'!F90=0,NOT('04 Wan'!H90="")),'04 Wan'!H90,4)</f>
        <v>3</v>
      </c>
    </row>
    <row r="91" spans="1:34" ht="13">
      <c r="A91" s="686" t="s">
        <v>3752</v>
      </c>
      <c r="B91" s="692" t="s">
        <v>1344</v>
      </c>
      <c r="C91" s="21"/>
      <c r="D91" s="21"/>
      <c r="E91" s="21"/>
      <c r="F91" s="14"/>
      <c r="G91" s="15"/>
      <c r="H91" s="15"/>
      <c r="I91" s="15"/>
      <c r="J91" s="15"/>
      <c r="K91" s="16"/>
      <c r="L91" s="109"/>
      <c r="AB91" s="499">
        <f>IF(AND('04 Wan'!D91=1,NOT('04 Wan'!I91="")),'04 Wan'!I91,0)</f>
        <v>0</v>
      </c>
    </row>
    <row r="92" spans="1:34" ht="50" outlineLevel="1">
      <c r="A92" s="594" t="s">
        <v>200</v>
      </c>
      <c r="B92" s="690" t="s">
        <v>4897</v>
      </c>
      <c r="C92" s="21"/>
      <c r="D92" s="21"/>
      <c r="E92" s="21"/>
      <c r="F92" s="14"/>
      <c r="G92" s="15"/>
      <c r="H92" s="15"/>
      <c r="I92" s="15"/>
      <c r="J92" s="15"/>
      <c r="K92" s="16"/>
      <c r="L92" s="109"/>
      <c r="AB92" s="499">
        <f>IF(AND('04 Wan'!D92=1,NOT('04 Wan'!I92="")),'04 Wan'!I92,0)</f>
        <v>0</v>
      </c>
    </row>
    <row r="93" spans="1:34" ht="20" outlineLevel="2">
      <c r="A93" s="596" t="s">
        <v>4898</v>
      </c>
      <c r="B93" s="687" t="s">
        <v>5692</v>
      </c>
      <c r="C93" s="21"/>
      <c r="D93" s="21"/>
      <c r="E93" s="21"/>
      <c r="F93" s="14"/>
      <c r="G93" s="15">
        <v>4</v>
      </c>
      <c r="H93" s="15"/>
      <c r="I93" s="15"/>
      <c r="J93" s="15" t="s">
        <v>5466</v>
      </c>
      <c r="K93" s="16" t="s">
        <v>5693</v>
      </c>
      <c r="L93" s="109"/>
      <c r="AA93" s="499">
        <f>IF(AND('04 Wan'!C93=1,NOT('04 Wan'!I93="")),'04 Wan'!I93,0)</f>
        <v>0</v>
      </c>
      <c r="AB93" s="499">
        <f>IF(AND('04 Wan'!D93=1,NOT('04 Wan'!I93="")),'04 Wan'!I93,0)</f>
        <v>0</v>
      </c>
      <c r="AC93" s="499">
        <f>IF(AND('04 Wan'!E93=1,NOT('04 Wan'!I93="")),'04 Wan'!I93,0)</f>
        <v>0</v>
      </c>
      <c r="AD93" s="499">
        <f>IF(AND('04 Wan'!F93=1,NOT('04 Wan'!I93="")),'04 Wan'!I93,0)</f>
        <v>0</v>
      </c>
      <c r="AE93" s="499">
        <f>IF(AND('04 Wan'!C93=0,NOT('04 Wan'!H93="")),'04 Wan'!H93,4)</f>
        <v>4</v>
      </c>
      <c r="AF93" s="499">
        <f>IF(AND('04 Wan'!D93=0,NOT('04 Wan'!H93="")),'04 Wan'!H93,4)</f>
        <v>4</v>
      </c>
      <c r="AG93" s="499">
        <f>IF(AND('04 Wan'!E93=0,NOT('04 Wan'!H93="")),'04 Wan'!H93,4)</f>
        <v>4</v>
      </c>
      <c r="AH93" s="499">
        <f>IF(AND('04 Wan'!F93=0,NOT('04 Wan'!H93="")),'04 Wan'!H93,4)</f>
        <v>4</v>
      </c>
    </row>
    <row r="94" spans="1:34" ht="30" outlineLevel="2">
      <c r="A94" s="596" t="s">
        <v>5694</v>
      </c>
      <c r="B94" s="687" t="s">
        <v>2864</v>
      </c>
      <c r="C94" s="21"/>
      <c r="D94" s="21"/>
      <c r="E94" s="21"/>
      <c r="F94" s="14"/>
      <c r="G94" s="15">
        <v>4</v>
      </c>
      <c r="H94" s="15">
        <v>2</v>
      </c>
      <c r="I94" s="15"/>
      <c r="J94" s="15" t="s">
        <v>5466</v>
      </c>
      <c r="K94" s="16"/>
      <c r="L94" s="109"/>
      <c r="AA94" s="499">
        <f>IF(AND('04 Wan'!C94=1,NOT('04 Wan'!I94="")),'04 Wan'!I94,0)</f>
        <v>0</v>
      </c>
      <c r="AB94" s="499">
        <f>IF(AND('04 Wan'!D94=1,NOT('04 Wan'!I94="")),'04 Wan'!I94,0)</f>
        <v>0</v>
      </c>
      <c r="AC94" s="499">
        <f>IF(AND('04 Wan'!E94=1,NOT('04 Wan'!I94="")),'04 Wan'!I94,0)</f>
        <v>0</v>
      </c>
      <c r="AD94" s="499">
        <f>IF(AND('04 Wan'!F94=1,NOT('04 Wan'!I94="")),'04 Wan'!I94,0)</f>
        <v>0</v>
      </c>
      <c r="AE94" s="499">
        <f>IF(AND('04 Wan'!C94=0,NOT('04 Wan'!H94="")),'04 Wan'!H94,4)</f>
        <v>2</v>
      </c>
      <c r="AF94" s="499">
        <f>IF(AND('04 Wan'!D94=0,NOT('04 Wan'!H94="")),'04 Wan'!H94,4)</f>
        <v>2</v>
      </c>
      <c r="AG94" s="499">
        <f>IF(AND('04 Wan'!E94=0,NOT('04 Wan'!H94="")),'04 Wan'!H94,4)</f>
        <v>2</v>
      </c>
      <c r="AH94" s="499">
        <f>IF(AND('04 Wan'!F94=0,NOT('04 Wan'!H94="")),'04 Wan'!H94,4)</f>
        <v>2</v>
      </c>
    </row>
    <row r="95" spans="1:34" ht="20" outlineLevel="2">
      <c r="A95" s="596" t="s">
        <v>4965</v>
      </c>
      <c r="B95" s="687" t="s">
        <v>4724</v>
      </c>
      <c r="C95" s="21"/>
      <c r="D95" s="21"/>
      <c r="E95" s="21"/>
      <c r="F95" s="14"/>
      <c r="G95" s="15">
        <v>4</v>
      </c>
      <c r="H95" s="15">
        <v>3</v>
      </c>
      <c r="I95" s="15"/>
      <c r="J95" s="15" t="s">
        <v>2356</v>
      </c>
      <c r="K95" s="16" t="s">
        <v>4725</v>
      </c>
      <c r="L95" s="109"/>
      <c r="AA95" s="499">
        <f>IF(AND('04 Wan'!C95=1,NOT('04 Wan'!I95="")),'04 Wan'!I95,0)</f>
        <v>0</v>
      </c>
      <c r="AB95" s="499">
        <f>IF(AND('04 Wan'!D95=1,NOT('04 Wan'!I95="")),'04 Wan'!I95,0)</f>
        <v>0</v>
      </c>
      <c r="AC95" s="499">
        <f>IF(AND('04 Wan'!E95=1,NOT('04 Wan'!I95="")),'04 Wan'!I95,0)</f>
        <v>0</v>
      </c>
      <c r="AD95" s="499">
        <f>IF(AND('04 Wan'!F95=1,NOT('04 Wan'!I95="")),'04 Wan'!I95,0)</f>
        <v>0</v>
      </c>
      <c r="AE95" s="499">
        <f>IF(AND('04 Wan'!C95=0,NOT('04 Wan'!H95="")),'04 Wan'!H95,4)</f>
        <v>3</v>
      </c>
      <c r="AF95" s="499">
        <f>IF(AND('04 Wan'!D95=0,NOT('04 Wan'!H95="")),'04 Wan'!H95,4)</f>
        <v>3</v>
      </c>
      <c r="AG95" s="499">
        <f>IF(AND('04 Wan'!E95=0,NOT('04 Wan'!H95="")),'04 Wan'!H95,4)</f>
        <v>3</v>
      </c>
      <c r="AH95" s="499">
        <f>IF(AND('04 Wan'!F95=0,NOT('04 Wan'!H95="")),'04 Wan'!H95,4)</f>
        <v>3</v>
      </c>
    </row>
    <row r="96" spans="1:34" ht="30" outlineLevel="2">
      <c r="A96" s="596" t="s">
        <v>4726</v>
      </c>
      <c r="B96" s="687" t="s">
        <v>340</v>
      </c>
      <c r="C96" s="21"/>
      <c r="D96" s="21"/>
      <c r="E96" s="21"/>
      <c r="F96" s="14"/>
      <c r="G96" s="15">
        <v>4</v>
      </c>
      <c r="H96" s="15">
        <v>3</v>
      </c>
      <c r="I96" s="15">
        <v>3</v>
      </c>
      <c r="J96" s="15" t="s">
        <v>2855</v>
      </c>
      <c r="K96" s="16"/>
      <c r="L96" s="109"/>
      <c r="AA96" s="499">
        <f>IF(AND('04 Wan'!C96=1,NOT('04 Wan'!I96="")),'04 Wan'!I96,0)</f>
        <v>0</v>
      </c>
      <c r="AB96" s="499">
        <f>IF(AND('04 Wan'!D96=1,NOT('04 Wan'!I96="")),'04 Wan'!I96,0)</f>
        <v>0</v>
      </c>
      <c r="AC96" s="499">
        <f>IF(AND('04 Wan'!E96=1,NOT('04 Wan'!I96="")),'04 Wan'!I96,0)</f>
        <v>0</v>
      </c>
      <c r="AD96" s="499">
        <f>IF(AND('04 Wan'!F96=1,NOT('04 Wan'!I96="")),'04 Wan'!I96,0)</f>
        <v>0</v>
      </c>
      <c r="AE96" s="499">
        <f>IF(AND('04 Wan'!C96=0,NOT('04 Wan'!H96="")),'04 Wan'!H96,4)</f>
        <v>3</v>
      </c>
      <c r="AF96" s="499">
        <f>IF(AND('04 Wan'!D96=0,NOT('04 Wan'!H96="")),'04 Wan'!H96,4)</f>
        <v>3</v>
      </c>
      <c r="AG96" s="499">
        <f>IF(AND('04 Wan'!E96=0,NOT('04 Wan'!H96="")),'04 Wan'!H96,4)</f>
        <v>3</v>
      </c>
      <c r="AH96" s="499">
        <f>IF(AND('04 Wan'!F96=0,NOT('04 Wan'!H96="")),'04 Wan'!H96,4)</f>
        <v>3</v>
      </c>
    </row>
    <row r="97" spans="1:34" ht="20" outlineLevel="2">
      <c r="A97" s="596" t="s">
        <v>341</v>
      </c>
      <c r="B97" s="687" t="s">
        <v>342</v>
      </c>
      <c r="C97" s="21"/>
      <c r="D97" s="21"/>
      <c r="E97" s="21"/>
      <c r="F97" s="14"/>
      <c r="G97" s="15">
        <v>4</v>
      </c>
      <c r="H97" s="15">
        <v>2</v>
      </c>
      <c r="I97" s="15"/>
      <c r="J97" s="15" t="s">
        <v>3371</v>
      </c>
      <c r="K97" s="16"/>
      <c r="L97" s="109"/>
      <c r="AA97" s="499">
        <f>IF(AND('04 Wan'!C97=1,NOT('04 Wan'!I97="")),'04 Wan'!I97,0)</f>
        <v>0</v>
      </c>
      <c r="AB97" s="499">
        <f>IF(AND('04 Wan'!D97=1,NOT('04 Wan'!I97="")),'04 Wan'!I97,0)</f>
        <v>0</v>
      </c>
      <c r="AC97" s="499">
        <f>IF(AND('04 Wan'!E97=1,NOT('04 Wan'!I97="")),'04 Wan'!I97,0)</f>
        <v>0</v>
      </c>
      <c r="AD97" s="499">
        <f>IF(AND('04 Wan'!F97=1,NOT('04 Wan'!I97="")),'04 Wan'!I97,0)</f>
        <v>0</v>
      </c>
      <c r="AE97" s="499">
        <f>IF(AND('04 Wan'!C97=0,NOT('04 Wan'!H97="")),'04 Wan'!H97,4)</f>
        <v>2</v>
      </c>
      <c r="AF97" s="499">
        <f>IF(AND('04 Wan'!D97=0,NOT('04 Wan'!H97="")),'04 Wan'!H97,4)</f>
        <v>2</v>
      </c>
      <c r="AG97" s="499">
        <f>IF(AND('04 Wan'!E97=0,NOT('04 Wan'!H97="")),'04 Wan'!H97,4)</f>
        <v>2</v>
      </c>
      <c r="AH97" s="499">
        <f>IF(AND('04 Wan'!F97=0,NOT('04 Wan'!H97="")),'04 Wan'!H97,4)</f>
        <v>2</v>
      </c>
    </row>
    <row r="98" spans="1:34" ht="30" outlineLevel="2">
      <c r="A98" s="596" t="s">
        <v>343</v>
      </c>
      <c r="B98" s="687" t="s">
        <v>4976</v>
      </c>
      <c r="C98" s="21"/>
      <c r="D98" s="21"/>
      <c r="E98" s="21"/>
      <c r="F98" s="14"/>
      <c r="G98" s="15">
        <v>4</v>
      </c>
      <c r="H98" s="15">
        <v>2</v>
      </c>
      <c r="I98" s="15"/>
      <c r="J98" s="15" t="s">
        <v>3371</v>
      </c>
      <c r="K98" s="16"/>
      <c r="L98" s="109"/>
      <c r="AA98" s="499">
        <f>IF(AND('04 Wan'!C98=1,NOT('04 Wan'!I98="")),'04 Wan'!I98,0)</f>
        <v>0</v>
      </c>
      <c r="AB98" s="499">
        <f>IF(AND('04 Wan'!D98=1,NOT('04 Wan'!I98="")),'04 Wan'!I98,0)</f>
        <v>0</v>
      </c>
      <c r="AC98" s="499">
        <f>IF(AND('04 Wan'!E98=1,NOT('04 Wan'!I98="")),'04 Wan'!I98,0)</f>
        <v>0</v>
      </c>
      <c r="AD98" s="499">
        <f>IF(AND('04 Wan'!F98=1,NOT('04 Wan'!I98="")),'04 Wan'!I98,0)</f>
        <v>0</v>
      </c>
      <c r="AE98" s="499">
        <f>IF(AND('04 Wan'!C98=0,NOT('04 Wan'!H98="")),'04 Wan'!H98,4)</f>
        <v>2</v>
      </c>
      <c r="AF98" s="499">
        <f>IF(AND('04 Wan'!D98=0,NOT('04 Wan'!H98="")),'04 Wan'!H98,4)</f>
        <v>2</v>
      </c>
      <c r="AG98" s="499">
        <f>IF(AND('04 Wan'!E98=0,NOT('04 Wan'!H98="")),'04 Wan'!H98,4)</f>
        <v>2</v>
      </c>
      <c r="AH98" s="499">
        <f>IF(AND('04 Wan'!F98=0,NOT('04 Wan'!H98="")),'04 Wan'!H98,4)</f>
        <v>2</v>
      </c>
    </row>
    <row r="99" spans="1:34" outlineLevel="2">
      <c r="A99" s="596" t="s">
        <v>4977</v>
      </c>
      <c r="B99" s="687" t="s">
        <v>4918</v>
      </c>
      <c r="C99" s="21"/>
      <c r="D99" s="14"/>
      <c r="E99" s="14"/>
      <c r="F99" s="14"/>
      <c r="G99" s="15">
        <v>4</v>
      </c>
      <c r="H99" s="15">
        <v>3</v>
      </c>
      <c r="I99" s="15"/>
      <c r="J99" s="15" t="s">
        <v>2858</v>
      </c>
      <c r="K99" s="16"/>
      <c r="L99" s="109"/>
      <c r="AA99" s="499">
        <f>IF(AND('04 Wan'!C99=1,NOT('04 Wan'!I99="")),'04 Wan'!I99,0)</f>
        <v>0</v>
      </c>
      <c r="AB99" s="499">
        <f>IF(AND('04 Wan'!D99=1,NOT('04 Wan'!I99="")),'04 Wan'!I99,0)</f>
        <v>0</v>
      </c>
      <c r="AC99" s="499">
        <f>IF(AND('04 Wan'!E99=1,NOT('04 Wan'!I99="")),'04 Wan'!I99,0)</f>
        <v>0</v>
      </c>
      <c r="AD99" s="499">
        <f>IF(AND('04 Wan'!F99=1,NOT('04 Wan'!I99="")),'04 Wan'!I99,0)</f>
        <v>0</v>
      </c>
      <c r="AE99" s="499">
        <f>IF(AND('04 Wan'!C99=0,NOT('04 Wan'!H99="")),'04 Wan'!H99,4)</f>
        <v>3</v>
      </c>
      <c r="AF99" s="499">
        <f>IF(AND('04 Wan'!D99=0,NOT('04 Wan'!H99="")),'04 Wan'!H99,4)</f>
        <v>3</v>
      </c>
      <c r="AG99" s="499">
        <f>IF(AND('04 Wan'!E99=0,NOT('04 Wan'!H99="")),'04 Wan'!H99,4)</f>
        <v>3</v>
      </c>
      <c r="AH99" s="499">
        <f>IF(AND('04 Wan'!F99=0,NOT('04 Wan'!H99="")),'04 Wan'!H99,4)</f>
        <v>3</v>
      </c>
    </row>
    <row r="100" spans="1:34" outlineLevel="1">
      <c r="A100" s="594" t="s">
        <v>4919</v>
      </c>
      <c r="B100" s="690" t="s">
        <v>4920</v>
      </c>
      <c r="C100" s="21"/>
      <c r="D100" s="21"/>
      <c r="E100" s="21"/>
      <c r="F100" s="14"/>
      <c r="G100" s="15"/>
      <c r="H100" s="15"/>
      <c r="I100" s="15"/>
      <c r="J100" s="15"/>
      <c r="K100" s="16"/>
      <c r="L100" s="109"/>
      <c r="AB100" s="499">
        <f>IF(AND('04 Wan'!D100=1,NOT('04 Wan'!I100="")),'04 Wan'!I100,0)</f>
        <v>0</v>
      </c>
    </row>
    <row r="101" spans="1:34" ht="20" outlineLevel="2">
      <c r="A101" s="596" t="s">
        <v>4921</v>
      </c>
      <c r="B101" s="687" t="s">
        <v>402</v>
      </c>
      <c r="C101" s="21"/>
      <c r="D101" s="21"/>
      <c r="E101" s="21"/>
      <c r="F101" s="14"/>
      <c r="G101" s="15">
        <v>4</v>
      </c>
      <c r="H101" s="15"/>
      <c r="I101" s="15"/>
      <c r="J101" s="15" t="s">
        <v>5466</v>
      </c>
      <c r="K101" s="16"/>
      <c r="L101" s="109"/>
      <c r="AA101" s="499">
        <f>IF(AND('04 Wan'!C101=1,NOT('04 Wan'!I101="")),'04 Wan'!I101,0)</f>
        <v>0</v>
      </c>
      <c r="AB101" s="499">
        <f>IF(AND('04 Wan'!D101=1,NOT('04 Wan'!I101="")),'04 Wan'!I101,0)</f>
        <v>0</v>
      </c>
      <c r="AC101" s="499">
        <f>IF(AND('04 Wan'!E101=1,NOT('04 Wan'!I101="")),'04 Wan'!I101,0)</f>
        <v>0</v>
      </c>
      <c r="AD101" s="499">
        <f>IF(AND('04 Wan'!F101=1,NOT('04 Wan'!I101="")),'04 Wan'!I101,0)</f>
        <v>0</v>
      </c>
      <c r="AE101" s="499">
        <f>IF(AND('04 Wan'!C101=0,NOT('04 Wan'!H101="")),'04 Wan'!H101,4)</f>
        <v>4</v>
      </c>
      <c r="AF101" s="499">
        <f>IF(AND('04 Wan'!D101=0,NOT('04 Wan'!H101="")),'04 Wan'!H101,4)</f>
        <v>4</v>
      </c>
      <c r="AG101" s="499">
        <f>IF(AND('04 Wan'!E101=0,NOT('04 Wan'!H101="")),'04 Wan'!H101,4)</f>
        <v>4</v>
      </c>
      <c r="AH101" s="499">
        <f>IF(AND('04 Wan'!F101=0,NOT('04 Wan'!H101="")),'04 Wan'!H101,4)</f>
        <v>4</v>
      </c>
    </row>
    <row r="102" spans="1:34" ht="30" outlineLevel="2">
      <c r="A102" s="596" t="s">
        <v>403</v>
      </c>
      <c r="B102" s="687" t="s">
        <v>2865</v>
      </c>
      <c r="C102" s="21"/>
      <c r="D102" s="21"/>
      <c r="E102" s="21"/>
      <c r="F102" s="14"/>
      <c r="G102" s="15">
        <v>4</v>
      </c>
      <c r="H102" s="15">
        <v>2</v>
      </c>
      <c r="I102" s="15"/>
      <c r="J102" s="15" t="s">
        <v>5466</v>
      </c>
      <c r="K102" s="16"/>
      <c r="L102" s="109"/>
      <c r="AA102" s="499">
        <f>IF(AND('04 Wan'!C102=1,NOT('04 Wan'!I102="")),'04 Wan'!I102,0)</f>
        <v>0</v>
      </c>
      <c r="AB102" s="499">
        <f>IF(AND('04 Wan'!D102=1,NOT('04 Wan'!I102="")),'04 Wan'!I102,0)</f>
        <v>0</v>
      </c>
      <c r="AC102" s="499">
        <f>IF(AND('04 Wan'!E102=1,NOT('04 Wan'!I102="")),'04 Wan'!I102,0)</f>
        <v>0</v>
      </c>
      <c r="AD102" s="499">
        <f>IF(AND('04 Wan'!F102=1,NOT('04 Wan'!I102="")),'04 Wan'!I102,0)</f>
        <v>0</v>
      </c>
      <c r="AE102" s="499">
        <f>IF(AND('04 Wan'!C102=0,NOT('04 Wan'!H102="")),'04 Wan'!H102,4)</f>
        <v>2</v>
      </c>
      <c r="AF102" s="499">
        <f>IF(AND('04 Wan'!D102=0,NOT('04 Wan'!H102="")),'04 Wan'!H102,4)</f>
        <v>2</v>
      </c>
      <c r="AG102" s="499">
        <f>IF(AND('04 Wan'!E102=0,NOT('04 Wan'!H102="")),'04 Wan'!H102,4)</f>
        <v>2</v>
      </c>
      <c r="AH102" s="499">
        <f>IF(AND('04 Wan'!F102=0,NOT('04 Wan'!H102="")),'04 Wan'!H102,4)</f>
        <v>2</v>
      </c>
    </row>
    <row r="103" spans="1:34" ht="20" outlineLevel="2">
      <c r="A103" s="596" t="s">
        <v>404</v>
      </c>
      <c r="B103" s="687" t="s">
        <v>4988</v>
      </c>
      <c r="C103" s="21"/>
      <c r="D103" s="21"/>
      <c r="E103" s="21"/>
      <c r="F103" s="14"/>
      <c r="G103" s="15">
        <v>4</v>
      </c>
      <c r="H103" s="15">
        <v>3</v>
      </c>
      <c r="I103" s="15"/>
      <c r="J103" s="15" t="s">
        <v>2356</v>
      </c>
      <c r="K103" s="16"/>
      <c r="L103" s="109"/>
      <c r="AA103" s="499">
        <f>IF(AND('04 Wan'!C103=1,NOT('04 Wan'!I103="")),'04 Wan'!I103,0)</f>
        <v>0</v>
      </c>
      <c r="AB103" s="499">
        <f>IF(AND('04 Wan'!D103=1,NOT('04 Wan'!I103="")),'04 Wan'!I103,0)</f>
        <v>0</v>
      </c>
      <c r="AC103" s="499">
        <f>IF(AND('04 Wan'!E103=1,NOT('04 Wan'!I103="")),'04 Wan'!I103,0)</f>
        <v>0</v>
      </c>
      <c r="AD103" s="499">
        <f>IF(AND('04 Wan'!F103=1,NOT('04 Wan'!I103="")),'04 Wan'!I103,0)</f>
        <v>0</v>
      </c>
      <c r="AE103" s="499">
        <f>IF(AND('04 Wan'!C103=0,NOT('04 Wan'!H103="")),'04 Wan'!H103,4)</f>
        <v>3</v>
      </c>
      <c r="AF103" s="499">
        <f>IF(AND('04 Wan'!D103=0,NOT('04 Wan'!H103="")),'04 Wan'!H103,4)</f>
        <v>3</v>
      </c>
      <c r="AG103" s="499">
        <f>IF(AND('04 Wan'!E103=0,NOT('04 Wan'!H103="")),'04 Wan'!H103,4)</f>
        <v>3</v>
      </c>
      <c r="AH103" s="499">
        <f>IF(AND('04 Wan'!F103=0,NOT('04 Wan'!H103="")),'04 Wan'!H103,4)</f>
        <v>3</v>
      </c>
    </row>
    <row r="104" spans="1:34" ht="40" outlineLevel="2">
      <c r="A104" s="596" t="s">
        <v>4930</v>
      </c>
      <c r="B104" s="687" t="s">
        <v>1340</v>
      </c>
      <c r="C104" s="21"/>
      <c r="D104" s="21"/>
      <c r="E104" s="21"/>
      <c r="F104" s="14"/>
      <c r="G104" s="15">
        <v>4</v>
      </c>
      <c r="H104" s="15">
        <v>3</v>
      </c>
      <c r="I104" s="15">
        <v>3</v>
      </c>
      <c r="J104" s="15" t="s">
        <v>2855</v>
      </c>
      <c r="K104" s="16"/>
      <c r="L104" s="109"/>
      <c r="AA104" s="499">
        <f>IF(AND('04 Wan'!C104=1,NOT('04 Wan'!I104="")),'04 Wan'!I104,0)</f>
        <v>0</v>
      </c>
      <c r="AB104" s="499">
        <f>IF(AND('04 Wan'!D104=1,NOT('04 Wan'!I104="")),'04 Wan'!I104,0)</f>
        <v>0</v>
      </c>
      <c r="AC104" s="499">
        <f>IF(AND('04 Wan'!E104=1,NOT('04 Wan'!I104="")),'04 Wan'!I104,0)</f>
        <v>0</v>
      </c>
      <c r="AD104" s="499">
        <f>IF(AND('04 Wan'!F104=1,NOT('04 Wan'!I104="")),'04 Wan'!I104,0)</f>
        <v>0</v>
      </c>
      <c r="AE104" s="499">
        <f>IF(AND('04 Wan'!C104=0,NOT('04 Wan'!H104="")),'04 Wan'!H104,4)</f>
        <v>3</v>
      </c>
      <c r="AF104" s="499">
        <f>IF(AND('04 Wan'!D104=0,NOT('04 Wan'!H104="")),'04 Wan'!H104,4)</f>
        <v>3</v>
      </c>
      <c r="AG104" s="499">
        <f>IF(AND('04 Wan'!E104=0,NOT('04 Wan'!H104="")),'04 Wan'!H104,4)</f>
        <v>3</v>
      </c>
      <c r="AH104" s="499">
        <f>IF(AND('04 Wan'!F104=0,NOT('04 Wan'!H104="")),'04 Wan'!H104,4)</f>
        <v>3</v>
      </c>
    </row>
    <row r="105" spans="1:34" ht="20" outlineLevel="2">
      <c r="A105" s="596" t="s">
        <v>1341</v>
      </c>
      <c r="B105" s="687" t="s">
        <v>1342</v>
      </c>
      <c r="C105" s="21"/>
      <c r="D105" s="14"/>
      <c r="E105" s="14"/>
      <c r="F105" s="14"/>
      <c r="G105" s="15">
        <v>4</v>
      </c>
      <c r="H105" s="15">
        <v>2</v>
      </c>
      <c r="I105" s="15"/>
      <c r="J105" s="15" t="s">
        <v>3371</v>
      </c>
      <c r="K105" s="16"/>
      <c r="L105" s="109"/>
      <c r="AA105" s="499">
        <f>IF(AND('04 Wan'!C105=1,NOT('04 Wan'!I105="")),'04 Wan'!I105,0)</f>
        <v>0</v>
      </c>
      <c r="AB105" s="499">
        <f>IF(AND('04 Wan'!D105=1,NOT('04 Wan'!I105="")),'04 Wan'!I105,0)</f>
        <v>0</v>
      </c>
      <c r="AC105" s="499">
        <f>IF(AND('04 Wan'!E105=1,NOT('04 Wan'!I105="")),'04 Wan'!I105,0)</f>
        <v>0</v>
      </c>
      <c r="AD105" s="499">
        <f>IF(AND('04 Wan'!F105=1,NOT('04 Wan'!I105="")),'04 Wan'!I105,0)</f>
        <v>0</v>
      </c>
      <c r="AE105" s="499">
        <f>IF(AND('04 Wan'!C105=0,NOT('04 Wan'!H105="")),'04 Wan'!H105,4)</f>
        <v>2</v>
      </c>
      <c r="AF105" s="499">
        <f>IF(AND('04 Wan'!D105=0,NOT('04 Wan'!H105="")),'04 Wan'!H105,4)</f>
        <v>2</v>
      </c>
      <c r="AG105" s="499">
        <f>IF(AND('04 Wan'!E105=0,NOT('04 Wan'!H105="")),'04 Wan'!H105,4)</f>
        <v>2</v>
      </c>
      <c r="AH105" s="499">
        <f>IF(AND('04 Wan'!F105=0,NOT('04 Wan'!H105="")),'04 Wan'!H105,4)</f>
        <v>2</v>
      </c>
    </row>
    <row r="106" spans="1:34" ht="30" outlineLevel="2">
      <c r="A106" s="596" t="s">
        <v>1343</v>
      </c>
      <c r="B106" s="687" t="s">
        <v>5729</v>
      </c>
      <c r="C106" s="21"/>
      <c r="D106" s="21"/>
      <c r="E106" s="21"/>
      <c r="F106" s="14"/>
      <c r="G106" s="15">
        <v>4</v>
      </c>
      <c r="H106" s="15">
        <v>2</v>
      </c>
      <c r="I106" s="15"/>
      <c r="J106" s="15" t="s">
        <v>3371</v>
      </c>
      <c r="K106" s="16"/>
      <c r="L106" s="109"/>
      <c r="AA106" s="499">
        <f>IF(AND('04 Wan'!C106=1,NOT('04 Wan'!I106="")),'04 Wan'!I106,0)</f>
        <v>0</v>
      </c>
      <c r="AB106" s="499">
        <f>IF(AND('04 Wan'!D106=1,NOT('04 Wan'!I106="")),'04 Wan'!I106,0)</f>
        <v>0</v>
      </c>
      <c r="AC106" s="499">
        <f>IF(AND('04 Wan'!E106=1,NOT('04 Wan'!I106="")),'04 Wan'!I106,0)</f>
        <v>0</v>
      </c>
      <c r="AD106" s="499">
        <f>IF(AND('04 Wan'!F106=1,NOT('04 Wan'!I106="")),'04 Wan'!I106,0)</f>
        <v>0</v>
      </c>
      <c r="AE106" s="499">
        <f>IF(AND('04 Wan'!C106=0,NOT('04 Wan'!H106="")),'04 Wan'!H106,4)</f>
        <v>2</v>
      </c>
      <c r="AF106" s="499">
        <f>IF(AND('04 Wan'!D106=0,NOT('04 Wan'!H106="")),'04 Wan'!H106,4)</f>
        <v>2</v>
      </c>
      <c r="AG106" s="499">
        <f>IF(AND('04 Wan'!E106=0,NOT('04 Wan'!H106="")),'04 Wan'!H106,4)</f>
        <v>2</v>
      </c>
      <c r="AH106" s="499">
        <f>IF(AND('04 Wan'!F106=0,NOT('04 Wan'!H106="")),'04 Wan'!H106,4)</f>
        <v>2</v>
      </c>
    </row>
    <row r="107" spans="1:34" outlineLevel="2">
      <c r="A107" s="596" t="s">
        <v>5730</v>
      </c>
      <c r="B107" s="687" t="s">
        <v>5731</v>
      </c>
      <c r="C107" s="21"/>
      <c r="D107" s="21"/>
      <c r="E107" s="21"/>
      <c r="F107" s="14"/>
      <c r="G107" s="15">
        <v>4</v>
      </c>
      <c r="H107" s="15">
        <v>3</v>
      </c>
      <c r="I107" s="15"/>
      <c r="J107" s="15" t="s">
        <v>2858</v>
      </c>
      <c r="K107" s="16"/>
      <c r="L107" s="109"/>
      <c r="AA107" s="499">
        <f>IF(AND('04 Wan'!C107=1,NOT('04 Wan'!I107="")),'04 Wan'!I107,0)</f>
        <v>0</v>
      </c>
      <c r="AB107" s="499">
        <f>IF(AND('04 Wan'!D107=1,NOT('04 Wan'!I107="")),'04 Wan'!I107,0)</f>
        <v>0</v>
      </c>
      <c r="AC107" s="499">
        <f>IF(AND('04 Wan'!E107=1,NOT('04 Wan'!I107="")),'04 Wan'!I107,0)</f>
        <v>0</v>
      </c>
      <c r="AD107" s="499">
        <f>IF(AND('04 Wan'!F107=1,NOT('04 Wan'!I107="")),'04 Wan'!I107,0)</f>
        <v>0</v>
      </c>
      <c r="AE107" s="499">
        <f>IF(AND('04 Wan'!C107=0,NOT('04 Wan'!H107="")),'04 Wan'!H107,4)</f>
        <v>3</v>
      </c>
      <c r="AF107" s="499">
        <f>IF(AND('04 Wan'!D107=0,NOT('04 Wan'!H107="")),'04 Wan'!H107,4)</f>
        <v>3</v>
      </c>
      <c r="AG107" s="499">
        <f>IF(AND('04 Wan'!E107=0,NOT('04 Wan'!H107="")),'04 Wan'!H107,4)</f>
        <v>3</v>
      </c>
      <c r="AH107" s="499">
        <f>IF(AND('04 Wan'!F107=0,NOT('04 Wan'!H107="")),'04 Wan'!H107,4)</f>
        <v>3</v>
      </c>
    </row>
    <row r="108" spans="1:34" ht="13">
      <c r="A108" s="686" t="s">
        <v>5732</v>
      </c>
      <c r="B108" s="692" t="s">
        <v>5733</v>
      </c>
      <c r="C108" s="21"/>
      <c r="D108" s="21"/>
      <c r="E108" s="21"/>
      <c r="F108" s="14"/>
      <c r="G108" s="15"/>
      <c r="H108" s="15"/>
      <c r="I108" s="15"/>
      <c r="J108" s="15"/>
      <c r="K108" s="16"/>
      <c r="L108" s="109"/>
      <c r="AB108" s="499">
        <f>IF(AND('04 Wan'!D108=1,NOT('04 Wan'!I108="")),'04 Wan'!I108,0)</f>
        <v>0</v>
      </c>
    </row>
    <row r="109" spans="1:34" outlineLevel="1">
      <c r="A109" s="693" t="s">
        <v>5734</v>
      </c>
      <c r="B109" s="694" t="s">
        <v>391</v>
      </c>
      <c r="C109" s="21"/>
      <c r="D109" s="21"/>
      <c r="E109" s="21"/>
      <c r="F109" s="14"/>
      <c r="G109" s="15"/>
      <c r="H109" s="15"/>
      <c r="I109" s="15"/>
      <c r="J109" s="15"/>
      <c r="K109" s="16"/>
      <c r="L109" s="109"/>
      <c r="AB109" s="499">
        <f>IF(AND('04 Wan'!D109=1,NOT('04 Wan'!I109="")),'04 Wan'!I109,0)</f>
        <v>0</v>
      </c>
    </row>
    <row r="110" spans="1:34" ht="20" outlineLevel="2">
      <c r="A110" s="695" t="s">
        <v>392</v>
      </c>
      <c r="B110" s="696" t="s">
        <v>335</v>
      </c>
      <c r="C110" s="21"/>
      <c r="D110" s="21"/>
      <c r="E110" s="21"/>
      <c r="F110" s="14"/>
      <c r="G110" s="15">
        <v>4</v>
      </c>
      <c r="H110" s="15"/>
      <c r="I110" s="15"/>
      <c r="J110" s="15" t="s">
        <v>5466</v>
      </c>
      <c r="K110" s="16" t="s">
        <v>336</v>
      </c>
      <c r="L110" s="109"/>
      <c r="AA110" s="499">
        <f>IF(AND('04 Wan'!C110=1,NOT('04 Wan'!I110="")),'04 Wan'!I110,0)</f>
        <v>0</v>
      </c>
      <c r="AB110" s="499">
        <f>IF(AND('04 Wan'!D110=1,NOT('04 Wan'!I110="")),'04 Wan'!I110,0)</f>
        <v>0</v>
      </c>
      <c r="AC110" s="499">
        <f>IF(AND('04 Wan'!E110=1,NOT('04 Wan'!I110="")),'04 Wan'!I110,0)</f>
        <v>0</v>
      </c>
      <c r="AD110" s="499">
        <f>IF(AND('04 Wan'!F110=1,NOT('04 Wan'!I110="")),'04 Wan'!I110,0)</f>
        <v>0</v>
      </c>
      <c r="AE110" s="499">
        <f>IF(AND('04 Wan'!C110=0,NOT('04 Wan'!H110="")),'04 Wan'!H110,4)</f>
        <v>4</v>
      </c>
      <c r="AF110" s="499">
        <f>IF(AND('04 Wan'!D110=0,NOT('04 Wan'!H110="")),'04 Wan'!H110,4)</f>
        <v>4</v>
      </c>
      <c r="AG110" s="499">
        <f>IF(AND('04 Wan'!E110=0,NOT('04 Wan'!H110="")),'04 Wan'!H110,4)</f>
        <v>4</v>
      </c>
      <c r="AH110" s="499">
        <f>IF(AND('04 Wan'!F110=0,NOT('04 Wan'!H110="")),'04 Wan'!H110,4)</f>
        <v>4</v>
      </c>
    </row>
    <row r="111" spans="1:34" ht="20" outlineLevel="2">
      <c r="A111" s="695" t="s">
        <v>337</v>
      </c>
      <c r="B111" s="687" t="s">
        <v>338</v>
      </c>
      <c r="C111" s="21"/>
      <c r="D111" s="21"/>
      <c r="E111" s="21"/>
      <c r="F111" s="14"/>
      <c r="G111" s="15">
        <v>4</v>
      </c>
      <c r="H111" s="15"/>
      <c r="I111" s="15"/>
      <c r="J111" s="15" t="s">
        <v>2356</v>
      </c>
      <c r="K111" s="16" t="s">
        <v>336</v>
      </c>
      <c r="L111" s="109"/>
      <c r="AA111" s="499">
        <f>IF(AND('04 Wan'!C111=1,NOT('04 Wan'!I111="")),'04 Wan'!I111,0)</f>
        <v>0</v>
      </c>
      <c r="AB111" s="499">
        <f>IF(AND('04 Wan'!D111=1,NOT('04 Wan'!I111="")),'04 Wan'!I111,0)</f>
        <v>0</v>
      </c>
      <c r="AC111" s="499">
        <f>IF(AND('04 Wan'!E111=1,NOT('04 Wan'!I111="")),'04 Wan'!I111,0)</f>
        <v>0</v>
      </c>
      <c r="AD111" s="499">
        <f>IF(AND('04 Wan'!F111=1,NOT('04 Wan'!I111="")),'04 Wan'!I111,0)</f>
        <v>0</v>
      </c>
      <c r="AE111" s="499">
        <f>IF(AND('04 Wan'!C111=0,NOT('04 Wan'!H111="")),'04 Wan'!H111,4)</f>
        <v>4</v>
      </c>
      <c r="AF111" s="499">
        <f>IF(AND('04 Wan'!D111=0,NOT('04 Wan'!H111="")),'04 Wan'!H111,4)</f>
        <v>4</v>
      </c>
      <c r="AG111" s="499">
        <f>IF(AND('04 Wan'!E111=0,NOT('04 Wan'!H111="")),'04 Wan'!H111,4)</f>
        <v>4</v>
      </c>
      <c r="AH111" s="499">
        <f>IF(AND('04 Wan'!F111=0,NOT('04 Wan'!H111="")),'04 Wan'!H111,4)</f>
        <v>4</v>
      </c>
    </row>
    <row r="112" spans="1:34" s="504" customFormat="1" outlineLevel="2">
      <c r="A112" s="695" t="s">
        <v>4236</v>
      </c>
      <c r="B112" s="687" t="s">
        <v>4973</v>
      </c>
      <c r="C112" s="21"/>
      <c r="D112" s="21"/>
      <c r="E112" s="21"/>
      <c r="F112" s="14"/>
      <c r="G112" s="15">
        <v>4</v>
      </c>
      <c r="H112" s="15"/>
      <c r="I112" s="15"/>
      <c r="J112" s="15" t="s">
        <v>5466</v>
      </c>
      <c r="K112" s="16" t="s">
        <v>336</v>
      </c>
      <c r="L112" s="109"/>
      <c r="M112" s="498"/>
      <c r="N112" s="503"/>
      <c r="O112" s="503"/>
      <c r="P112" s="503"/>
      <c r="Q112" s="503"/>
      <c r="R112" s="503"/>
      <c r="S112" s="503"/>
      <c r="T112" s="503"/>
      <c r="U112" s="503"/>
      <c r="V112" s="503"/>
      <c r="W112" s="503"/>
      <c r="X112" s="503"/>
      <c r="Y112" s="503"/>
      <c r="Z112" s="503"/>
      <c r="AA112" s="504">
        <f>IF(AND('04 Wan'!C112=1,NOT('04 Wan'!I112="")),'04 Wan'!I112,0)</f>
        <v>0</v>
      </c>
      <c r="AB112" s="499">
        <f>IF(AND('04 Wan'!D112=1,NOT('04 Wan'!I112="")),'04 Wan'!I112,0)</f>
        <v>0</v>
      </c>
      <c r="AC112" s="504">
        <f>IF(AND('04 Wan'!E112=1,NOT('04 Wan'!I112="")),'04 Wan'!I112,0)</f>
        <v>0</v>
      </c>
      <c r="AD112" s="504">
        <f>IF(AND('04 Wan'!F112=1,NOT('04 Wan'!I112="")),'04 Wan'!I112,0)</f>
        <v>0</v>
      </c>
      <c r="AE112" s="504">
        <f>IF(AND('04 Wan'!C112=0,NOT('04 Wan'!H112="")),'04 Wan'!H112,4)</f>
        <v>4</v>
      </c>
      <c r="AF112" s="504">
        <f>IF(AND('04 Wan'!D112=0,NOT('04 Wan'!H112="")),'04 Wan'!H112,4)</f>
        <v>4</v>
      </c>
      <c r="AG112" s="504">
        <f>IF(AND('04 Wan'!E112=0,NOT('04 Wan'!H112="")),'04 Wan'!H112,4)</f>
        <v>4</v>
      </c>
      <c r="AH112" s="504">
        <f>IF(AND('04 Wan'!F112=0,NOT('04 Wan'!H112="")),'04 Wan'!H112,4)</f>
        <v>4</v>
      </c>
    </row>
    <row r="113" spans="1:34" ht="20" outlineLevel="2">
      <c r="A113" s="695" t="s">
        <v>4966</v>
      </c>
      <c r="B113" s="687" t="s">
        <v>4967</v>
      </c>
      <c r="C113" s="21"/>
      <c r="D113" s="21"/>
      <c r="E113" s="21"/>
      <c r="F113" s="14"/>
      <c r="G113" s="15">
        <v>4</v>
      </c>
      <c r="H113" s="15"/>
      <c r="I113" s="15"/>
      <c r="J113" s="15" t="s">
        <v>2356</v>
      </c>
      <c r="K113" s="16"/>
      <c r="L113" s="109"/>
      <c r="AA113" s="499">
        <f>IF(AND('04 Wan'!C113=1,NOT('04 Wan'!I113="")),'04 Wan'!I113,0)</f>
        <v>0</v>
      </c>
      <c r="AB113" s="499">
        <f>IF(AND('04 Wan'!D113=1,NOT('04 Wan'!I113="")),'04 Wan'!I113,0)</f>
        <v>0</v>
      </c>
      <c r="AC113" s="499">
        <f>IF(AND('04 Wan'!E113=1,NOT('04 Wan'!I113="")),'04 Wan'!I113,0)</f>
        <v>0</v>
      </c>
      <c r="AD113" s="499">
        <f>IF(AND('04 Wan'!F113=1,NOT('04 Wan'!I113="")),'04 Wan'!I113,0)</f>
        <v>0</v>
      </c>
      <c r="AE113" s="499">
        <f>IF(AND('04 Wan'!C113=0,NOT('04 Wan'!H113="")),'04 Wan'!H113,4)</f>
        <v>4</v>
      </c>
      <c r="AF113" s="499">
        <f>IF(AND('04 Wan'!D113=0,NOT('04 Wan'!H113="")),'04 Wan'!H113,4)</f>
        <v>4</v>
      </c>
      <c r="AG113" s="499">
        <f>IF(AND('04 Wan'!E113=0,NOT('04 Wan'!H113="")),'04 Wan'!H113,4)</f>
        <v>4</v>
      </c>
      <c r="AH113" s="499">
        <f>IF(AND('04 Wan'!F113=0,NOT('04 Wan'!H113="")),'04 Wan'!H113,4)</f>
        <v>4</v>
      </c>
    </row>
    <row r="114" spans="1:34" ht="20" outlineLevel="2">
      <c r="A114" s="695" t="s">
        <v>4968</v>
      </c>
      <c r="B114" s="602" t="s">
        <v>3496</v>
      </c>
      <c r="C114" s="21"/>
      <c r="D114" s="21"/>
      <c r="E114" s="21"/>
      <c r="F114" s="14"/>
      <c r="G114" s="15">
        <v>4</v>
      </c>
      <c r="H114" s="15">
        <v>2</v>
      </c>
      <c r="I114" s="15"/>
      <c r="J114" s="15" t="s">
        <v>2356</v>
      </c>
      <c r="K114" s="16"/>
      <c r="L114" s="109"/>
      <c r="AA114" s="499">
        <f>IF(AND('04 Wan'!C114=1,NOT('04 Wan'!I114="")),'04 Wan'!I114,0)</f>
        <v>0</v>
      </c>
      <c r="AB114" s="499">
        <f>IF(AND('04 Wan'!D114=1,NOT('04 Wan'!I114="")),'04 Wan'!I114,0)</f>
        <v>0</v>
      </c>
      <c r="AC114" s="499">
        <f>IF(AND('04 Wan'!E114=1,NOT('04 Wan'!I114="")),'04 Wan'!I114,0)</f>
        <v>0</v>
      </c>
      <c r="AD114" s="499">
        <f>IF(AND('04 Wan'!F114=1,NOT('04 Wan'!I114="")),'04 Wan'!I114,0)</f>
        <v>0</v>
      </c>
      <c r="AE114" s="499">
        <f>IF(AND('04 Wan'!C114=0,NOT('04 Wan'!H114="")),'04 Wan'!H114,4)</f>
        <v>2</v>
      </c>
      <c r="AF114" s="499">
        <f>IF(AND('04 Wan'!D114=0,NOT('04 Wan'!H114="")),'04 Wan'!H114,4)</f>
        <v>2</v>
      </c>
      <c r="AG114" s="499">
        <f>IF(AND('04 Wan'!E114=0,NOT('04 Wan'!H114="")),'04 Wan'!H114,4)</f>
        <v>2</v>
      </c>
      <c r="AH114" s="499">
        <f>IF(AND('04 Wan'!F114=0,NOT('04 Wan'!H114="")),'04 Wan'!H114,4)</f>
        <v>2</v>
      </c>
    </row>
    <row r="115" spans="1:34" ht="20" outlineLevel="2">
      <c r="A115" s="695" t="s">
        <v>3497</v>
      </c>
      <c r="B115" s="687" t="s">
        <v>3431</v>
      </c>
      <c r="C115" s="21"/>
      <c r="D115" s="21"/>
      <c r="E115" s="21"/>
      <c r="F115" s="14"/>
      <c r="G115" s="15">
        <v>4</v>
      </c>
      <c r="H115" s="15">
        <v>3</v>
      </c>
      <c r="I115" s="15"/>
      <c r="J115" s="15" t="s">
        <v>2356</v>
      </c>
      <c r="K115" s="16"/>
      <c r="L115" s="109"/>
      <c r="AA115" s="499">
        <f>IF(AND('04 Wan'!C115=1,NOT('04 Wan'!I115="")),'04 Wan'!I115,0)</f>
        <v>0</v>
      </c>
      <c r="AB115" s="499">
        <f>IF(AND('04 Wan'!D115=1,NOT('04 Wan'!I115="")),'04 Wan'!I115,0)</f>
        <v>0</v>
      </c>
      <c r="AC115" s="499">
        <f>IF(AND('04 Wan'!E115=1,NOT('04 Wan'!I115="")),'04 Wan'!I115,0)</f>
        <v>0</v>
      </c>
      <c r="AD115" s="499">
        <f>IF(AND('04 Wan'!F115=1,NOT('04 Wan'!I115="")),'04 Wan'!I115,0)</f>
        <v>0</v>
      </c>
      <c r="AE115" s="499">
        <f>IF(AND('04 Wan'!C115=0,NOT('04 Wan'!H115="")),'04 Wan'!H115,4)</f>
        <v>3</v>
      </c>
      <c r="AF115" s="499">
        <f>IF(AND('04 Wan'!D115=0,NOT('04 Wan'!H115="")),'04 Wan'!H115,4)</f>
        <v>3</v>
      </c>
      <c r="AG115" s="499">
        <f>IF(AND('04 Wan'!E115=0,NOT('04 Wan'!H115="")),'04 Wan'!H115,4)</f>
        <v>3</v>
      </c>
      <c r="AH115" s="499">
        <f>IF(AND('04 Wan'!F115=0,NOT('04 Wan'!H115="")),'04 Wan'!H115,4)</f>
        <v>3</v>
      </c>
    </row>
    <row r="116" spans="1:34" ht="20" outlineLevel="2">
      <c r="A116" s="695" t="s">
        <v>3432</v>
      </c>
      <c r="B116" s="697" t="s">
        <v>3433</v>
      </c>
      <c r="C116" s="21"/>
      <c r="D116" s="21"/>
      <c r="E116" s="21"/>
      <c r="F116" s="14"/>
      <c r="G116" s="15">
        <v>4</v>
      </c>
      <c r="H116" s="15"/>
      <c r="I116" s="15"/>
      <c r="J116" s="15" t="s">
        <v>3371</v>
      </c>
      <c r="K116" s="16"/>
      <c r="L116" s="109"/>
      <c r="AA116" s="499">
        <f>IF(AND('04 Wan'!C116=1,NOT('04 Wan'!I116="")),'04 Wan'!I116,0)</f>
        <v>0</v>
      </c>
      <c r="AB116" s="499">
        <f>IF(AND('04 Wan'!D116=1,NOT('04 Wan'!I116="")),'04 Wan'!I116,0)</f>
        <v>0</v>
      </c>
      <c r="AC116" s="499">
        <f>IF(AND('04 Wan'!E116=1,NOT('04 Wan'!I116="")),'04 Wan'!I116,0)</f>
        <v>0</v>
      </c>
      <c r="AD116" s="499">
        <f>IF(AND('04 Wan'!F116=1,NOT('04 Wan'!I116="")),'04 Wan'!I116,0)</f>
        <v>0</v>
      </c>
      <c r="AE116" s="499">
        <f>IF(AND('04 Wan'!C116=0,NOT('04 Wan'!H116="")),'04 Wan'!H116,4)</f>
        <v>4</v>
      </c>
      <c r="AF116" s="499">
        <f>IF(AND('04 Wan'!D116=0,NOT('04 Wan'!H116="")),'04 Wan'!H116,4)</f>
        <v>4</v>
      </c>
      <c r="AG116" s="499">
        <f>IF(AND('04 Wan'!E116=0,NOT('04 Wan'!H116="")),'04 Wan'!H116,4)</f>
        <v>4</v>
      </c>
      <c r="AH116" s="499">
        <f>IF(AND('04 Wan'!F116=0,NOT('04 Wan'!H116="")),'04 Wan'!H116,4)</f>
        <v>4</v>
      </c>
    </row>
    <row r="117" spans="1:34" outlineLevel="2">
      <c r="A117" s="695" t="s">
        <v>3434</v>
      </c>
      <c r="B117" s="687" t="s">
        <v>3435</v>
      </c>
      <c r="C117" s="21"/>
      <c r="D117" s="21"/>
      <c r="E117" s="21"/>
      <c r="F117" s="14"/>
      <c r="G117" s="15">
        <v>4</v>
      </c>
      <c r="H117" s="15">
        <v>3</v>
      </c>
      <c r="I117" s="15"/>
      <c r="J117" s="15" t="s">
        <v>3371</v>
      </c>
      <c r="K117" s="16" t="s">
        <v>336</v>
      </c>
      <c r="L117" s="109"/>
      <c r="AA117" s="499">
        <f>IF(AND('04 Wan'!C117=1,NOT('04 Wan'!I117="")),'04 Wan'!I117,0)</f>
        <v>0</v>
      </c>
      <c r="AB117" s="499">
        <f>IF(AND('04 Wan'!D117=1,NOT('04 Wan'!I117="")),'04 Wan'!I117,0)</f>
        <v>0</v>
      </c>
      <c r="AC117" s="499">
        <f>IF(AND('04 Wan'!E117=1,NOT('04 Wan'!I117="")),'04 Wan'!I117,0)</f>
        <v>0</v>
      </c>
      <c r="AD117" s="499">
        <f>IF(AND('04 Wan'!F117=1,NOT('04 Wan'!I117="")),'04 Wan'!I117,0)</f>
        <v>0</v>
      </c>
      <c r="AE117" s="499">
        <f>IF(AND('04 Wan'!C117=0,NOT('04 Wan'!H117="")),'04 Wan'!H117,4)</f>
        <v>3</v>
      </c>
      <c r="AF117" s="499">
        <f>IF(AND('04 Wan'!D117=0,NOT('04 Wan'!H117="")),'04 Wan'!H117,4)</f>
        <v>3</v>
      </c>
      <c r="AG117" s="499">
        <f>IF(AND('04 Wan'!E117=0,NOT('04 Wan'!H117="")),'04 Wan'!H117,4)</f>
        <v>3</v>
      </c>
      <c r="AH117" s="499">
        <f>IF(AND('04 Wan'!F117=0,NOT('04 Wan'!H117="")),'04 Wan'!H117,4)</f>
        <v>3</v>
      </c>
    </row>
    <row r="118" spans="1:34" outlineLevel="2">
      <c r="A118" s="695" t="s">
        <v>3436</v>
      </c>
      <c r="B118" s="687" t="s">
        <v>397</v>
      </c>
      <c r="C118" s="14"/>
      <c r="D118" s="14"/>
      <c r="E118" s="14"/>
      <c r="F118" s="14"/>
      <c r="G118" s="15">
        <v>2</v>
      </c>
      <c r="H118" s="15"/>
      <c r="I118" s="15"/>
      <c r="J118" s="15" t="s">
        <v>5466</v>
      </c>
      <c r="K118" s="16" t="s">
        <v>398</v>
      </c>
      <c r="L118" s="109"/>
      <c r="AA118" s="499">
        <f>IF(AND('04 Wan'!C118=1,NOT('04 Wan'!I118="")),'04 Wan'!I118,0)</f>
        <v>0</v>
      </c>
      <c r="AB118" s="499">
        <f>IF(AND('04 Wan'!D118=1,NOT('04 Wan'!I118="")),'04 Wan'!I118,0)</f>
        <v>0</v>
      </c>
      <c r="AC118" s="499">
        <f>IF(AND('04 Wan'!E118=1,NOT('04 Wan'!I118="")),'04 Wan'!I118,0)</f>
        <v>0</v>
      </c>
      <c r="AD118" s="499">
        <f>IF(AND('04 Wan'!F118=1,NOT('04 Wan'!I118="")),'04 Wan'!I118,0)</f>
        <v>0</v>
      </c>
      <c r="AE118" s="499">
        <f>IF(AND('04 Wan'!C118=0,NOT('04 Wan'!H118="")),'04 Wan'!H118,4)</f>
        <v>4</v>
      </c>
      <c r="AF118" s="499">
        <f>IF(AND('04 Wan'!D118=0,NOT('04 Wan'!H118="")),'04 Wan'!H118,4)</f>
        <v>4</v>
      </c>
      <c r="AG118" s="499">
        <f>IF(AND('04 Wan'!E118=0,NOT('04 Wan'!H118="")),'04 Wan'!H118,4)</f>
        <v>4</v>
      </c>
      <c r="AH118" s="499">
        <f>IF(AND('04 Wan'!F118=0,NOT('04 Wan'!H118="")),'04 Wan'!H118,4)</f>
        <v>4</v>
      </c>
    </row>
    <row r="119" spans="1:34" ht="20" outlineLevel="2">
      <c r="A119" s="695" t="s">
        <v>399</v>
      </c>
      <c r="B119" s="687" t="s">
        <v>400</v>
      </c>
      <c r="C119" s="21"/>
      <c r="D119" s="21"/>
      <c r="E119" s="21"/>
      <c r="F119" s="14"/>
      <c r="G119" s="15">
        <v>2</v>
      </c>
      <c r="H119" s="15">
        <v>3</v>
      </c>
      <c r="I119" s="15"/>
      <c r="J119" s="15" t="s">
        <v>2858</v>
      </c>
      <c r="K119" s="16"/>
      <c r="L119" s="109"/>
      <c r="AA119" s="499">
        <f>IF(AND('04 Wan'!C119=1,NOT('04 Wan'!I119="")),'04 Wan'!I119,0)</f>
        <v>0</v>
      </c>
      <c r="AB119" s="499">
        <f>IF(AND('04 Wan'!D119=1,NOT('04 Wan'!I119="")),'04 Wan'!I119,0)</f>
        <v>0</v>
      </c>
      <c r="AC119" s="499">
        <f>IF(AND('04 Wan'!E119=1,NOT('04 Wan'!I119="")),'04 Wan'!I119,0)</f>
        <v>0</v>
      </c>
      <c r="AD119" s="499">
        <f>IF(AND('04 Wan'!F119=1,NOT('04 Wan'!I119="")),'04 Wan'!I119,0)</f>
        <v>0</v>
      </c>
      <c r="AE119" s="499">
        <f>IF(AND('04 Wan'!C119=0,NOT('04 Wan'!H119="")),'04 Wan'!H119,4)</f>
        <v>3</v>
      </c>
      <c r="AF119" s="499">
        <f>IF(AND('04 Wan'!D119=0,NOT('04 Wan'!H119="")),'04 Wan'!H119,4)</f>
        <v>3</v>
      </c>
      <c r="AG119" s="499">
        <f>IF(AND('04 Wan'!E119=0,NOT('04 Wan'!H119="")),'04 Wan'!H119,4)</f>
        <v>3</v>
      </c>
      <c r="AH119" s="499">
        <f>IF(AND('04 Wan'!F119=0,NOT('04 Wan'!H119="")),'04 Wan'!H119,4)</f>
        <v>3</v>
      </c>
    </row>
    <row r="120" spans="1:34" outlineLevel="1">
      <c r="A120" s="693" t="s">
        <v>401</v>
      </c>
      <c r="B120" s="694" t="s">
        <v>2374</v>
      </c>
      <c r="C120" s="21"/>
      <c r="D120" s="21"/>
      <c r="E120" s="21"/>
      <c r="F120" s="14"/>
      <c r="G120" s="15"/>
      <c r="H120" s="15"/>
      <c r="I120" s="15"/>
      <c r="J120" s="15"/>
      <c r="K120" s="16"/>
      <c r="L120" s="109"/>
      <c r="AB120" s="499">
        <f>IF(AND('04 Wan'!D120=1,NOT('04 Wan'!I120="")),'04 Wan'!I120,0)</f>
        <v>0</v>
      </c>
    </row>
    <row r="121" spans="1:34" ht="30" outlineLevel="2">
      <c r="A121" s="695" t="s">
        <v>2375</v>
      </c>
      <c r="B121" s="687" t="s">
        <v>2376</v>
      </c>
      <c r="C121" s="21"/>
      <c r="D121" s="21"/>
      <c r="E121" s="21"/>
      <c r="F121" s="14"/>
      <c r="G121" s="15">
        <v>2</v>
      </c>
      <c r="H121" s="15"/>
      <c r="I121" s="15"/>
      <c r="J121" s="15" t="s">
        <v>2351</v>
      </c>
      <c r="K121" s="16" t="s">
        <v>2377</v>
      </c>
      <c r="L121" s="109"/>
      <c r="AA121" s="499">
        <f>IF(AND('04 Wan'!C121=1,NOT('04 Wan'!I121="")),'04 Wan'!I121,0)</f>
        <v>0</v>
      </c>
      <c r="AB121" s="499">
        <f>IF(AND('04 Wan'!D121=1,NOT('04 Wan'!I121="")),'04 Wan'!I121,0)</f>
        <v>0</v>
      </c>
      <c r="AC121" s="499">
        <f>IF(AND('04 Wan'!E121=1,NOT('04 Wan'!I121="")),'04 Wan'!I121,0)</f>
        <v>0</v>
      </c>
      <c r="AD121" s="499">
        <f>IF(AND('04 Wan'!F121=1,NOT('04 Wan'!I121="")),'04 Wan'!I121,0)</f>
        <v>0</v>
      </c>
      <c r="AE121" s="499">
        <f>IF(AND('04 Wan'!C121=0,NOT('04 Wan'!H121="")),'04 Wan'!H121,4)</f>
        <v>4</v>
      </c>
      <c r="AF121" s="499">
        <f>IF(AND('04 Wan'!D121=0,NOT('04 Wan'!H121="")),'04 Wan'!H121,4)</f>
        <v>4</v>
      </c>
      <c r="AG121" s="499">
        <f>IF(AND('04 Wan'!E121=0,NOT('04 Wan'!H121="")),'04 Wan'!H121,4)</f>
        <v>4</v>
      </c>
      <c r="AH121" s="499">
        <f>IF(AND('04 Wan'!F121=0,NOT('04 Wan'!H121="")),'04 Wan'!H121,4)</f>
        <v>4</v>
      </c>
    </row>
    <row r="122" spans="1:34" outlineLevel="2">
      <c r="A122" s="695" t="s">
        <v>2378</v>
      </c>
      <c r="B122" s="687" t="s">
        <v>2379</v>
      </c>
      <c r="C122" s="21"/>
      <c r="D122" s="21"/>
      <c r="E122" s="21"/>
      <c r="F122" s="14"/>
      <c r="G122" s="15">
        <v>4</v>
      </c>
      <c r="H122" s="15"/>
      <c r="I122" s="15"/>
      <c r="J122" s="15" t="s">
        <v>2351</v>
      </c>
      <c r="K122" s="16" t="s">
        <v>2377</v>
      </c>
      <c r="L122" s="109"/>
      <c r="AA122" s="499">
        <f>IF(AND('04 Wan'!C122=1,NOT('04 Wan'!I122="")),'04 Wan'!I122,0)</f>
        <v>0</v>
      </c>
      <c r="AB122" s="499">
        <f>IF(AND('04 Wan'!D122=1,NOT('04 Wan'!I122="")),'04 Wan'!I122,0)</f>
        <v>0</v>
      </c>
      <c r="AC122" s="499">
        <f>IF(AND('04 Wan'!E122=1,NOT('04 Wan'!I122="")),'04 Wan'!I122,0)</f>
        <v>0</v>
      </c>
      <c r="AD122" s="499">
        <f>IF(AND('04 Wan'!F122=1,NOT('04 Wan'!I122="")),'04 Wan'!I122,0)</f>
        <v>0</v>
      </c>
      <c r="AE122" s="499">
        <f>IF(AND('04 Wan'!C122=0,NOT('04 Wan'!H122="")),'04 Wan'!H122,4)</f>
        <v>4</v>
      </c>
      <c r="AF122" s="499">
        <f>IF(AND('04 Wan'!D122=0,NOT('04 Wan'!H122="")),'04 Wan'!H122,4)</f>
        <v>4</v>
      </c>
      <c r="AG122" s="499">
        <f>IF(AND('04 Wan'!E122=0,NOT('04 Wan'!H122="")),'04 Wan'!H122,4)</f>
        <v>4</v>
      </c>
      <c r="AH122" s="499">
        <f>IF(AND('04 Wan'!F122=0,NOT('04 Wan'!H122="")),'04 Wan'!H122,4)</f>
        <v>4</v>
      </c>
    </row>
    <row r="123" spans="1:34" s="504" customFormat="1" ht="20" outlineLevel="2">
      <c r="A123" s="695" t="s">
        <v>2380</v>
      </c>
      <c r="B123" s="687" t="s">
        <v>4470</v>
      </c>
      <c r="C123" s="21"/>
      <c r="D123" s="21"/>
      <c r="E123" s="21"/>
      <c r="F123" s="14"/>
      <c r="G123" s="15">
        <v>4</v>
      </c>
      <c r="H123" s="15">
        <v>2</v>
      </c>
      <c r="I123" s="15">
        <v>3</v>
      </c>
      <c r="J123" s="15" t="s">
        <v>5466</v>
      </c>
      <c r="K123" s="16"/>
      <c r="L123" s="109"/>
      <c r="M123" s="498"/>
      <c r="N123" s="503"/>
      <c r="O123" s="503"/>
      <c r="P123" s="503"/>
      <c r="Q123" s="503"/>
      <c r="R123" s="503"/>
      <c r="S123" s="503"/>
      <c r="T123" s="503"/>
      <c r="U123" s="503"/>
      <c r="V123" s="503"/>
      <c r="W123" s="503"/>
      <c r="X123" s="503"/>
      <c r="Y123" s="503"/>
      <c r="Z123" s="503"/>
      <c r="AA123" s="504">
        <f>IF(AND('04 Wan'!C123=1,NOT('04 Wan'!I123="")),'04 Wan'!I123,0)</f>
        <v>0</v>
      </c>
      <c r="AB123" s="499">
        <f>IF(AND('04 Wan'!D123=1,NOT('04 Wan'!I123="")),'04 Wan'!I123,0)</f>
        <v>0</v>
      </c>
      <c r="AC123" s="504">
        <f>IF(AND('04 Wan'!E123=1,NOT('04 Wan'!I123="")),'04 Wan'!I123,0)</f>
        <v>0</v>
      </c>
      <c r="AD123" s="504">
        <f>IF(AND('04 Wan'!F123=1,NOT('04 Wan'!I123="")),'04 Wan'!I123,0)</f>
        <v>0</v>
      </c>
      <c r="AE123" s="504">
        <f>IF(AND('04 Wan'!C123=0,NOT('04 Wan'!H123="")),'04 Wan'!H123,4)</f>
        <v>2</v>
      </c>
      <c r="AF123" s="504">
        <f>IF(AND('04 Wan'!D123=0,NOT('04 Wan'!H123="")),'04 Wan'!H123,4)</f>
        <v>2</v>
      </c>
      <c r="AG123" s="504">
        <f>IF(AND('04 Wan'!E123=0,NOT('04 Wan'!H123="")),'04 Wan'!H123,4)</f>
        <v>2</v>
      </c>
      <c r="AH123" s="504">
        <f>IF(AND('04 Wan'!F123=0,NOT('04 Wan'!H123="")),'04 Wan'!H123,4)</f>
        <v>2</v>
      </c>
    </row>
    <row r="124" spans="1:34" s="504" customFormat="1" ht="20" outlineLevel="2">
      <c r="A124" s="695" t="s">
        <v>4471</v>
      </c>
      <c r="B124" s="687" t="s">
        <v>306</v>
      </c>
      <c r="C124" s="21"/>
      <c r="D124" s="21"/>
      <c r="E124" s="21"/>
      <c r="F124" s="14"/>
      <c r="G124" s="15">
        <v>4</v>
      </c>
      <c r="H124" s="15"/>
      <c r="I124" s="15"/>
      <c r="J124" s="15" t="s">
        <v>5466</v>
      </c>
      <c r="K124" s="16"/>
      <c r="L124" s="109"/>
      <c r="M124" s="498"/>
      <c r="N124" s="503"/>
      <c r="O124" s="503"/>
      <c r="P124" s="503"/>
      <c r="Q124" s="503"/>
      <c r="R124" s="503"/>
      <c r="S124" s="503"/>
      <c r="T124" s="503"/>
      <c r="U124" s="503"/>
      <c r="V124" s="503"/>
      <c r="W124" s="503"/>
      <c r="X124" s="503"/>
      <c r="Y124" s="503"/>
      <c r="Z124" s="503"/>
      <c r="AA124" s="504">
        <f>IF(AND('04 Wan'!C124=1,NOT('04 Wan'!I124="")),'04 Wan'!I124,0)</f>
        <v>0</v>
      </c>
      <c r="AB124" s="499">
        <f>IF(AND('04 Wan'!D124=1,NOT('04 Wan'!I124="")),'04 Wan'!I124,0)</f>
        <v>0</v>
      </c>
      <c r="AC124" s="504">
        <f>IF(AND('04 Wan'!E124=1,NOT('04 Wan'!I124="")),'04 Wan'!I124,0)</f>
        <v>0</v>
      </c>
      <c r="AD124" s="504">
        <f>IF(AND('04 Wan'!F124=1,NOT('04 Wan'!I124="")),'04 Wan'!I124,0)</f>
        <v>0</v>
      </c>
      <c r="AE124" s="504">
        <f>IF(AND('04 Wan'!C124=0,NOT('04 Wan'!H124="")),'04 Wan'!H124,4)</f>
        <v>4</v>
      </c>
      <c r="AF124" s="504">
        <f>IF(AND('04 Wan'!D124=0,NOT('04 Wan'!H124="")),'04 Wan'!H124,4)</f>
        <v>4</v>
      </c>
      <c r="AG124" s="504">
        <f>IF(AND('04 Wan'!E124=0,NOT('04 Wan'!H124="")),'04 Wan'!H124,4)</f>
        <v>4</v>
      </c>
      <c r="AH124" s="504">
        <f>IF(AND('04 Wan'!F124=0,NOT('04 Wan'!H124="")),'04 Wan'!H124,4)</f>
        <v>4</v>
      </c>
    </row>
    <row r="125" spans="1:34" ht="20" outlineLevel="2">
      <c r="A125" s="695" t="s">
        <v>307</v>
      </c>
      <c r="B125" s="687" t="s">
        <v>4472</v>
      </c>
      <c r="C125" s="21"/>
      <c r="D125" s="21"/>
      <c r="E125" s="21"/>
      <c r="F125" s="14"/>
      <c r="G125" s="15">
        <v>4</v>
      </c>
      <c r="H125" s="15"/>
      <c r="I125" s="15"/>
      <c r="J125" s="15" t="s">
        <v>2356</v>
      </c>
      <c r="K125" s="16"/>
      <c r="L125" s="109"/>
      <c r="AA125" s="499">
        <f>IF(AND('04 Wan'!C125=1,NOT('04 Wan'!I125="")),'04 Wan'!I125,0)</f>
        <v>0</v>
      </c>
      <c r="AB125" s="499">
        <f>IF(AND('04 Wan'!D125=1,NOT('04 Wan'!I125="")),'04 Wan'!I125,0)</f>
        <v>0</v>
      </c>
      <c r="AC125" s="499">
        <f>IF(AND('04 Wan'!E125=1,NOT('04 Wan'!I125="")),'04 Wan'!I125,0)</f>
        <v>0</v>
      </c>
      <c r="AD125" s="499">
        <f>IF(AND('04 Wan'!F125=1,NOT('04 Wan'!I125="")),'04 Wan'!I125,0)</f>
        <v>0</v>
      </c>
      <c r="AE125" s="499">
        <f>IF(AND('04 Wan'!C125=0,NOT('04 Wan'!H125="")),'04 Wan'!H125,4)</f>
        <v>4</v>
      </c>
      <c r="AF125" s="499">
        <f>IF(AND('04 Wan'!D125=0,NOT('04 Wan'!H125="")),'04 Wan'!H125,4)</f>
        <v>4</v>
      </c>
      <c r="AG125" s="499">
        <f>IF(AND('04 Wan'!E125=0,NOT('04 Wan'!H125="")),'04 Wan'!H125,4)</f>
        <v>4</v>
      </c>
      <c r="AH125" s="499">
        <f>IF(AND('04 Wan'!F125=0,NOT('04 Wan'!H125="")),'04 Wan'!H125,4)</f>
        <v>4</v>
      </c>
    </row>
    <row r="126" spans="1:34" ht="20" outlineLevel="2">
      <c r="A126" s="695" t="s">
        <v>4473</v>
      </c>
      <c r="B126" s="687" t="s">
        <v>4474</v>
      </c>
      <c r="C126" s="21"/>
      <c r="D126" s="21"/>
      <c r="E126" s="21"/>
      <c r="F126" s="14"/>
      <c r="G126" s="15">
        <v>4</v>
      </c>
      <c r="H126" s="15"/>
      <c r="I126" s="15"/>
      <c r="J126" s="15" t="s">
        <v>3371</v>
      </c>
      <c r="K126" s="16" t="s">
        <v>398</v>
      </c>
      <c r="L126" s="109"/>
      <c r="AA126" s="499">
        <f>IF(AND('04 Wan'!C126=1,NOT('04 Wan'!I126="")),'04 Wan'!I126,0)</f>
        <v>0</v>
      </c>
      <c r="AB126" s="499">
        <f>IF(AND('04 Wan'!D126=1,NOT('04 Wan'!I126="")),'04 Wan'!I126,0)</f>
        <v>0</v>
      </c>
      <c r="AC126" s="499">
        <f>IF(AND('04 Wan'!E126=1,NOT('04 Wan'!I126="")),'04 Wan'!I126,0)</f>
        <v>0</v>
      </c>
      <c r="AD126" s="499">
        <f>IF(AND('04 Wan'!F126=1,NOT('04 Wan'!I126="")),'04 Wan'!I126,0)</f>
        <v>0</v>
      </c>
      <c r="AE126" s="499">
        <f>IF(AND('04 Wan'!C126=0,NOT('04 Wan'!H126="")),'04 Wan'!H126,4)</f>
        <v>4</v>
      </c>
      <c r="AF126" s="499">
        <f>IF(AND('04 Wan'!D126=0,NOT('04 Wan'!H126="")),'04 Wan'!H126,4)</f>
        <v>4</v>
      </c>
      <c r="AG126" s="499">
        <f>IF(AND('04 Wan'!E126=0,NOT('04 Wan'!H126="")),'04 Wan'!H126,4)</f>
        <v>4</v>
      </c>
      <c r="AH126" s="499">
        <f>IF(AND('04 Wan'!F126=0,NOT('04 Wan'!H126="")),'04 Wan'!H126,4)</f>
        <v>4</v>
      </c>
    </row>
    <row r="127" spans="1:34" outlineLevel="2">
      <c r="A127" s="695" t="s">
        <v>4475</v>
      </c>
      <c r="B127" s="687" t="s">
        <v>4476</v>
      </c>
      <c r="C127" s="21"/>
      <c r="D127" s="21"/>
      <c r="E127" s="21"/>
      <c r="F127" s="14"/>
      <c r="G127" s="15">
        <v>4</v>
      </c>
      <c r="H127" s="15"/>
      <c r="I127" s="15"/>
      <c r="J127" s="15" t="s">
        <v>3371</v>
      </c>
      <c r="K127" s="16"/>
      <c r="L127" s="109"/>
      <c r="AA127" s="499">
        <f>IF(AND('04 Wan'!C127=1,NOT('04 Wan'!I127="")),'04 Wan'!I127,0)</f>
        <v>0</v>
      </c>
      <c r="AB127" s="499">
        <f>IF(AND('04 Wan'!D127=1,NOT('04 Wan'!I127="")),'04 Wan'!I127,0)</f>
        <v>0</v>
      </c>
      <c r="AC127" s="499">
        <f>IF(AND('04 Wan'!E127=1,NOT('04 Wan'!I127="")),'04 Wan'!I127,0)</f>
        <v>0</v>
      </c>
      <c r="AD127" s="499">
        <f>IF(AND('04 Wan'!F127=1,NOT('04 Wan'!I127="")),'04 Wan'!I127,0)</f>
        <v>0</v>
      </c>
      <c r="AE127" s="499">
        <f>IF(AND('04 Wan'!C127=0,NOT('04 Wan'!H127="")),'04 Wan'!H127,4)</f>
        <v>4</v>
      </c>
      <c r="AF127" s="499">
        <f>IF(AND('04 Wan'!D127=0,NOT('04 Wan'!H127="")),'04 Wan'!H127,4)</f>
        <v>4</v>
      </c>
      <c r="AG127" s="499">
        <f>IF(AND('04 Wan'!E127=0,NOT('04 Wan'!H127="")),'04 Wan'!H127,4)</f>
        <v>4</v>
      </c>
      <c r="AH127" s="499">
        <f>IF(AND('04 Wan'!F127=0,NOT('04 Wan'!H127="")),'04 Wan'!H127,4)</f>
        <v>4</v>
      </c>
    </row>
    <row r="128" spans="1:34" outlineLevel="2">
      <c r="A128" s="695" t="s">
        <v>4477</v>
      </c>
      <c r="B128" s="602" t="s">
        <v>1345</v>
      </c>
      <c r="C128" s="21"/>
      <c r="D128" s="21"/>
      <c r="E128" s="21"/>
      <c r="F128" s="14"/>
      <c r="G128" s="15">
        <v>2</v>
      </c>
      <c r="H128" s="15"/>
      <c r="I128" s="15"/>
      <c r="J128" s="15" t="s">
        <v>5466</v>
      </c>
      <c r="K128" s="16" t="s">
        <v>398</v>
      </c>
      <c r="L128" s="109"/>
      <c r="AA128" s="499">
        <f>IF(AND('04 Wan'!C128=1,NOT('04 Wan'!I128="")),'04 Wan'!I128,0)</f>
        <v>0</v>
      </c>
      <c r="AB128" s="499">
        <f>IF(AND('04 Wan'!D128=1,NOT('04 Wan'!I128="")),'04 Wan'!I128,0)</f>
        <v>0</v>
      </c>
      <c r="AC128" s="499">
        <f>IF(AND('04 Wan'!E128=1,NOT('04 Wan'!I128="")),'04 Wan'!I128,0)</f>
        <v>0</v>
      </c>
      <c r="AD128" s="499">
        <f>IF(AND('04 Wan'!F128=1,NOT('04 Wan'!I128="")),'04 Wan'!I128,0)</f>
        <v>0</v>
      </c>
      <c r="AE128" s="499">
        <f>IF(AND('04 Wan'!C128=0,NOT('04 Wan'!H128="")),'04 Wan'!H128,4)</f>
        <v>4</v>
      </c>
      <c r="AF128" s="499">
        <f>IF(AND('04 Wan'!D128=0,NOT('04 Wan'!H128="")),'04 Wan'!H128,4)</f>
        <v>4</v>
      </c>
      <c r="AG128" s="499">
        <f>IF(AND('04 Wan'!E128=0,NOT('04 Wan'!H128="")),'04 Wan'!H128,4)</f>
        <v>4</v>
      </c>
      <c r="AH128" s="499">
        <f>IF(AND('04 Wan'!F128=0,NOT('04 Wan'!H128="")),'04 Wan'!H128,4)</f>
        <v>4</v>
      </c>
    </row>
    <row r="129" spans="1:34" outlineLevel="2">
      <c r="A129" s="695" t="s">
        <v>1346</v>
      </c>
      <c r="B129" s="687" t="s">
        <v>5645</v>
      </c>
      <c r="C129" s="21"/>
      <c r="D129" s="21"/>
      <c r="E129" s="21"/>
      <c r="F129" s="14"/>
      <c r="G129" s="15">
        <v>2</v>
      </c>
      <c r="H129" s="15"/>
      <c r="I129" s="15"/>
      <c r="J129" s="15" t="s">
        <v>5466</v>
      </c>
      <c r="K129" s="16" t="s">
        <v>398</v>
      </c>
      <c r="L129" s="109"/>
      <c r="AA129" s="499">
        <f>IF(AND('04 Wan'!C129=1,NOT('04 Wan'!I129="")),'04 Wan'!I129,0)</f>
        <v>0</v>
      </c>
      <c r="AB129" s="499">
        <f>IF(AND('04 Wan'!D129=1,NOT('04 Wan'!I129="")),'04 Wan'!I129,0)</f>
        <v>0</v>
      </c>
      <c r="AC129" s="499">
        <f>IF(AND('04 Wan'!E129=1,NOT('04 Wan'!I129="")),'04 Wan'!I129,0)</f>
        <v>0</v>
      </c>
      <c r="AD129" s="499">
        <f>IF(AND('04 Wan'!F129=1,NOT('04 Wan'!I129="")),'04 Wan'!I129,0)</f>
        <v>0</v>
      </c>
      <c r="AE129" s="499">
        <f>IF(AND('04 Wan'!C129=0,NOT('04 Wan'!H129="")),'04 Wan'!H129,4)</f>
        <v>4</v>
      </c>
      <c r="AF129" s="499">
        <f>IF(AND('04 Wan'!D129=0,NOT('04 Wan'!H129="")),'04 Wan'!H129,4)</f>
        <v>4</v>
      </c>
      <c r="AG129" s="499">
        <f>IF(AND('04 Wan'!E129=0,NOT('04 Wan'!H129="")),'04 Wan'!H129,4)</f>
        <v>4</v>
      </c>
      <c r="AH129" s="499">
        <f>IF(AND('04 Wan'!F129=0,NOT('04 Wan'!H129="")),'04 Wan'!H129,4)</f>
        <v>4</v>
      </c>
    </row>
    <row r="130" spans="1:34" ht="20" outlineLevel="2">
      <c r="A130" s="695" t="s">
        <v>5646</v>
      </c>
      <c r="B130" s="687" t="s">
        <v>1371</v>
      </c>
      <c r="C130" s="21"/>
      <c r="D130" s="14"/>
      <c r="E130" s="14"/>
      <c r="F130" s="14"/>
      <c r="G130" s="15">
        <v>2</v>
      </c>
      <c r="H130" s="15"/>
      <c r="I130" s="15"/>
      <c r="J130" s="15" t="s">
        <v>2858</v>
      </c>
      <c r="K130" s="16"/>
      <c r="L130" s="109"/>
      <c r="AA130" s="499">
        <f>IF(AND('04 Wan'!C130=1,NOT('04 Wan'!I130="")),'04 Wan'!I130,0)</f>
        <v>0</v>
      </c>
      <c r="AB130" s="499">
        <f>IF(AND('04 Wan'!D130=1,NOT('04 Wan'!I130="")),'04 Wan'!I130,0)</f>
        <v>0</v>
      </c>
      <c r="AC130" s="499">
        <f>IF(AND('04 Wan'!E130=1,NOT('04 Wan'!I130="")),'04 Wan'!I130,0)</f>
        <v>0</v>
      </c>
      <c r="AD130" s="499">
        <f>IF(AND('04 Wan'!F130=1,NOT('04 Wan'!I130="")),'04 Wan'!I130,0)</f>
        <v>0</v>
      </c>
      <c r="AE130" s="499">
        <f>IF(AND('04 Wan'!C130=0,NOT('04 Wan'!H130="")),'04 Wan'!H130,4)</f>
        <v>4</v>
      </c>
      <c r="AF130" s="499">
        <f>IF(AND('04 Wan'!D130=0,NOT('04 Wan'!H130="")),'04 Wan'!H130,4)</f>
        <v>4</v>
      </c>
      <c r="AG130" s="499">
        <f>IF(AND('04 Wan'!E130=0,NOT('04 Wan'!H130="")),'04 Wan'!H130,4)</f>
        <v>4</v>
      </c>
      <c r="AH130" s="499">
        <f>IF(AND('04 Wan'!F130=0,NOT('04 Wan'!H130="")),'04 Wan'!H130,4)</f>
        <v>4</v>
      </c>
    </row>
    <row r="131" spans="1:34" s="504" customFormat="1" outlineLevel="1">
      <c r="A131" s="693" t="s">
        <v>1372</v>
      </c>
      <c r="B131" s="694" t="s">
        <v>390</v>
      </c>
      <c r="C131" s="14"/>
      <c r="D131" s="14"/>
      <c r="E131" s="14"/>
      <c r="F131" s="14"/>
      <c r="G131" s="15"/>
      <c r="H131" s="15"/>
      <c r="I131" s="15"/>
      <c r="J131" s="15"/>
      <c r="K131" s="16"/>
      <c r="L131" s="109"/>
      <c r="M131" s="498"/>
      <c r="N131" s="503"/>
      <c r="O131" s="503"/>
      <c r="P131" s="503"/>
      <c r="Q131" s="503"/>
      <c r="R131" s="503"/>
      <c r="S131" s="503"/>
      <c r="T131" s="503"/>
      <c r="U131" s="503"/>
      <c r="V131" s="503"/>
      <c r="W131" s="503"/>
      <c r="X131" s="503"/>
      <c r="Y131" s="503"/>
      <c r="Z131" s="503"/>
      <c r="AB131" s="499">
        <f>IF(AND('04 Wan'!D131=1,NOT('04 Wan'!I131="")),'04 Wan'!I131,0)</f>
        <v>0</v>
      </c>
    </row>
    <row r="132" spans="1:34" outlineLevel="2">
      <c r="A132" s="695" t="s">
        <v>3423</v>
      </c>
      <c r="B132" s="602" t="s">
        <v>3376</v>
      </c>
      <c r="C132" s="21"/>
      <c r="D132" s="14"/>
      <c r="E132" s="14"/>
      <c r="F132" s="14"/>
      <c r="G132" s="15">
        <v>2</v>
      </c>
      <c r="H132" s="15"/>
      <c r="I132" s="15"/>
      <c r="J132" s="15" t="s">
        <v>2351</v>
      </c>
      <c r="K132" s="16" t="s">
        <v>3377</v>
      </c>
      <c r="L132" s="109"/>
      <c r="AA132" s="499">
        <f>IF(AND('04 Wan'!C132=1,NOT('04 Wan'!I132="")),'04 Wan'!I132,0)</f>
        <v>0</v>
      </c>
      <c r="AB132" s="499">
        <f>IF(AND('04 Wan'!D132=1,NOT('04 Wan'!I132="")),'04 Wan'!I132,0)</f>
        <v>0</v>
      </c>
      <c r="AC132" s="499">
        <f>IF(AND('04 Wan'!E132=1,NOT('04 Wan'!I132="")),'04 Wan'!I132,0)</f>
        <v>0</v>
      </c>
      <c r="AD132" s="499">
        <f>IF(AND('04 Wan'!F132=1,NOT('04 Wan'!I132="")),'04 Wan'!I132,0)</f>
        <v>0</v>
      </c>
      <c r="AE132" s="499">
        <f>IF(AND('04 Wan'!C132=0,NOT('04 Wan'!H132="")),'04 Wan'!H132,4)</f>
        <v>4</v>
      </c>
      <c r="AF132" s="499">
        <f>IF(AND('04 Wan'!D132=0,NOT('04 Wan'!H132="")),'04 Wan'!H132,4)</f>
        <v>4</v>
      </c>
      <c r="AG132" s="499">
        <f>IF(AND('04 Wan'!E132=0,NOT('04 Wan'!H132="")),'04 Wan'!H132,4)</f>
        <v>4</v>
      </c>
      <c r="AH132" s="499">
        <f>IF(AND('04 Wan'!F132=0,NOT('04 Wan'!H132="")),'04 Wan'!H132,4)</f>
        <v>4</v>
      </c>
    </row>
    <row r="133" spans="1:34" outlineLevel="2">
      <c r="A133" s="695" t="s">
        <v>3378</v>
      </c>
      <c r="B133" s="602" t="s">
        <v>3379</v>
      </c>
      <c r="C133" s="21"/>
      <c r="D133" s="14"/>
      <c r="E133" s="14"/>
      <c r="F133" s="14"/>
      <c r="G133" s="15">
        <v>2</v>
      </c>
      <c r="H133" s="15"/>
      <c r="I133" s="15"/>
      <c r="J133" s="15" t="s">
        <v>5466</v>
      </c>
      <c r="K133" s="16" t="s">
        <v>3377</v>
      </c>
      <c r="L133" s="109"/>
      <c r="AA133" s="499">
        <f>IF(AND('04 Wan'!C133=1,NOT('04 Wan'!I133="")),'04 Wan'!I133,0)</f>
        <v>0</v>
      </c>
      <c r="AB133" s="499">
        <f>IF(AND('04 Wan'!D133=1,NOT('04 Wan'!I133="")),'04 Wan'!I133,0)</f>
        <v>0</v>
      </c>
      <c r="AC133" s="499">
        <f>IF(AND('04 Wan'!E133=1,NOT('04 Wan'!I133="")),'04 Wan'!I133,0)</f>
        <v>0</v>
      </c>
      <c r="AD133" s="499">
        <f>IF(AND('04 Wan'!F133=1,NOT('04 Wan'!I133="")),'04 Wan'!I133,0)</f>
        <v>0</v>
      </c>
      <c r="AE133" s="499">
        <f>IF(AND('04 Wan'!C133=0,NOT('04 Wan'!H133="")),'04 Wan'!H133,4)</f>
        <v>4</v>
      </c>
      <c r="AF133" s="499">
        <f>IF(AND('04 Wan'!D133=0,NOT('04 Wan'!H133="")),'04 Wan'!H133,4)</f>
        <v>4</v>
      </c>
      <c r="AG133" s="499">
        <f>IF(AND('04 Wan'!E133=0,NOT('04 Wan'!H133="")),'04 Wan'!H133,4)</f>
        <v>4</v>
      </c>
      <c r="AH133" s="499">
        <f>IF(AND('04 Wan'!F133=0,NOT('04 Wan'!H133="")),'04 Wan'!H133,4)</f>
        <v>4</v>
      </c>
    </row>
    <row r="134" spans="1:34" outlineLevel="2">
      <c r="A134" s="695" t="s">
        <v>3380</v>
      </c>
      <c r="B134" s="687" t="s">
        <v>3381</v>
      </c>
      <c r="C134" s="21"/>
      <c r="D134" s="14"/>
      <c r="E134" s="14"/>
      <c r="F134" s="14"/>
      <c r="G134" s="15">
        <v>2</v>
      </c>
      <c r="H134" s="15">
        <v>2</v>
      </c>
      <c r="I134" s="15"/>
      <c r="J134" s="15" t="s">
        <v>5466</v>
      </c>
      <c r="K134" s="16" t="s">
        <v>3377</v>
      </c>
      <c r="L134" s="109"/>
      <c r="AA134" s="499">
        <f>IF(AND('04 Wan'!C134=1,NOT('04 Wan'!I134="")),'04 Wan'!I134,0)</f>
        <v>0</v>
      </c>
      <c r="AB134" s="499">
        <f>IF(AND('04 Wan'!D134=1,NOT('04 Wan'!I134="")),'04 Wan'!I134,0)</f>
        <v>0</v>
      </c>
      <c r="AC134" s="499">
        <f>IF(AND('04 Wan'!E134=1,NOT('04 Wan'!I134="")),'04 Wan'!I134,0)</f>
        <v>0</v>
      </c>
      <c r="AD134" s="499">
        <f>IF(AND('04 Wan'!F134=1,NOT('04 Wan'!I134="")),'04 Wan'!I134,0)</f>
        <v>0</v>
      </c>
      <c r="AE134" s="499">
        <f>IF(AND('04 Wan'!C134=0,NOT('04 Wan'!H134="")),'04 Wan'!H134,4)</f>
        <v>2</v>
      </c>
      <c r="AF134" s="499">
        <f>IF(AND('04 Wan'!D134=0,NOT('04 Wan'!H134="")),'04 Wan'!H134,4)</f>
        <v>2</v>
      </c>
      <c r="AG134" s="499">
        <f>IF(AND('04 Wan'!E134=0,NOT('04 Wan'!H134="")),'04 Wan'!H134,4)</f>
        <v>2</v>
      </c>
      <c r="AH134" s="499">
        <f>IF(AND('04 Wan'!F134=0,NOT('04 Wan'!H134="")),'04 Wan'!H134,4)</f>
        <v>2</v>
      </c>
    </row>
    <row r="135" spans="1:34" outlineLevel="2">
      <c r="A135" s="695" t="s">
        <v>3382</v>
      </c>
      <c r="B135" s="687" t="s">
        <v>3383</v>
      </c>
      <c r="C135" s="21"/>
      <c r="D135" s="14"/>
      <c r="E135" s="14"/>
      <c r="F135" s="14"/>
      <c r="G135" s="15">
        <v>2</v>
      </c>
      <c r="H135" s="15"/>
      <c r="I135" s="15"/>
      <c r="J135" s="15" t="s">
        <v>5466</v>
      </c>
      <c r="K135" s="16" t="s">
        <v>3377</v>
      </c>
      <c r="L135" s="109"/>
      <c r="AA135" s="499">
        <f>IF(AND('04 Wan'!C135=1,NOT('04 Wan'!I135="")),'04 Wan'!I135,0)</f>
        <v>0</v>
      </c>
      <c r="AB135" s="499">
        <f>IF(AND('04 Wan'!D135=1,NOT('04 Wan'!I135="")),'04 Wan'!I135,0)</f>
        <v>0</v>
      </c>
      <c r="AC135" s="499">
        <f>IF(AND('04 Wan'!E135=1,NOT('04 Wan'!I135="")),'04 Wan'!I135,0)</f>
        <v>0</v>
      </c>
      <c r="AD135" s="499">
        <f>IF(AND('04 Wan'!F135=1,NOT('04 Wan'!I135="")),'04 Wan'!I135,0)</f>
        <v>0</v>
      </c>
      <c r="AE135" s="499">
        <f>IF(AND('04 Wan'!C135=0,NOT('04 Wan'!H135="")),'04 Wan'!H135,4)</f>
        <v>4</v>
      </c>
      <c r="AF135" s="499">
        <f>IF(AND('04 Wan'!D135=0,NOT('04 Wan'!H135="")),'04 Wan'!H135,4)</f>
        <v>4</v>
      </c>
      <c r="AG135" s="499">
        <f>IF(AND('04 Wan'!E135=0,NOT('04 Wan'!H135="")),'04 Wan'!H135,4)</f>
        <v>4</v>
      </c>
      <c r="AH135" s="499">
        <f>IF(AND('04 Wan'!F135=0,NOT('04 Wan'!H135="")),'04 Wan'!H135,4)</f>
        <v>4</v>
      </c>
    </row>
    <row r="136" spans="1:34" outlineLevel="2">
      <c r="A136" s="695" t="s">
        <v>3384</v>
      </c>
      <c r="B136" s="687" t="s">
        <v>3418</v>
      </c>
      <c r="C136" s="21"/>
      <c r="D136" s="14"/>
      <c r="E136" s="14"/>
      <c r="F136" s="14"/>
      <c r="G136" s="15">
        <v>4</v>
      </c>
      <c r="H136" s="15"/>
      <c r="I136" s="15"/>
      <c r="J136" s="15" t="s">
        <v>2356</v>
      </c>
      <c r="K136" s="16" t="s">
        <v>3377</v>
      </c>
      <c r="L136" s="109"/>
      <c r="AA136" s="499">
        <f>IF(AND('04 Wan'!C136=1,NOT('04 Wan'!I136="")),'04 Wan'!I136,0)</f>
        <v>0</v>
      </c>
      <c r="AB136" s="499">
        <f>IF(AND('04 Wan'!D136=1,NOT('04 Wan'!I136="")),'04 Wan'!I136,0)</f>
        <v>0</v>
      </c>
      <c r="AC136" s="499">
        <f>IF(AND('04 Wan'!E136=1,NOT('04 Wan'!I136="")),'04 Wan'!I136,0)</f>
        <v>0</v>
      </c>
      <c r="AD136" s="499">
        <f>IF(AND('04 Wan'!F136=1,NOT('04 Wan'!I136="")),'04 Wan'!I136,0)</f>
        <v>0</v>
      </c>
      <c r="AE136" s="499">
        <f>IF(AND('04 Wan'!C136=0,NOT('04 Wan'!H136="")),'04 Wan'!H136,4)</f>
        <v>4</v>
      </c>
      <c r="AF136" s="499">
        <f>IF(AND('04 Wan'!D136=0,NOT('04 Wan'!H136="")),'04 Wan'!H136,4)</f>
        <v>4</v>
      </c>
      <c r="AG136" s="499">
        <f>IF(AND('04 Wan'!E136=0,NOT('04 Wan'!H136="")),'04 Wan'!H136,4)</f>
        <v>4</v>
      </c>
      <c r="AH136" s="499">
        <f>IF(AND('04 Wan'!F136=0,NOT('04 Wan'!H136="")),'04 Wan'!H136,4)</f>
        <v>4</v>
      </c>
    </row>
    <row r="137" spans="1:34" ht="20" outlineLevel="2">
      <c r="A137" s="695" t="s">
        <v>3419</v>
      </c>
      <c r="B137" s="687" t="s">
        <v>4497</v>
      </c>
      <c r="C137" s="21"/>
      <c r="D137" s="14"/>
      <c r="E137" s="14"/>
      <c r="F137" s="14"/>
      <c r="G137" s="15">
        <v>4</v>
      </c>
      <c r="H137" s="15"/>
      <c r="I137" s="15"/>
      <c r="J137" s="15" t="s">
        <v>2356</v>
      </c>
      <c r="K137" s="16"/>
      <c r="L137" s="109"/>
      <c r="AA137" s="499">
        <f>IF(AND('04 Wan'!C137=1,NOT('04 Wan'!I137="")),'04 Wan'!I137,0)</f>
        <v>0</v>
      </c>
      <c r="AB137" s="499">
        <f>IF(AND('04 Wan'!D137=1,NOT('04 Wan'!I137="")),'04 Wan'!I137,0)</f>
        <v>0</v>
      </c>
      <c r="AC137" s="499">
        <f>IF(AND('04 Wan'!E137=1,NOT('04 Wan'!I137="")),'04 Wan'!I137,0)</f>
        <v>0</v>
      </c>
      <c r="AD137" s="499">
        <f>IF(AND('04 Wan'!F137=1,NOT('04 Wan'!I137="")),'04 Wan'!I137,0)</f>
        <v>0</v>
      </c>
      <c r="AE137" s="499">
        <f>IF(AND('04 Wan'!C137=0,NOT('04 Wan'!H137="")),'04 Wan'!H137,4)</f>
        <v>4</v>
      </c>
      <c r="AF137" s="499">
        <f>IF(AND('04 Wan'!D137=0,NOT('04 Wan'!H137="")),'04 Wan'!H137,4)</f>
        <v>4</v>
      </c>
      <c r="AG137" s="499">
        <f>IF(AND('04 Wan'!E137=0,NOT('04 Wan'!H137="")),'04 Wan'!H137,4)</f>
        <v>4</v>
      </c>
      <c r="AH137" s="499">
        <f>IF(AND('04 Wan'!F137=0,NOT('04 Wan'!H137="")),'04 Wan'!H137,4)</f>
        <v>4</v>
      </c>
    </row>
    <row r="138" spans="1:34" ht="30" outlineLevel="2">
      <c r="A138" s="695" t="s">
        <v>4498</v>
      </c>
      <c r="B138" s="687" t="s">
        <v>4499</v>
      </c>
      <c r="C138" s="21"/>
      <c r="D138" s="14"/>
      <c r="E138" s="14"/>
      <c r="F138" s="14"/>
      <c r="G138" s="15">
        <v>4</v>
      </c>
      <c r="H138" s="15">
        <v>3</v>
      </c>
      <c r="I138" s="15"/>
      <c r="J138" s="15" t="s">
        <v>3371</v>
      </c>
      <c r="K138" s="16"/>
      <c r="L138" s="109"/>
      <c r="AA138" s="499">
        <f>IF(AND('04 Wan'!C138=1,NOT('04 Wan'!I138="")),'04 Wan'!I138,0)</f>
        <v>0</v>
      </c>
      <c r="AB138" s="499">
        <f>IF(AND('04 Wan'!D138=1,NOT('04 Wan'!I138="")),'04 Wan'!I138,0)</f>
        <v>0</v>
      </c>
      <c r="AC138" s="499">
        <f>IF(AND('04 Wan'!E138=1,NOT('04 Wan'!I138="")),'04 Wan'!I138,0)</f>
        <v>0</v>
      </c>
      <c r="AD138" s="499">
        <f>IF(AND('04 Wan'!F138=1,NOT('04 Wan'!I138="")),'04 Wan'!I138,0)</f>
        <v>0</v>
      </c>
      <c r="AE138" s="499">
        <f>IF(AND('04 Wan'!C138=0,NOT('04 Wan'!H138="")),'04 Wan'!H138,4)</f>
        <v>3</v>
      </c>
      <c r="AF138" s="499">
        <f>IF(AND('04 Wan'!D138=0,NOT('04 Wan'!H138="")),'04 Wan'!H138,4)</f>
        <v>3</v>
      </c>
      <c r="AG138" s="499">
        <f>IF(AND('04 Wan'!E138=0,NOT('04 Wan'!H138="")),'04 Wan'!H138,4)</f>
        <v>3</v>
      </c>
      <c r="AH138" s="499">
        <f>IF(AND('04 Wan'!F138=0,NOT('04 Wan'!H138="")),'04 Wan'!H138,4)</f>
        <v>3</v>
      </c>
    </row>
    <row r="139" spans="1:34" ht="20" outlineLevel="2">
      <c r="A139" s="695" t="s">
        <v>4500</v>
      </c>
      <c r="B139" s="698" t="s">
        <v>4501</v>
      </c>
      <c r="C139" s="21"/>
      <c r="D139" s="14"/>
      <c r="E139" s="14"/>
      <c r="F139" s="14"/>
      <c r="G139" s="15">
        <v>4</v>
      </c>
      <c r="H139" s="15"/>
      <c r="I139" s="15"/>
      <c r="J139" s="15" t="s">
        <v>5466</v>
      </c>
      <c r="K139" s="16" t="s">
        <v>4502</v>
      </c>
      <c r="L139" s="109"/>
      <c r="AA139" s="499">
        <f>IF(AND('04 Wan'!C139=1,NOT('04 Wan'!I139="")),'04 Wan'!I139,0)</f>
        <v>0</v>
      </c>
      <c r="AB139" s="499">
        <f>IF(AND('04 Wan'!D139=1,NOT('04 Wan'!I139="")),'04 Wan'!I139,0)</f>
        <v>0</v>
      </c>
      <c r="AC139" s="499">
        <f>IF(AND('04 Wan'!E139=1,NOT('04 Wan'!I139="")),'04 Wan'!I139,0)</f>
        <v>0</v>
      </c>
      <c r="AD139" s="499">
        <f>IF(AND('04 Wan'!F139=1,NOT('04 Wan'!I139="")),'04 Wan'!I139,0)</f>
        <v>0</v>
      </c>
      <c r="AE139" s="499">
        <f>IF(AND('04 Wan'!C139=0,NOT('04 Wan'!H139="")),'04 Wan'!H139,4)</f>
        <v>4</v>
      </c>
      <c r="AF139" s="499">
        <f>IF(AND('04 Wan'!D139=0,NOT('04 Wan'!H139="")),'04 Wan'!H139,4)</f>
        <v>4</v>
      </c>
      <c r="AG139" s="499">
        <f>IF(AND('04 Wan'!E139=0,NOT('04 Wan'!H139="")),'04 Wan'!H139,4)</f>
        <v>4</v>
      </c>
      <c r="AH139" s="499">
        <f>IF(AND('04 Wan'!F139=0,NOT('04 Wan'!H139="")),'04 Wan'!H139,4)</f>
        <v>4</v>
      </c>
    </row>
    <row r="140" spans="1:34">
      <c r="C140" s="498"/>
      <c r="D140" s="498"/>
      <c r="E140" s="498"/>
      <c r="F140" s="498"/>
    </row>
    <row r="141" spans="1:34">
      <c r="A141" s="700"/>
      <c r="B141" s="701"/>
      <c r="C141" s="498"/>
      <c r="D141" s="498"/>
      <c r="E141" s="498"/>
      <c r="F141" s="498"/>
      <c r="G141" s="121"/>
      <c r="H141" s="121"/>
      <c r="I141" s="121"/>
      <c r="J141" s="121"/>
    </row>
    <row r="142" spans="1:34" s="504" customFormat="1">
      <c r="A142" s="700"/>
      <c r="B142" s="702"/>
      <c r="C142" s="498"/>
      <c r="D142" s="498"/>
      <c r="E142" s="498"/>
      <c r="F142" s="498"/>
      <c r="G142" s="46"/>
      <c r="H142" s="46"/>
      <c r="I142" s="46"/>
      <c r="J142" s="46"/>
      <c r="K142" s="46"/>
      <c r="L142" s="123"/>
      <c r="M142" s="498"/>
      <c r="N142" s="503"/>
      <c r="O142" s="503"/>
      <c r="P142" s="503"/>
      <c r="Q142" s="503"/>
      <c r="R142" s="503"/>
      <c r="S142" s="503"/>
      <c r="T142" s="503"/>
      <c r="U142" s="503"/>
      <c r="V142" s="503"/>
      <c r="W142" s="503"/>
      <c r="X142" s="503"/>
      <c r="Y142" s="503"/>
      <c r="Z142" s="503"/>
    </row>
    <row r="143" spans="1:34">
      <c r="C143" s="498"/>
      <c r="D143" s="498"/>
      <c r="E143" s="498"/>
      <c r="F143" s="498"/>
    </row>
    <row r="144" spans="1:34">
      <c r="C144" s="498"/>
      <c r="D144" s="498"/>
      <c r="E144" s="498"/>
      <c r="F144" s="498"/>
    </row>
    <row r="145" spans="3:6">
      <c r="C145" s="498"/>
      <c r="D145" s="498"/>
      <c r="E145" s="498"/>
      <c r="F145" s="498"/>
    </row>
    <row r="146" spans="3:6">
      <c r="C146" s="498"/>
      <c r="D146" s="498"/>
      <c r="E146" s="498"/>
      <c r="F146" s="498"/>
    </row>
    <row r="147" spans="3:6">
      <c r="C147" s="498"/>
      <c r="D147" s="498"/>
      <c r="E147" s="498"/>
      <c r="F147" s="498"/>
    </row>
    <row r="148" spans="3:6">
      <c r="C148" s="102"/>
      <c r="D148" s="102"/>
      <c r="E148" s="102"/>
      <c r="F148" s="102"/>
    </row>
    <row r="149" spans="3:6">
      <c r="C149" s="102"/>
      <c r="D149" s="102"/>
      <c r="E149" s="102"/>
      <c r="F149" s="102"/>
    </row>
    <row r="150" spans="3:6">
      <c r="C150" s="103"/>
      <c r="D150" s="103"/>
      <c r="E150" s="103"/>
      <c r="F150" s="103"/>
    </row>
    <row r="151" spans="3:6">
      <c r="C151" s="102"/>
      <c r="D151" s="102"/>
      <c r="E151" s="102"/>
      <c r="F151" s="102"/>
    </row>
    <row r="152" spans="3:6">
      <c r="C152" s="102"/>
      <c r="D152" s="102"/>
      <c r="E152" s="102"/>
      <c r="F152" s="102"/>
    </row>
    <row r="153" spans="3:6">
      <c r="C153" s="102"/>
      <c r="D153" s="102"/>
      <c r="E153" s="102"/>
      <c r="F153" s="102"/>
    </row>
    <row r="154" spans="3:6">
      <c r="C154" s="102"/>
      <c r="D154" s="102"/>
      <c r="E154" s="102"/>
      <c r="F154" s="102"/>
    </row>
    <row r="155" spans="3:6">
      <c r="C155" s="102"/>
      <c r="D155" s="102"/>
      <c r="E155" s="102"/>
      <c r="F155" s="102"/>
    </row>
    <row r="156" spans="3:6">
      <c r="C156" s="102"/>
      <c r="D156" s="102"/>
      <c r="E156" s="102"/>
      <c r="F156" s="102"/>
    </row>
    <row r="157" spans="3:6">
      <c r="C157" s="102"/>
      <c r="D157" s="102"/>
      <c r="E157" s="102"/>
      <c r="F157" s="102"/>
    </row>
    <row r="158" spans="3:6">
      <c r="C158" s="102"/>
      <c r="D158" s="102"/>
      <c r="E158" s="102"/>
      <c r="F158" s="102"/>
    </row>
    <row r="160" spans="3:6">
      <c r="C160" s="102"/>
      <c r="D160" s="102"/>
      <c r="E160" s="102"/>
      <c r="F160" s="102"/>
    </row>
    <row r="161" spans="3:6">
      <c r="C161" s="102"/>
      <c r="D161" s="102"/>
      <c r="E161" s="102"/>
      <c r="F161" s="102"/>
    </row>
    <row r="162" spans="3:6">
      <c r="C162" s="102"/>
      <c r="D162" s="102"/>
      <c r="E162" s="102"/>
      <c r="F162" s="102"/>
    </row>
    <row r="163" spans="3:6">
      <c r="C163" s="102"/>
      <c r="D163" s="102"/>
      <c r="E163" s="102"/>
      <c r="F163" s="102"/>
    </row>
    <row r="164" spans="3:6">
      <c r="C164" s="102"/>
      <c r="D164" s="102"/>
      <c r="E164" s="102"/>
      <c r="F164" s="102"/>
    </row>
    <row r="165" spans="3:6">
      <c r="C165" s="102"/>
      <c r="D165" s="102"/>
      <c r="E165" s="102"/>
      <c r="F165" s="102"/>
    </row>
    <row r="166" spans="3:6">
      <c r="C166" s="102"/>
      <c r="D166" s="102"/>
      <c r="E166" s="102"/>
      <c r="F166" s="102"/>
    </row>
    <row r="167" spans="3:6">
      <c r="C167" s="102"/>
      <c r="D167" s="102"/>
      <c r="E167" s="102"/>
      <c r="F167" s="102"/>
    </row>
    <row r="168" spans="3:6">
      <c r="C168" s="102"/>
      <c r="D168" s="102"/>
      <c r="E168" s="102"/>
      <c r="F168" s="102"/>
    </row>
    <row r="169" spans="3:6">
      <c r="C169" s="102"/>
      <c r="D169" s="102"/>
      <c r="E169" s="102"/>
      <c r="F169" s="102"/>
    </row>
    <row r="170" spans="3:6">
      <c r="C170" s="102"/>
      <c r="D170" s="102"/>
      <c r="E170" s="102"/>
      <c r="F170" s="102"/>
    </row>
    <row r="171" spans="3:6">
      <c r="C171" s="102"/>
      <c r="D171" s="102"/>
      <c r="E171" s="102"/>
      <c r="F171" s="102"/>
    </row>
    <row r="172" spans="3:6">
      <c r="C172" s="102"/>
      <c r="D172" s="102"/>
      <c r="E172" s="102"/>
      <c r="F172" s="102"/>
    </row>
    <row r="173" spans="3:6">
      <c r="C173" s="102"/>
      <c r="D173" s="102"/>
      <c r="E173" s="102"/>
      <c r="F173" s="102"/>
    </row>
  </sheetData>
  <sheetProtection sheet="1" objects="1" scenarios="1" formatCells="0" formatColumns="0" formatRows="0"/>
  <mergeCells count="1">
    <mergeCell ref="A1:B1"/>
  </mergeCells>
  <phoneticPr fontId="25" type="noConversion"/>
  <printOptions gridLines="1"/>
  <pageMargins left="0.39374999999999999" right="0.39374999999999999" top="0.39374999999999999" bottom="0.59097222222222223" header="0.51180555555555551" footer="0.31527777777777777"/>
  <pageSetup paperSize="9" firstPageNumber="0" orientation="landscape" horizontalDpi="300" verticalDpi="300"/>
  <headerFooter alignWithMargins="0">
    <oddFooter>&amp;L&amp;8Mise à jour : janvier 2010&amp;C&amp;8&amp;F ! &amp;A&amp;R&amp;8page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indexed="47"/>
  </sheetPr>
  <dimension ref="A1:AH255"/>
  <sheetViews>
    <sheetView topLeftCell="A235" workbookViewId="0">
      <selection activeCell="K8" sqref="K8"/>
    </sheetView>
  </sheetViews>
  <sheetFormatPr defaultColWidth="11.36328125" defaultRowHeight="13" outlineLevelRow="2" outlineLevelCol="1"/>
  <cols>
    <col min="1" max="1" width="8.90625" style="495" customWidth="1"/>
    <col min="2" max="2" width="88.36328125" style="495" customWidth="1"/>
    <col min="3" max="6" width="4.36328125" style="495" customWidth="1"/>
    <col min="7" max="8" width="4.08984375" style="499" customWidth="1" outlineLevel="1"/>
    <col min="9" max="10" width="4.08984375" style="124" customWidth="1" outlineLevel="1"/>
    <col min="11" max="11" width="10.36328125" style="4" customWidth="1" outlineLevel="1"/>
    <col min="12" max="12" width="22.453125" style="495" customWidth="1"/>
    <col min="13" max="25" width="11.36328125" style="495"/>
    <col min="26" max="26" width="12.453125" style="495" customWidth="1"/>
    <col min="27" max="34" width="12.453125" style="495" hidden="1" customWidth="1"/>
    <col min="35" max="35" width="12.453125" style="495" customWidth="1"/>
    <col min="36" max="16384" width="11.36328125" style="495"/>
  </cols>
  <sheetData>
    <row r="1" spans="1:34" ht="41.25" customHeight="1">
      <c r="A1" s="759" t="s">
        <v>2866</v>
      </c>
      <c r="B1" s="759"/>
      <c r="C1" s="5">
        <v>1</v>
      </c>
      <c r="D1" s="6" t="str">
        <f>"variant"&amp;IF(C1&gt;1,"s","")</f>
        <v>variant</v>
      </c>
      <c r="E1" s="5"/>
      <c r="F1" s="5"/>
      <c r="G1" s="8"/>
      <c r="H1" s="8"/>
      <c r="I1" s="8"/>
      <c r="J1" s="8"/>
    </row>
    <row r="2" spans="1:34" ht="12.5">
      <c r="A2" s="55" t="s">
        <v>2327</v>
      </c>
      <c r="B2" s="125" t="s">
        <v>347</v>
      </c>
      <c r="C2" s="25" t="s">
        <v>2329</v>
      </c>
      <c r="D2" s="25" t="s">
        <v>2330</v>
      </c>
      <c r="E2" s="25" t="s">
        <v>2331</v>
      </c>
      <c r="F2" s="25" t="s">
        <v>2332</v>
      </c>
      <c r="G2" s="18" t="s">
        <v>5441</v>
      </c>
      <c r="H2" s="18" t="s">
        <v>2334</v>
      </c>
      <c r="I2" s="18" t="s">
        <v>2335</v>
      </c>
      <c r="J2" s="18" t="s">
        <v>2336</v>
      </c>
      <c r="K2" s="18" t="s">
        <v>2337</v>
      </c>
      <c r="L2" s="81" t="s">
        <v>2338</v>
      </c>
    </row>
    <row r="3" spans="1:34">
      <c r="A3" s="64" t="s">
        <v>348</v>
      </c>
      <c r="B3" s="58" t="s">
        <v>349</v>
      </c>
      <c r="C3" s="21"/>
      <c r="D3" s="21"/>
      <c r="E3" s="21"/>
      <c r="F3" s="14"/>
      <c r="G3" s="18"/>
      <c r="H3" s="18"/>
      <c r="I3" s="18"/>
      <c r="J3" s="18"/>
      <c r="K3" s="16"/>
      <c r="L3" s="82"/>
    </row>
    <row r="4" spans="1:34" ht="12.5" outlineLevel="1">
      <c r="A4" s="59" t="s">
        <v>350</v>
      </c>
      <c r="B4" s="31" t="s">
        <v>351</v>
      </c>
      <c r="C4" s="21"/>
      <c r="D4" s="21"/>
      <c r="E4" s="21"/>
      <c r="F4" s="14"/>
      <c r="G4" s="18"/>
      <c r="H4" s="18"/>
      <c r="I4" s="18"/>
      <c r="J4" s="18"/>
      <c r="K4" s="16"/>
      <c r="L4" s="82"/>
    </row>
    <row r="5" spans="1:34" ht="30" outlineLevel="2">
      <c r="A5" s="15" t="s">
        <v>396</v>
      </c>
      <c r="B5" s="126" t="s">
        <v>2892</v>
      </c>
      <c r="C5" s="21"/>
      <c r="D5" s="21"/>
      <c r="E5" s="21"/>
      <c r="F5" s="14"/>
      <c r="G5" s="15">
        <v>4</v>
      </c>
      <c r="H5" s="15"/>
      <c r="I5" s="18"/>
      <c r="J5" s="15" t="s">
        <v>2351</v>
      </c>
      <c r="K5" s="16"/>
      <c r="L5" s="82"/>
      <c r="AA5" s="495">
        <f>IF(AND('05 Lan'!C5=1,NOT('05 Lan'!I5="")),'05 Lan'!I5,0)</f>
        <v>0</v>
      </c>
      <c r="AB5" s="495">
        <f>IF(AND('05 Lan'!D5=1,NOT('05 Lan'!I5="")),'05 Lan'!I5,0)</f>
        <v>0</v>
      </c>
      <c r="AC5" s="495">
        <f>IF(AND('05 Lan'!E5=1,NOT('05 Lan'!I5="")),'05 Lan'!I5,0)</f>
        <v>0</v>
      </c>
      <c r="AD5" s="495">
        <f>IF(AND('05 Lan'!F5=1,NOT('05 Lan'!I5="")),'05 Lan'!I5,0)</f>
        <v>0</v>
      </c>
      <c r="AE5" s="495">
        <f>IF(AND('05 Lan'!C5=0,NOT('05 Lan'!H5="")),'05 Lan'!H5,4)</f>
        <v>4</v>
      </c>
      <c r="AF5" s="495">
        <f>IF(AND('05 Lan'!D5=0,NOT('05 Lan'!H5="")),'05 Lan'!H5,4)</f>
        <v>4</v>
      </c>
      <c r="AG5" s="495">
        <f>IF(AND('05 Lan'!E5=0,NOT('05 Lan'!H5="")),'05 Lan'!H5,4)</f>
        <v>4</v>
      </c>
      <c r="AH5" s="495">
        <f>IF(AND('05 Lan'!F5=0,NOT('05 Lan'!H5="")),'05 Lan'!H5,4)</f>
        <v>4</v>
      </c>
    </row>
    <row r="6" spans="1:34" ht="20" outlineLevel="2">
      <c r="A6" s="15" t="s">
        <v>3437</v>
      </c>
      <c r="B6" s="127" t="s">
        <v>2381</v>
      </c>
      <c r="C6" s="21"/>
      <c r="D6" s="21"/>
      <c r="E6" s="21"/>
      <c r="F6" s="14"/>
      <c r="G6" s="15">
        <v>4</v>
      </c>
      <c r="H6" s="15">
        <v>2</v>
      </c>
      <c r="I6" s="18"/>
      <c r="J6" s="15" t="s">
        <v>2351</v>
      </c>
      <c r="K6" s="16" t="s">
        <v>2382</v>
      </c>
      <c r="L6" s="82"/>
      <c r="AA6" s="495">
        <f>IF(AND('05 Lan'!C6=1,NOT('05 Lan'!I6="")),'05 Lan'!I6,0)</f>
        <v>0</v>
      </c>
      <c r="AB6" s="495">
        <f>IF(AND('05 Lan'!D6=1,NOT('05 Lan'!I6="")),'05 Lan'!I6,0)</f>
        <v>0</v>
      </c>
      <c r="AC6" s="495">
        <f>IF(AND('05 Lan'!E6=1,NOT('05 Lan'!I6="")),'05 Lan'!I6,0)</f>
        <v>0</v>
      </c>
      <c r="AD6" s="495">
        <f>IF(AND('05 Lan'!F6=1,NOT('05 Lan'!I6="")),'05 Lan'!I6,0)</f>
        <v>0</v>
      </c>
      <c r="AE6" s="495">
        <f>IF(AND('05 Lan'!C6=0,NOT('05 Lan'!H6="")),'05 Lan'!H6,4)</f>
        <v>2</v>
      </c>
      <c r="AF6" s="495">
        <f>IF(AND('05 Lan'!D6=0,NOT('05 Lan'!H6="")),'05 Lan'!H6,4)</f>
        <v>2</v>
      </c>
      <c r="AG6" s="495">
        <f>IF(AND('05 Lan'!E6=0,NOT('05 Lan'!H6="")),'05 Lan'!H6,4)</f>
        <v>2</v>
      </c>
      <c r="AH6" s="495">
        <f>IF(AND('05 Lan'!F6=0,NOT('05 Lan'!H6="")),'05 Lan'!H6,4)</f>
        <v>2</v>
      </c>
    </row>
    <row r="7" spans="1:34" ht="20" outlineLevel="2">
      <c r="A7" s="15" t="s">
        <v>2383</v>
      </c>
      <c r="B7" s="118" t="s">
        <v>1283</v>
      </c>
      <c r="C7" s="21"/>
      <c r="D7" s="21"/>
      <c r="E7" s="21"/>
      <c r="F7" s="14"/>
      <c r="G7" s="15">
        <v>4</v>
      </c>
      <c r="H7" s="15">
        <v>2</v>
      </c>
      <c r="I7" s="18"/>
      <c r="J7" s="15" t="s">
        <v>2351</v>
      </c>
      <c r="K7" s="16" t="s">
        <v>2382</v>
      </c>
      <c r="L7" s="82"/>
      <c r="AA7" s="495">
        <f>IF(AND('05 Lan'!C7=1,NOT('05 Lan'!I7="")),'05 Lan'!I7,0)</f>
        <v>0</v>
      </c>
      <c r="AB7" s="495">
        <f>IF(AND('05 Lan'!D7=1,NOT('05 Lan'!I7="")),'05 Lan'!I7,0)</f>
        <v>0</v>
      </c>
      <c r="AC7" s="495">
        <f>IF(AND('05 Lan'!E7=1,NOT('05 Lan'!I7="")),'05 Lan'!I7,0)</f>
        <v>0</v>
      </c>
      <c r="AD7" s="495">
        <f>IF(AND('05 Lan'!F7=1,NOT('05 Lan'!I7="")),'05 Lan'!I7,0)</f>
        <v>0</v>
      </c>
      <c r="AE7" s="495">
        <f>IF(AND('05 Lan'!C7=0,NOT('05 Lan'!H7="")),'05 Lan'!H7,4)</f>
        <v>2</v>
      </c>
      <c r="AF7" s="495">
        <f>IF(AND('05 Lan'!D7=0,NOT('05 Lan'!H7="")),'05 Lan'!H7,4)</f>
        <v>2</v>
      </c>
      <c r="AG7" s="495">
        <f>IF(AND('05 Lan'!E7=0,NOT('05 Lan'!H7="")),'05 Lan'!H7,4)</f>
        <v>2</v>
      </c>
      <c r="AH7" s="495">
        <f>IF(AND('05 Lan'!F7=0,NOT('05 Lan'!H7="")),'05 Lan'!H7,4)</f>
        <v>2</v>
      </c>
    </row>
    <row r="8" spans="1:34" ht="12.5" outlineLevel="2">
      <c r="A8" s="15" t="s">
        <v>1284</v>
      </c>
      <c r="B8" s="118" t="s">
        <v>2893</v>
      </c>
      <c r="C8" s="21"/>
      <c r="D8" s="21"/>
      <c r="E8" s="21"/>
      <c r="F8" s="14"/>
      <c r="G8" s="15">
        <v>2</v>
      </c>
      <c r="H8" s="15"/>
      <c r="I8" s="18"/>
      <c r="J8" s="15" t="s">
        <v>5466</v>
      </c>
      <c r="K8" s="16" t="s">
        <v>2382</v>
      </c>
      <c r="L8" s="82"/>
      <c r="AA8" s="495">
        <f>IF(AND('05 Lan'!C8=1,NOT('05 Lan'!I8="")),'05 Lan'!I8,0)</f>
        <v>0</v>
      </c>
      <c r="AB8" s="495">
        <f>IF(AND('05 Lan'!D8=1,NOT('05 Lan'!I8="")),'05 Lan'!I8,0)</f>
        <v>0</v>
      </c>
      <c r="AC8" s="495">
        <f>IF(AND('05 Lan'!E8=1,NOT('05 Lan'!I8="")),'05 Lan'!I8,0)</f>
        <v>0</v>
      </c>
      <c r="AD8" s="495">
        <f>IF(AND('05 Lan'!F8=1,NOT('05 Lan'!I8="")),'05 Lan'!I8,0)</f>
        <v>0</v>
      </c>
      <c r="AE8" s="495">
        <f>IF(AND('05 Lan'!C8=0,NOT('05 Lan'!H8="")),'05 Lan'!H8,4)</f>
        <v>4</v>
      </c>
      <c r="AF8" s="495">
        <f>IF(AND('05 Lan'!D8=0,NOT('05 Lan'!H8="")),'05 Lan'!H8,4)</f>
        <v>4</v>
      </c>
      <c r="AG8" s="495">
        <f>IF(AND('05 Lan'!E8=0,NOT('05 Lan'!H8="")),'05 Lan'!H8,4)</f>
        <v>4</v>
      </c>
      <c r="AH8" s="495">
        <f>IF(AND('05 Lan'!F8=0,NOT('05 Lan'!H8="")),'05 Lan'!H8,4)</f>
        <v>4</v>
      </c>
    </row>
    <row r="9" spans="1:34" ht="12.5" outlineLevel="2">
      <c r="A9" s="15" t="s">
        <v>1285</v>
      </c>
      <c r="B9" s="126" t="s">
        <v>4523</v>
      </c>
      <c r="C9" s="21"/>
      <c r="D9" s="21"/>
      <c r="E9" s="21"/>
      <c r="F9" s="14"/>
      <c r="G9" s="15">
        <v>2</v>
      </c>
      <c r="H9" s="15"/>
      <c r="I9" s="18"/>
      <c r="J9" s="15" t="s">
        <v>5466</v>
      </c>
      <c r="K9" s="16" t="s">
        <v>2382</v>
      </c>
      <c r="L9" s="82"/>
      <c r="AA9" s="495">
        <f>IF(AND('05 Lan'!C9=1,NOT('05 Lan'!I9="")),'05 Lan'!I9,0)</f>
        <v>0</v>
      </c>
      <c r="AB9" s="495">
        <f>IF(AND('05 Lan'!D9=1,NOT('05 Lan'!I9="")),'05 Lan'!I9,0)</f>
        <v>0</v>
      </c>
      <c r="AC9" s="495">
        <f>IF(AND('05 Lan'!E9=1,NOT('05 Lan'!I9="")),'05 Lan'!I9,0)</f>
        <v>0</v>
      </c>
      <c r="AD9" s="495">
        <f>IF(AND('05 Lan'!F9=1,NOT('05 Lan'!I9="")),'05 Lan'!I9,0)</f>
        <v>0</v>
      </c>
      <c r="AE9" s="495">
        <f>IF(AND('05 Lan'!C9=0,NOT('05 Lan'!H9="")),'05 Lan'!H9,4)</f>
        <v>4</v>
      </c>
      <c r="AF9" s="495">
        <f>IF(AND('05 Lan'!D9=0,NOT('05 Lan'!H9="")),'05 Lan'!H9,4)</f>
        <v>4</v>
      </c>
      <c r="AG9" s="495">
        <f>IF(AND('05 Lan'!E9=0,NOT('05 Lan'!H9="")),'05 Lan'!H9,4)</f>
        <v>4</v>
      </c>
      <c r="AH9" s="495">
        <f>IF(AND('05 Lan'!F9=0,NOT('05 Lan'!H9="")),'05 Lan'!H9,4)</f>
        <v>4</v>
      </c>
    </row>
    <row r="10" spans="1:34" ht="12.5" outlineLevel="2">
      <c r="A10" s="15" t="s">
        <v>4466</v>
      </c>
      <c r="B10" s="118" t="s">
        <v>4467</v>
      </c>
      <c r="C10" s="21"/>
      <c r="D10" s="21"/>
      <c r="E10" s="21"/>
      <c r="F10" s="14"/>
      <c r="G10" s="15">
        <v>4</v>
      </c>
      <c r="H10" s="15">
        <v>2</v>
      </c>
      <c r="I10" s="18"/>
      <c r="J10" s="15" t="s">
        <v>5466</v>
      </c>
      <c r="K10" s="16" t="s">
        <v>4468</v>
      </c>
      <c r="L10" s="82"/>
      <c r="AA10" s="495">
        <f>IF(AND('05 Lan'!C10=1,NOT('05 Lan'!I10="")),'05 Lan'!I10,0)</f>
        <v>0</v>
      </c>
      <c r="AB10" s="495">
        <f>IF(AND('05 Lan'!D10=1,NOT('05 Lan'!I10="")),'05 Lan'!I10,0)</f>
        <v>0</v>
      </c>
      <c r="AC10" s="495">
        <f>IF(AND('05 Lan'!E10=1,NOT('05 Lan'!I10="")),'05 Lan'!I10,0)</f>
        <v>0</v>
      </c>
      <c r="AD10" s="495">
        <f>IF(AND('05 Lan'!F10=1,NOT('05 Lan'!I10="")),'05 Lan'!I10,0)</f>
        <v>0</v>
      </c>
      <c r="AE10" s="495">
        <f>IF(AND('05 Lan'!C10=0,NOT('05 Lan'!H10="")),'05 Lan'!H10,4)</f>
        <v>2</v>
      </c>
      <c r="AF10" s="495">
        <f>IF(AND('05 Lan'!D10=0,NOT('05 Lan'!H10="")),'05 Lan'!H10,4)</f>
        <v>2</v>
      </c>
      <c r="AG10" s="495">
        <f>IF(AND('05 Lan'!E10=0,NOT('05 Lan'!H10="")),'05 Lan'!H10,4)</f>
        <v>2</v>
      </c>
      <c r="AH10" s="495">
        <f>IF(AND('05 Lan'!F10=0,NOT('05 Lan'!H10="")),'05 Lan'!H10,4)</f>
        <v>2</v>
      </c>
    </row>
    <row r="11" spans="1:34" s="497" customFormat="1" ht="12.5" outlineLevel="2">
      <c r="A11" s="15" t="s">
        <v>4469</v>
      </c>
      <c r="B11" s="118" t="s">
        <v>4479</v>
      </c>
      <c r="C11" s="21"/>
      <c r="D11" s="21"/>
      <c r="E11" s="21"/>
      <c r="F11" s="14"/>
      <c r="G11" s="15">
        <v>4</v>
      </c>
      <c r="H11" s="15">
        <v>3</v>
      </c>
      <c r="I11" s="18"/>
      <c r="J11" s="15" t="s">
        <v>2356</v>
      </c>
      <c r="K11" s="16"/>
      <c r="L11" s="82"/>
      <c r="M11" s="496"/>
      <c r="N11" s="496"/>
      <c r="O11" s="496"/>
      <c r="P11" s="496"/>
      <c r="Q11" s="496"/>
      <c r="R11" s="496"/>
      <c r="S11" s="496"/>
      <c r="T11" s="496"/>
      <c r="U11" s="496"/>
      <c r="V11" s="496"/>
      <c r="W11" s="496"/>
      <c r="X11" s="496"/>
      <c r="Y11" s="496"/>
      <c r="Z11" s="496"/>
      <c r="AA11" s="497">
        <f>IF(AND('05 Lan'!C11=1,NOT('05 Lan'!I11="")),'05 Lan'!I11,0)</f>
        <v>0</v>
      </c>
      <c r="AB11" s="495">
        <f>IF(AND('05 Lan'!D11=1,NOT('05 Lan'!I11="")),'05 Lan'!I11,0)</f>
        <v>0</v>
      </c>
      <c r="AC11" s="497">
        <f>IF(AND('05 Lan'!E11=1,NOT('05 Lan'!I11="")),'05 Lan'!I11,0)</f>
        <v>0</v>
      </c>
      <c r="AD11" s="497">
        <f>IF(AND('05 Lan'!F11=1,NOT('05 Lan'!I11="")),'05 Lan'!I11,0)</f>
        <v>0</v>
      </c>
      <c r="AE11" s="497">
        <f>IF(AND('05 Lan'!C11=0,NOT('05 Lan'!H11="")),'05 Lan'!H11,4)</f>
        <v>3</v>
      </c>
      <c r="AF11" s="497">
        <f>IF(AND('05 Lan'!D11=0,NOT('05 Lan'!H11="")),'05 Lan'!H11,4)</f>
        <v>3</v>
      </c>
      <c r="AG11" s="497">
        <f>IF(AND('05 Lan'!E11=0,NOT('05 Lan'!H11="")),'05 Lan'!H11,4)</f>
        <v>3</v>
      </c>
      <c r="AH11" s="497">
        <f>IF(AND('05 Lan'!F11=0,NOT('05 Lan'!H11="")),'05 Lan'!H11,4)</f>
        <v>3</v>
      </c>
    </row>
    <row r="12" spans="1:34" ht="20" outlineLevel="2">
      <c r="A12" s="15" t="s">
        <v>4480</v>
      </c>
      <c r="B12" s="118" t="s">
        <v>447</v>
      </c>
      <c r="C12" s="21"/>
      <c r="D12" s="21"/>
      <c r="E12" s="21"/>
      <c r="F12" s="14"/>
      <c r="G12" s="15">
        <v>4</v>
      </c>
      <c r="H12" s="15">
        <v>2</v>
      </c>
      <c r="I12" s="18"/>
      <c r="J12" s="15" t="s">
        <v>5466</v>
      </c>
      <c r="K12" s="16" t="s">
        <v>5398</v>
      </c>
      <c r="L12" s="128"/>
      <c r="AA12" s="495">
        <f>IF(AND('05 Lan'!C12=1,NOT('05 Lan'!I12="")),'05 Lan'!I12,0)</f>
        <v>0</v>
      </c>
      <c r="AB12" s="495">
        <f>IF(AND('05 Lan'!D12=1,NOT('05 Lan'!I12="")),'05 Lan'!I12,0)</f>
        <v>0</v>
      </c>
      <c r="AC12" s="495">
        <f>IF(AND('05 Lan'!E12=1,NOT('05 Lan'!I12="")),'05 Lan'!I12,0)</f>
        <v>0</v>
      </c>
      <c r="AD12" s="495">
        <f>IF(AND('05 Lan'!F12=1,NOT('05 Lan'!I12="")),'05 Lan'!I12,0)</f>
        <v>0</v>
      </c>
      <c r="AE12" s="495">
        <f>IF(AND('05 Lan'!C12=0,NOT('05 Lan'!H12="")),'05 Lan'!H12,4)</f>
        <v>2</v>
      </c>
      <c r="AF12" s="495">
        <f>IF(AND('05 Lan'!D12=0,NOT('05 Lan'!H12="")),'05 Lan'!H12,4)</f>
        <v>2</v>
      </c>
      <c r="AG12" s="495">
        <f>IF(AND('05 Lan'!E12=0,NOT('05 Lan'!H12="")),'05 Lan'!H12,4)</f>
        <v>2</v>
      </c>
      <c r="AH12" s="495">
        <f>IF(AND('05 Lan'!F12=0,NOT('05 Lan'!H12="")),'05 Lan'!H12,4)</f>
        <v>2</v>
      </c>
    </row>
    <row r="13" spans="1:34" ht="20" outlineLevel="2">
      <c r="A13" s="15" t="s">
        <v>4481</v>
      </c>
      <c r="B13" s="118" t="s">
        <v>448</v>
      </c>
      <c r="C13" s="21"/>
      <c r="D13" s="21"/>
      <c r="E13" s="21"/>
      <c r="F13" s="14"/>
      <c r="G13" s="15">
        <v>4</v>
      </c>
      <c r="H13" s="15">
        <v>2</v>
      </c>
      <c r="I13" s="18"/>
      <c r="J13" s="15" t="s">
        <v>2356</v>
      </c>
      <c r="K13" s="16"/>
      <c r="L13" s="82"/>
      <c r="AA13" s="495">
        <f>IF(AND('05 Lan'!C13=1,NOT('05 Lan'!I13="")),'05 Lan'!I13,0)</f>
        <v>0</v>
      </c>
      <c r="AB13" s="495">
        <f>IF(AND('05 Lan'!D13=1,NOT('05 Lan'!I13="")),'05 Lan'!I13,0)</f>
        <v>0</v>
      </c>
      <c r="AC13" s="495">
        <f>IF(AND('05 Lan'!E13=1,NOT('05 Lan'!I13="")),'05 Lan'!I13,0)</f>
        <v>0</v>
      </c>
      <c r="AD13" s="495">
        <f>IF(AND('05 Lan'!F13=1,NOT('05 Lan'!I13="")),'05 Lan'!I13,0)</f>
        <v>0</v>
      </c>
      <c r="AE13" s="495">
        <f>IF(AND('05 Lan'!C13=0,NOT('05 Lan'!H13="")),'05 Lan'!H13,4)</f>
        <v>2</v>
      </c>
      <c r="AF13" s="495">
        <f>IF(AND('05 Lan'!D13=0,NOT('05 Lan'!H13="")),'05 Lan'!H13,4)</f>
        <v>2</v>
      </c>
      <c r="AG13" s="495">
        <f>IF(AND('05 Lan'!E13=0,NOT('05 Lan'!H13="")),'05 Lan'!H13,4)</f>
        <v>2</v>
      </c>
      <c r="AH13" s="495">
        <f>IF(AND('05 Lan'!F13=0,NOT('05 Lan'!H13="")),'05 Lan'!H13,4)</f>
        <v>2</v>
      </c>
    </row>
    <row r="14" spans="1:34" ht="20" outlineLevel="2">
      <c r="A14" s="15" t="s">
        <v>1347</v>
      </c>
      <c r="B14" s="126" t="s">
        <v>1348</v>
      </c>
      <c r="C14" s="21"/>
      <c r="D14" s="21"/>
      <c r="E14" s="21"/>
      <c r="F14" s="14"/>
      <c r="G14" s="15">
        <v>4</v>
      </c>
      <c r="H14" s="15">
        <v>2</v>
      </c>
      <c r="I14" s="18"/>
      <c r="J14" s="15" t="s">
        <v>2356</v>
      </c>
      <c r="K14" s="16"/>
      <c r="L14" s="82"/>
      <c r="AA14" s="495">
        <f>IF(AND('05 Lan'!C14=1,NOT('05 Lan'!I14="")),'05 Lan'!I14,0)</f>
        <v>0</v>
      </c>
      <c r="AB14" s="495">
        <f>IF(AND('05 Lan'!D14=1,NOT('05 Lan'!I14="")),'05 Lan'!I14,0)</f>
        <v>0</v>
      </c>
      <c r="AC14" s="495">
        <f>IF(AND('05 Lan'!E14=1,NOT('05 Lan'!I14="")),'05 Lan'!I14,0)</f>
        <v>0</v>
      </c>
      <c r="AD14" s="495">
        <f>IF(AND('05 Lan'!F14=1,NOT('05 Lan'!I14="")),'05 Lan'!I14,0)</f>
        <v>0</v>
      </c>
      <c r="AE14" s="495">
        <f>IF(AND('05 Lan'!C14=0,NOT('05 Lan'!H14="")),'05 Lan'!H14,4)</f>
        <v>2</v>
      </c>
      <c r="AF14" s="495">
        <f>IF(AND('05 Lan'!D14=0,NOT('05 Lan'!H14="")),'05 Lan'!H14,4)</f>
        <v>2</v>
      </c>
      <c r="AG14" s="495">
        <f>IF(AND('05 Lan'!E14=0,NOT('05 Lan'!H14="")),'05 Lan'!H14,4)</f>
        <v>2</v>
      </c>
      <c r="AH14" s="495">
        <f>IF(AND('05 Lan'!F14=0,NOT('05 Lan'!H14="")),'05 Lan'!H14,4)</f>
        <v>2</v>
      </c>
    </row>
    <row r="15" spans="1:34" ht="12.5" outlineLevel="2">
      <c r="A15" s="15" t="s">
        <v>1308</v>
      </c>
      <c r="B15" s="118" t="s">
        <v>4478</v>
      </c>
      <c r="C15" s="21"/>
      <c r="D15" s="21"/>
      <c r="E15" s="21"/>
      <c r="F15" s="14"/>
      <c r="G15" s="15">
        <v>4</v>
      </c>
      <c r="H15" s="15">
        <v>3</v>
      </c>
      <c r="I15" s="18"/>
      <c r="J15" s="15" t="s">
        <v>2858</v>
      </c>
      <c r="K15" s="16"/>
      <c r="L15" s="128"/>
      <c r="AA15" s="495">
        <f>IF(AND('05 Lan'!C15=1,NOT('05 Lan'!I15="")),'05 Lan'!I15,0)</f>
        <v>0</v>
      </c>
      <c r="AB15" s="495">
        <f>IF(AND('05 Lan'!D15=1,NOT('05 Lan'!I15="")),'05 Lan'!I15,0)</f>
        <v>0</v>
      </c>
      <c r="AC15" s="495">
        <f>IF(AND('05 Lan'!E15=1,NOT('05 Lan'!I15="")),'05 Lan'!I15,0)</f>
        <v>0</v>
      </c>
      <c r="AD15" s="495">
        <f>IF(AND('05 Lan'!F15=1,NOT('05 Lan'!I15="")),'05 Lan'!I15,0)</f>
        <v>0</v>
      </c>
      <c r="AE15" s="495">
        <f>IF(AND('05 Lan'!C15=0,NOT('05 Lan'!H15="")),'05 Lan'!H15,4)</f>
        <v>3</v>
      </c>
      <c r="AF15" s="495">
        <f>IF(AND('05 Lan'!D15=0,NOT('05 Lan'!H15="")),'05 Lan'!H15,4)</f>
        <v>3</v>
      </c>
      <c r="AG15" s="495">
        <f>IF(AND('05 Lan'!E15=0,NOT('05 Lan'!H15="")),'05 Lan'!H15,4)</f>
        <v>3</v>
      </c>
      <c r="AH15" s="495">
        <f>IF(AND('05 Lan'!F15=0,NOT('05 Lan'!H15="")),'05 Lan'!H15,4)</f>
        <v>3</v>
      </c>
    </row>
    <row r="16" spans="1:34" ht="12.5" outlineLevel="2">
      <c r="A16" s="15" t="s">
        <v>4486</v>
      </c>
      <c r="B16" s="118" t="s">
        <v>4487</v>
      </c>
      <c r="C16" s="21"/>
      <c r="D16" s="21"/>
      <c r="E16" s="21"/>
      <c r="F16" s="14"/>
      <c r="G16" s="15">
        <v>4</v>
      </c>
      <c r="H16" s="15">
        <v>3</v>
      </c>
      <c r="I16" s="18"/>
      <c r="J16" s="15" t="s">
        <v>2858</v>
      </c>
      <c r="K16" s="16" t="s">
        <v>5432</v>
      </c>
      <c r="L16" s="84"/>
      <c r="AA16" s="495">
        <f>IF(AND('05 Lan'!C16=1,NOT('05 Lan'!I16="")),'05 Lan'!I16,0)</f>
        <v>0</v>
      </c>
      <c r="AB16" s="495">
        <f>IF(AND('05 Lan'!D16=1,NOT('05 Lan'!I16="")),'05 Lan'!I16,0)</f>
        <v>0</v>
      </c>
      <c r="AC16" s="495">
        <f>IF(AND('05 Lan'!E16=1,NOT('05 Lan'!I16="")),'05 Lan'!I16,0)</f>
        <v>0</v>
      </c>
      <c r="AD16" s="495">
        <f>IF(AND('05 Lan'!F16=1,NOT('05 Lan'!I16="")),'05 Lan'!I16,0)</f>
        <v>0</v>
      </c>
      <c r="AE16" s="495">
        <f>IF(AND('05 Lan'!C16=0,NOT('05 Lan'!H16="")),'05 Lan'!H16,4)</f>
        <v>3</v>
      </c>
      <c r="AF16" s="495">
        <f>IF(AND('05 Lan'!D16=0,NOT('05 Lan'!H16="")),'05 Lan'!H16,4)</f>
        <v>3</v>
      </c>
      <c r="AG16" s="495">
        <f>IF(AND('05 Lan'!E16=0,NOT('05 Lan'!H16="")),'05 Lan'!H16,4)</f>
        <v>3</v>
      </c>
      <c r="AH16" s="495">
        <f>IF(AND('05 Lan'!F16=0,NOT('05 Lan'!H16="")),'05 Lan'!H16,4)</f>
        <v>3</v>
      </c>
    </row>
    <row r="17" spans="1:34" ht="12.5" outlineLevel="1">
      <c r="A17" s="59" t="s">
        <v>4488</v>
      </c>
      <c r="B17" s="129" t="s">
        <v>4489</v>
      </c>
      <c r="C17" s="21"/>
      <c r="D17" s="21"/>
      <c r="E17" s="21"/>
      <c r="F17" s="14"/>
      <c r="G17" s="18"/>
      <c r="H17" s="18"/>
      <c r="I17" s="18"/>
      <c r="J17" s="18"/>
      <c r="K17" s="16"/>
      <c r="L17" s="82"/>
      <c r="AB17" s="495">
        <f>IF(AND('05 Lan'!D17=1,NOT('05 Lan'!I17="")),'05 Lan'!I17,0)</f>
        <v>0</v>
      </c>
    </row>
    <row r="18" spans="1:34" ht="20" outlineLevel="2">
      <c r="A18" s="15" t="s">
        <v>4490</v>
      </c>
      <c r="B18" s="118" t="s">
        <v>3416</v>
      </c>
      <c r="C18" s="21"/>
      <c r="D18" s="21"/>
      <c r="E18" s="21"/>
      <c r="F18" s="14"/>
      <c r="G18" s="15">
        <v>4</v>
      </c>
      <c r="H18" s="15">
        <v>2</v>
      </c>
      <c r="I18" s="18"/>
      <c r="J18" s="15" t="s">
        <v>5466</v>
      </c>
      <c r="K18" s="16"/>
      <c r="L18" s="82"/>
      <c r="AA18" s="495">
        <f>IF(AND('05 Lan'!C18=1,NOT('05 Lan'!I18="")),'05 Lan'!I18,0)</f>
        <v>0</v>
      </c>
      <c r="AB18" s="495">
        <f>IF(AND('05 Lan'!D18=1,NOT('05 Lan'!I18="")),'05 Lan'!I18,0)</f>
        <v>0</v>
      </c>
      <c r="AC18" s="495">
        <f>IF(AND('05 Lan'!E18=1,NOT('05 Lan'!I18="")),'05 Lan'!I18,0)</f>
        <v>0</v>
      </c>
      <c r="AD18" s="495">
        <f>IF(AND('05 Lan'!F18=1,NOT('05 Lan'!I18="")),'05 Lan'!I18,0)</f>
        <v>0</v>
      </c>
      <c r="AE18" s="495">
        <f>IF(AND('05 Lan'!C18=0,NOT('05 Lan'!H18="")),'05 Lan'!H18,4)</f>
        <v>2</v>
      </c>
      <c r="AF18" s="495">
        <f>IF(AND('05 Lan'!D18=0,NOT('05 Lan'!H18="")),'05 Lan'!H18,4)</f>
        <v>2</v>
      </c>
      <c r="AG18" s="495">
        <f>IF(AND('05 Lan'!E18=0,NOT('05 Lan'!H18="")),'05 Lan'!H18,4)</f>
        <v>2</v>
      </c>
      <c r="AH18" s="495">
        <f>IF(AND('05 Lan'!F18=0,NOT('05 Lan'!H18="")),'05 Lan'!H18,4)</f>
        <v>2</v>
      </c>
    </row>
    <row r="19" spans="1:34" ht="20" outlineLevel="2">
      <c r="A19" s="15" t="s">
        <v>3417</v>
      </c>
      <c r="B19" s="118" t="s">
        <v>3420</v>
      </c>
      <c r="C19" s="21"/>
      <c r="D19" s="21"/>
      <c r="E19" s="21"/>
      <c r="F19" s="14"/>
      <c r="G19" s="15">
        <v>4</v>
      </c>
      <c r="H19" s="15">
        <v>2</v>
      </c>
      <c r="I19" s="18"/>
      <c r="J19" s="15" t="s">
        <v>2356</v>
      </c>
      <c r="K19" s="16"/>
      <c r="L19" s="82"/>
      <c r="AA19" s="495">
        <f>IF(AND('05 Lan'!C19=1,NOT('05 Lan'!I19="")),'05 Lan'!I19,0)</f>
        <v>0</v>
      </c>
      <c r="AB19" s="495">
        <f>IF(AND('05 Lan'!D19=1,NOT('05 Lan'!I19="")),'05 Lan'!I19,0)</f>
        <v>0</v>
      </c>
      <c r="AC19" s="495">
        <f>IF(AND('05 Lan'!E19=1,NOT('05 Lan'!I19="")),'05 Lan'!I19,0)</f>
        <v>0</v>
      </c>
      <c r="AD19" s="495">
        <f>IF(AND('05 Lan'!F19=1,NOT('05 Lan'!I19="")),'05 Lan'!I19,0)</f>
        <v>0</v>
      </c>
      <c r="AE19" s="495">
        <f>IF(AND('05 Lan'!C19=0,NOT('05 Lan'!H19="")),'05 Lan'!H19,4)</f>
        <v>2</v>
      </c>
      <c r="AF19" s="495">
        <f>IF(AND('05 Lan'!D19=0,NOT('05 Lan'!H19="")),'05 Lan'!H19,4)</f>
        <v>2</v>
      </c>
      <c r="AG19" s="495">
        <f>IF(AND('05 Lan'!E19=0,NOT('05 Lan'!H19="")),'05 Lan'!H19,4)</f>
        <v>2</v>
      </c>
      <c r="AH19" s="495">
        <f>IF(AND('05 Lan'!F19=0,NOT('05 Lan'!H19="")),'05 Lan'!H19,4)</f>
        <v>2</v>
      </c>
    </row>
    <row r="20" spans="1:34" ht="20" outlineLevel="2">
      <c r="A20" s="15" t="s">
        <v>3421</v>
      </c>
      <c r="B20" s="118" t="s">
        <v>4495</v>
      </c>
      <c r="C20" s="21"/>
      <c r="D20" s="21"/>
      <c r="E20" s="21"/>
      <c r="F20" s="25"/>
      <c r="G20" s="15">
        <v>4</v>
      </c>
      <c r="H20" s="15">
        <v>2</v>
      </c>
      <c r="I20" s="18"/>
      <c r="J20" s="15" t="s">
        <v>5466</v>
      </c>
      <c r="K20" s="16"/>
      <c r="L20" s="82"/>
      <c r="AA20" s="495">
        <f>IF(AND('05 Lan'!C20=1,NOT('05 Lan'!I20="")),'05 Lan'!I20,0)</f>
        <v>0</v>
      </c>
      <c r="AB20" s="495">
        <f>IF(AND('05 Lan'!D20=1,NOT('05 Lan'!I20="")),'05 Lan'!I20,0)</f>
        <v>0</v>
      </c>
      <c r="AC20" s="495">
        <f>IF(AND('05 Lan'!E20=1,NOT('05 Lan'!I20="")),'05 Lan'!I20,0)</f>
        <v>0</v>
      </c>
      <c r="AD20" s="495">
        <f>IF(AND('05 Lan'!F20=1,NOT('05 Lan'!I20="")),'05 Lan'!I20,0)</f>
        <v>0</v>
      </c>
      <c r="AE20" s="495">
        <f>IF(AND('05 Lan'!C20=0,NOT('05 Lan'!H20="")),'05 Lan'!H20,4)</f>
        <v>2</v>
      </c>
      <c r="AF20" s="495">
        <f>IF(AND('05 Lan'!D20=0,NOT('05 Lan'!H20="")),'05 Lan'!H20,4)</f>
        <v>2</v>
      </c>
      <c r="AG20" s="495">
        <f>IF(AND('05 Lan'!E20=0,NOT('05 Lan'!H20="")),'05 Lan'!H20,4)</f>
        <v>2</v>
      </c>
      <c r="AH20" s="495">
        <f>IF(AND('05 Lan'!F20=0,NOT('05 Lan'!H20="")),'05 Lan'!H20,4)</f>
        <v>2</v>
      </c>
    </row>
    <row r="21" spans="1:34" ht="20" outlineLevel="2">
      <c r="A21" s="15" t="s">
        <v>4496</v>
      </c>
      <c r="B21" s="118" t="s">
        <v>4508</v>
      </c>
      <c r="C21" s="21"/>
      <c r="D21" s="21"/>
      <c r="E21" s="21"/>
      <c r="F21" s="14"/>
      <c r="G21" s="15">
        <v>4</v>
      </c>
      <c r="H21" s="15">
        <v>2</v>
      </c>
      <c r="I21" s="18"/>
      <c r="J21" s="15" t="s">
        <v>2356</v>
      </c>
      <c r="K21" s="16"/>
      <c r="L21" s="82"/>
      <c r="AA21" s="495">
        <f>IF(AND('05 Lan'!C21=1,NOT('05 Lan'!I21="")),'05 Lan'!I21,0)</f>
        <v>0</v>
      </c>
      <c r="AB21" s="495">
        <f>IF(AND('05 Lan'!D21=1,NOT('05 Lan'!I21="")),'05 Lan'!I21,0)</f>
        <v>0</v>
      </c>
      <c r="AC21" s="495">
        <f>IF(AND('05 Lan'!E21=1,NOT('05 Lan'!I21="")),'05 Lan'!I21,0)</f>
        <v>0</v>
      </c>
      <c r="AD21" s="495">
        <f>IF(AND('05 Lan'!F21=1,NOT('05 Lan'!I21="")),'05 Lan'!I21,0)</f>
        <v>0</v>
      </c>
      <c r="AE21" s="495">
        <f>IF(AND('05 Lan'!C21=0,NOT('05 Lan'!H21="")),'05 Lan'!H21,4)</f>
        <v>2</v>
      </c>
      <c r="AF21" s="495">
        <f>IF(AND('05 Lan'!D21=0,NOT('05 Lan'!H21="")),'05 Lan'!H21,4)</f>
        <v>2</v>
      </c>
      <c r="AG21" s="495">
        <f>IF(AND('05 Lan'!E21=0,NOT('05 Lan'!H21="")),'05 Lan'!H21,4)</f>
        <v>2</v>
      </c>
      <c r="AH21" s="495">
        <f>IF(AND('05 Lan'!F21=0,NOT('05 Lan'!H21="")),'05 Lan'!H21,4)</f>
        <v>2</v>
      </c>
    </row>
    <row r="22" spans="1:34" ht="12.5" outlineLevel="2">
      <c r="A22" s="15" t="s">
        <v>4509</v>
      </c>
      <c r="B22" s="118" t="s">
        <v>4510</v>
      </c>
      <c r="C22" s="21"/>
      <c r="D22" s="21"/>
      <c r="E22" s="21"/>
      <c r="F22" s="14"/>
      <c r="G22" s="15">
        <v>4</v>
      </c>
      <c r="H22" s="15"/>
      <c r="I22" s="18"/>
      <c r="J22" s="15" t="s">
        <v>5466</v>
      </c>
      <c r="K22" s="16"/>
      <c r="L22" s="82"/>
      <c r="AA22" s="495">
        <f>IF(AND('05 Lan'!C22=1,NOT('05 Lan'!I22="")),'05 Lan'!I22,0)</f>
        <v>0</v>
      </c>
      <c r="AB22" s="495">
        <f>IF(AND('05 Lan'!D22=1,NOT('05 Lan'!I22="")),'05 Lan'!I22,0)</f>
        <v>0</v>
      </c>
      <c r="AC22" s="495">
        <f>IF(AND('05 Lan'!E22=1,NOT('05 Lan'!I22="")),'05 Lan'!I22,0)</f>
        <v>0</v>
      </c>
      <c r="AD22" s="495">
        <f>IF(AND('05 Lan'!F22=1,NOT('05 Lan'!I22="")),'05 Lan'!I22,0)</f>
        <v>0</v>
      </c>
      <c r="AE22" s="495">
        <f>IF(AND('05 Lan'!C22=0,NOT('05 Lan'!H22="")),'05 Lan'!H22,4)</f>
        <v>4</v>
      </c>
      <c r="AF22" s="495">
        <f>IF(AND('05 Lan'!D22=0,NOT('05 Lan'!H22="")),'05 Lan'!H22,4)</f>
        <v>4</v>
      </c>
      <c r="AG22" s="495">
        <f>IF(AND('05 Lan'!E22=0,NOT('05 Lan'!H22="")),'05 Lan'!H22,4)</f>
        <v>4</v>
      </c>
      <c r="AH22" s="495">
        <f>IF(AND('05 Lan'!F22=0,NOT('05 Lan'!H22="")),'05 Lan'!H22,4)</f>
        <v>4</v>
      </c>
    </row>
    <row r="23" spans="1:34" ht="12.5" outlineLevel="2">
      <c r="A23" s="15" t="s">
        <v>4511</v>
      </c>
      <c r="B23" s="118" t="s">
        <v>4560</v>
      </c>
      <c r="C23" s="21"/>
      <c r="D23" s="21"/>
      <c r="E23" s="14"/>
      <c r="F23" s="14"/>
      <c r="G23" s="15">
        <v>4</v>
      </c>
      <c r="H23" s="15">
        <v>2</v>
      </c>
      <c r="I23" s="18"/>
      <c r="J23" s="15" t="s">
        <v>5466</v>
      </c>
      <c r="K23" s="16"/>
      <c r="L23" s="82"/>
      <c r="AA23" s="495">
        <f>IF(AND('05 Lan'!C23=1,NOT('05 Lan'!I23="")),'05 Lan'!I23,0)</f>
        <v>0</v>
      </c>
      <c r="AB23" s="495">
        <f>IF(AND('05 Lan'!D23=1,NOT('05 Lan'!I23="")),'05 Lan'!I23,0)</f>
        <v>0</v>
      </c>
      <c r="AC23" s="495">
        <f>IF(AND('05 Lan'!E23=1,NOT('05 Lan'!I23="")),'05 Lan'!I23,0)</f>
        <v>0</v>
      </c>
      <c r="AD23" s="495">
        <f>IF(AND('05 Lan'!F23=1,NOT('05 Lan'!I23="")),'05 Lan'!I23,0)</f>
        <v>0</v>
      </c>
      <c r="AE23" s="495">
        <f>IF(AND('05 Lan'!C23=0,NOT('05 Lan'!H23="")),'05 Lan'!H23,4)</f>
        <v>2</v>
      </c>
      <c r="AF23" s="495">
        <f>IF(AND('05 Lan'!D23=0,NOT('05 Lan'!H23="")),'05 Lan'!H23,4)</f>
        <v>2</v>
      </c>
      <c r="AG23" s="495">
        <f>IF(AND('05 Lan'!E23=0,NOT('05 Lan'!H23="")),'05 Lan'!H23,4)</f>
        <v>2</v>
      </c>
      <c r="AH23" s="495">
        <f>IF(AND('05 Lan'!F23=0,NOT('05 Lan'!H23="")),'05 Lan'!H23,4)</f>
        <v>2</v>
      </c>
    </row>
    <row r="24" spans="1:34" ht="12.5" outlineLevel="2">
      <c r="A24" s="15" t="s">
        <v>4503</v>
      </c>
      <c r="B24" s="118" t="s">
        <v>4561</v>
      </c>
      <c r="C24" s="21"/>
      <c r="D24" s="21"/>
      <c r="E24" s="21"/>
      <c r="F24" s="14"/>
      <c r="G24" s="15">
        <v>2</v>
      </c>
      <c r="H24" s="18"/>
      <c r="I24" s="18"/>
      <c r="J24" s="15" t="s">
        <v>5466</v>
      </c>
      <c r="K24" s="16"/>
      <c r="L24" s="82"/>
      <c r="AA24" s="495">
        <f>IF(AND('05 Lan'!C24=1,NOT('05 Lan'!I24="")),'05 Lan'!I24,0)</f>
        <v>0</v>
      </c>
      <c r="AB24" s="495">
        <f>IF(AND('05 Lan'!D24=1,NOT('05 Lan'!I24="")),'05 Lan'!I24,0)</f>
        <v>0</v>
      </c>
      <c r="AC24" s="495">
        <f>IF(AND('05 Lan'!E24=1,NOT('05 Lan'!I24="")),'05 Lan'!I24,0)</f>
        <v>0</v>
      </c>
      <c r="AD24" s="495">
        <f>IF(AND('05 Lan'!F24=1,NOT('05 Lan'!I24="")),'05 Lan'!I24,0)</f>
        <v>0</v>
      </c>
      <c r="AE24" s="495">
        <f>IF(AND('05 Lan'!C24=0,NOT('05 Lan'!H24="")),'05 Lan'!H24,4)</f>
        <v>4</v>
      </c>
      <c r="AF24" s="495">
        <f>IF(AND('05 Lan'!D24=0,NOT('05 Lan'!H24="")),'05 Lan'!H24,4)</f>
        <v>4</v>
      </c>
      <c r="AG24" s="495">
        <f>IF(AND('05 Lan'!E24=0,NOT('05 Lan'!H24="")),'05 Lan'!H24,4)</f>
        <v>4</v>
      </c>
      <c r="AH24" s="495">
        <f>IF(AND('05 Lan'!F24=0,NOT('05 Lan'!H24="")),'05 Lan'!H24,4)</f>
        <v>4</v>
      </c>
    </row>
    <row r="25" spans="1:34" ht="20" outlineLevel="2">
      <c r="A25" s="15" t="s">
        <v>4562</v>
      </c>
      <c r="B25" s="118" t="s">
        <v>4512</v>
      </c>
      <c r="C25" s="21"/>
      <c r="D25" s="21"/>
      <c r="E25" s="21"/>
      <c r="F25" s="14"/>
      <c r="G25" s="15">
        <v>2</v>
      </c>
      <c r="H25" s="15">
        <v>2</v>
      </c>
      <c r="I25" s="18"/>
      <c r="J25" s="15" t="s">
        <v>3371</v>
      </c>
      <c r="K25" s="16"/>
      <c r="L25" s="82"/>
      <c r="AA25" s="495">
        <f>IF(AND('05 Lan'!C25=1,NOT('05 Lan'!I25="")),'05 Lan'!I25,0)</f>
        <v>0</v>
      </c>
      <c r="AB25" s="495">
        <f>IF(AND('05 Lan'!D25=1,NOT('05 Lan'!I25="")),'05 Lan'!I25,0)</f>
        <v>0</v>
      </c>
      <c r="AC25" s="495">
        <f>IF(AND('05 Lan'!E25=1,NOT('05 Lan'!I25="")),'05 Lan'!I25,0)</f>
        <v>0</v>
      </c>
      <c r="AD25" s="495">
        <f>IF(AND('05 Lan'!F25=1,NOT('05 Lan'!I25="")),'05 Lan'!I25,0)</f>
        <v>0</v>
      </c>
      <c r="AE25" s="495">
        <f>IF(AND('05 Lan'!C25=0,NOT('05 Lan'!H25="")),'05 Lan'!H25,4)</f>
        <v>2</v>
      </c>
      <c r="AF25" s="495">
        <f>IF(AND('05 Lan'!D25=0,NOT('05 Lan'!H25="")),'05 Lan'!H25,4)</f>
        <v>2</v>
      </c>
      <c r="AG25" s="495">
        <f>IF(AND('05 Lan'!E25=0,NOT('05 Lan'!H25="")),'05 Lan'!H25,4)</f>
        <v>2</v>
      </c>
      <c r="AH25" s="495">
        <f>IF(AND('05 Lan'!F25=0,NOT('05 Lan'!H25="")),'05 Lan'!H25,4)</f>
        <v>2</v>
      </c>
    </row>
    <row r="26" spans="1:34" ht="20" outlineLevel="2">
      <c r="A26" s="15" t="s">
        <v>4513</v>
      </c>
      <c r="B26" s="118" t="s">
        <v>2868</v>
      </c>
      <c r="C26" s="21"/>
      <c r="D26" s="21"/>
      <c r="E26" s="21"/>
      <c r="F26" s="14"/>
      <c r="G26" s="15">
        <v>2</v>
      </c>
      <c r="H26" s="15">
        <v>3</v>
      </c>
      <c r="I26" s="18"/>
      <c r="J26" s="15" t="s">
        <v>3371</v>
      </c>
      <c r="K26" s="16"/>
      <c r="L26" s="82"/>
      <c r="AA26" s="495">
        <f>IF(AND('05 Lan'!C26=1,NOT('05 Lan'!I26="")),'05 Lan'!I26,0)</f>
        <v>0</v>
      </c>
      <c r="AB26" s="495">
        <f>IF(AND('05 Lan'!D26=1,NOT('05 Lan'!I26="")),'05 Lan'!I26,0)</f>
        <v>0</v>
      </c>
      <c r="AC26" s="495">
        <f>IF(AND('05 Lan'!E26=1,NOT('05 Lan'!I26="")),'05 Lan'!I26,0)</f>
        <v>0</v>
      </c>
      <c r="AD26" s="495">
        <f>IF(AND('05 Lan'!F26=1,NOT('05 Lan'!I26="")),'05 Lan'!I26,0)</f>
        <v>0</v>
      </c>
      <c r="AE26" s="495">
        <f>IF(AND('05 Lan'!C26=0,NOT('05 Lan'!H26="")),'05 Lan'!H26,4)</f>
        <v>3</v>
      </c>
      <c r="AF26" s="495">
        <f>IF(AND('05 Lan'!D26=0,NOT('05 Lan'!H26="")),'05 Lan'!H26,4)</f>
        <v>3</v>
      </c>
      <c r="AG26" s="495">
        <f>IF(AND('05 Lan'!E26=0,NOT('05 Lan'!H26="")),'05 Lan'!H26,4)</f>
        <v>3</v>
      </c>
      <c r="AH26" s="495">
        <f>IF(AND('05 Lan'!F26=0,NOT('05 Lan'!H26="")),'05 Lan'!H26,4)</f>
        <v>3</v>
      </c>
    </row>
    <row r="27" spans="1:34" ht="12.5" outlineLevel="2">
      <c r="A27" s="15" t="s">
        <v>4518</v>
      </c>
      <c r="B27" s="118" t="s">
        <v>4519</v>
      </c>
      <c r="C27" s="21"/>
      <c r="D27" s="21"/>
      <c r="E27" s="21"/>
      <c r="F27" s="14"/>
      <c r="G27" s="15">
        <v>2</v>
      </c>
      <c r="H27" s="15">
        <v>3</v>
      </c>
      <c r="I27" s="18"/>
      <c r="J27" s="15" t="s">
        <v>2858</v>
      </c>
      <c r="K27" s="16"/>
      <c r="L27" s="82"/>
      <c r="AA27" s="495">
        <f>IF(AND('05 Lan'!C27=1,NOT('05 Lan'!I27="")),'05 Lan'!I27,0)</f>
        <v>0</v>
      </c>
      <c r="AB27" s="495">
        <f>IF(AND('05 Lan'!D27=1,NOT('05 Lan'!I27="")),'05 Lan'!I27,0)</f>
        <v>0</v>
      </c>
      <c r="AC27" s="495">
        <f>IF(AND('05 Lan'!E27=1,NOT('05 Lan'!I27="")),'05 Lan'!I27,0)</f>
        <v>0</v>
      </c>
      <c r="AD27" s="495">
        <f>IF(AND('05 Lan'!F27=1,NOT('05 Lan'!I27="")),'05 Lan'!I27,0)</f>
        <v>0</v>
      </c>
      <c r="AE27" s="495">
        <f>IF(AND('05 Lan'!C27=0,NOT('05 Lan'!H27="")),'05 Lan'!H27,4)</f>
        <v>3</v>
      </c>
      <c r="AF27" s="495">
        <f>IF(AND('05 Lan'!D27=0,NOT('05 Lan'!H27="")),'05 Lan'!H27,4)</f>
        <v>3</v>
      </c>
      <c r="AG27" s="495">
        <f>IF(AND('05 Lan'!E27=0,NOT('05 Lan'!H27="")),'05 Lan'!H27,4)</f>
        <v>3</v>
      </c>
      <c r="AH27" s="495">
        <f>IF(AND('05 Lan'!F27=0,NOT('05 Lan'!H27="")),'05 Lan'!H27,4)</f>
        <v>3</v>
      </c>
    </row>
    <row r="28" spans="1:34" ht="12.5" outlineLevel="2">
      <c r="A28" s="15" t="s">
        <v>4520</v>
      </c>
      <c r="B28" s="118" t="s">
        <v>4521</v>
      </c>
      <c r="C28" s="21"/>
      <c r="D28" s="21"/>
      <c r="E28" s="21"/>
      <c r="F28" s="25"/>
      <c r="G28" s="15">
        <v>1</v>
      </c>
      <c r="H28" s="15">
        <v>3</v>
      </c>
      <c r="I28" s="18"/>
      <c r="J28" s="15" t="s">
        <v>2858</v>
      </c>
      <c r="K28" s="16"/>
      <c r="L28" s="109"/>
      <c r="AA28" s="495">
        <f>IF(AND('05 Lan'!C28=1,NOT('05 Lan'!I28="")),'05 Lan'!I28,0)</f>
        <v>0</v>
      </c>
      <c r="AB28" s="495">
        <f>IF(AND('05 Lan'!D28=1,NOT('05 Lan'!I28="")),'05 Lan'!I28,0)</f>
        <v>0</v>
      </c>
      <c r="AC28" s="495">
        <f>IF(AND('05 Lan'!E28=1,NOT('05 Lan'!I28="")),'05 Lan'!I28,0)</f>
        <v>0</v>
      </c>
      <c r="AD28" s="495">
        <f>IF(AND('05 Lan'!F28=1,NOT('05 Lan'!I28="")),'05 Lan'!I28,0)</f>
        <v>0</v>
      </c>
      <c r="AE28" s="495">
        <f>IF(AND('05 Lan'!C28=0,NOT('05 Lan'!H28="")),'05 Lan'!H28,4)</f>
        <v>3</v>
      </c>
      <c r="AF28" s="495">
        <f>IF(AND('05 Lan'!D28=0,NOT('05 Lan'!H28="")),'05 Lan'!H28,4)</f>
        <v>3</v>
      </c>
      <c r="AG28" s="495">
        <f>IF(AND('05 Lan'!E28=0,NOT('05 Lan'!H28="")),'05 Lan'!H28,4)</f>
        <v>3</v>
      </c>
      <c r="AH28" s="495">
        <f>IF(AND('05 Lan'!F28=0,NOT('05 Lan'!H28="")),'05 Lan'!H28,4)</f>
        <v>3</v>
      </c>
    </row>
    <row r="29" spans="1:34" ht="12.5" outlineLevel="2">
      <c r="A29" s="15" t="s">
        <v>4522</v>
      </c>
      <c r="B29" s="118" t="s">
        <v>4529</v>
      </c>
      <c r="C29" s="21"/>
      <c r="D29" s="14"/>
      <c r="E29" s="21"/>
      <c r="F29" s="14"/>
      <c r="G29" s="15">
        <v>1</v>
      </c>
      <c r="H29" s="15">
        <v>3</v>
      </c>
      <c r="I29" s="18"/>
      <c r="J29" s="15" t="s">
        <v>2858</v>
      </c>
      <c r="K29" s="16"/>
      <c r="L29" s="109"/>
      <c r="AA29" s="495">
        <f>IF(AND('05 Lan'!C29=1,NOT('05 Lan'!I29="")),'05 Lan'!I29,0)</f>
        <v>0</v>
      </c>
      <c r="AB29" s="495">
        <f>IF(AND('05 Lan'!D29=1,NOT('05 Lan'!I29="")),'05 Lan'!I29,0)</f>
        <v>0</v>
      </c>
      <c r="AC29" s="495">
        <f>IF(AND('05 Lan'!E29=1,NOT('05 Lan'!I29="")),'05 Lan'!I29,0)</f>
        <v>0</v>
      </c>
      <c r="AD29" s="495">
        <f>IF(AND('05 Lan'!F29=1,NOT('05 Lan'!I29="")),'05 Lan'!I29,0)</f>
        <v>0</v>
      </c>
      <c r="AE29" s="495">
        <f>IF(AND('05 Lan'!C29=0,NOT('05 Lan'!H29="")),'05 Lan'!H29,4)</f>
        <v>3</v>
      </c>
      <c r="AF29" s="495">
        <f>IF(AND('05 Lan'!D29=0,NOT('05 Lan'!H29="")),'05 Lan'!H29,4)</f>
        <v>3</v>
      </c>
      <c r="AG29" s="495">
        <f>IF(AND('05 Lan'!E29=0,NOT('05 Lan'!H29="")),'05 Lan'!H29,4)</f>
        <v>3</v>
      </c>
      <c r="AH29" s="495">
        <f>IF(AND('05 Lan'!F29=0,NOT('05 Lan'!H29="")),'05 Lan'!H29,4)</f>
        <v>3</v>
      </c>
    </row>
    <row r="30" spans="1:34" ht="12.5" outlineLevel="1">
      <c r="A30" s="59" t="s">
        <v>4530</v>
      </c>
      <c r="B30" s="130" t="s">
        <v>1540</v>
      </c>
      <c r="C30" s="21"/>
      <c r="D30" s="21"/>
      <c r="E30" s="21"/>
      <c r="F30" s="14"/>
      <c r="G30" s="15"/>
      <c r="H30" s="15"/>
      <c r="I30" s="18"/>
      <c r="J30" s="18"/>
      <c r="K30" s="16"/>
      <c r="L30" s="82"/>
      <c r="AB30" s="495">
        <f>IF(AND('05 Lan'!D30=1,NOT('05 Lan'!I30="")),'05 Lan'!I30,0)</f>
        <v>0</v>
      </c>
    </row>
    <row r="31" spans="1:34" ht="12.5" outlineLevel="2">
      <c r="A31" s="15" t="s">
        <v>4531</v>
      </c>
      <c r="B31" s="118" t="s">
        <v>4532</v>
      </c>
      <c r="C31" s="21"/>
      <c r="D31" s="21"/>
      <c r="E31" s="21"/>
      <c r="F31" s="14"/>
      <c r="G31" s="15">
        <v>2</v>
      </c>
      <c r="H31" s="15"/>
      <c r="I31" s="18"/>
      <c r="J31" s="15" t="s">
        <v>2351</v>
      </c>
      <c r="K31" s="16" t="s">
        <v>1720</v>
      </c>
      <c r="L31" s="82"/>
      <c r="AA31" s="495">
        <f>IF(AND('05 Lan'!C31=1,NOT('05 Lan'!I31="")),'05 Lan'!I31,0)</f>
        <v>0</v>
      </c>
      <c r="AB31" s="495">
        <f>IF(AND('05 Lan'!D31=1,NOT('05 Lan'!I31="")),'05 Lan'!I31,0)</f>
        <v>0</v>
      </c>
      <c r="AC31" s="495">
        <f>IF(AND('05 Lan'!E31=1,NOT('05 Lan'!I31="")),'05 Lan'!I31,0)</f>
        <v>0</v>
      </c>
      <c r="AD31" s="495">
        <f>IF(AND('05 Lan'!F31=1,NOT('05 Lan'!I31="")),'05 Lan'!I31,0)</f>
        <v>0</v>
      </c>
      <c r="AE31" s="495">
        <f>IF(AND('05 Lan'!C31=0,NOT('05 Lan'!H31="")),'05 Lan'!H31,4)</f>
        <v>4</v>
      </c>
      <c r="AF31" s="495">
        <f>IF(AND('05 Lan'!D31=0,NOT('05 Lan'!H31="")),'05 Lan'!H31,4)</f>
        <v>4</v>
      </c>
      <c r="AG31" s="495">
        <f>IF(AND('05 Lan'!E31=0,NOT('05 Lan'!H31="")),'05 Lan'!H31,4)</f>
        <v>4</v>
      </c>
      <c r="AH31" s="495">
        <f>IF(AND('05 Lan'!F31=0,NOT('05 Lan'!H31="")),'05 Lan'!H31,4)</f>
        <v>4</v>
      </c>
    </row>
    <row r="32" spans="1:34" ht="20" outlineLevel="2">
      <c r="A32" s="15" t="s">
        <v>4533</v>
      </c>
      <c r="B32" s="118" t="s">
        <v>1293</v>
      </c>
      <c r="C32" s="21"/>
      <c r="D32" s="21"/>
      <c r="E32" s="21"/>
      <c r="F32" s="14"/>
      <c r="G32" s="15">
        <v>4</v>
      </c>
      <c r="H32" s="15"/>
      <c r="I32" s="18"/>
      <c r="J32" s="15" t="s">
        <v>5466</v>
      </c>
      <c r="K32" s="16"/>
      <c r="L32" s="82"/>
      <c r="AA32" s="495">
        <f>IF(AND('05 Lan'!C32=1,NOT('05 Lan'!I32="")),'05 Lan'!I32,0)</f>
        <v>0</v>
      </c>
      <c r="AB32" s="495">
        <f>IF(AND('05 Lan'!D32=1,NOT('05 Lan'!I32="")),'05 Lan'!I32,0)</f>
        <v>0</v>
      </c>
      <c r="AC32" s="495">
        <f>IF(AND('05 Lan'!E32=1,NOT('05 Lan'!I32="")),'05 Lan'!I32,0)</f>
        <v>0</v>
      </c>
      <c r="AD32" s="495">
        <f>IF(AND('05 Lan'!F32=1,NOT('05 Lan'!I32="")),'05 Lan'!I32,0)</f>
        <v>0</v>
      </c>
      <c r="AE32" s="495">
        <f>IF(AND('05 Lan'!C32=0,NOT('05 Lan'!H32="")),'05 Lan'!H32,4)</f>
        <v>4</v>
      </c>
      <c r="AF32" s="495">
        <f>IF(AND('05 Lan'!D32=0,NOT('05 Lan'!H32="")),'05 Lan'!H32,4)</f>
        <v>4</v>
      </c>
      <c r="AG32" s="495">
        <f>IF(AND('05 Lan'!E32=0,NOT('05 Lan'!H32="")),'05 Lan'!H32,4)</f>
        <v>4</v>
      </c>
      <c r="AH32" s="495">
        <f>IF(AND('05 Lan'!F32=0,NOT('05 Lan'!H32="")),'05 Lan'!H32,4)</f>
        <v>4</v>
      </c>
    </row>
    <row r="33" spans="1:34" ht="12.5" outlineLevel="2">
      <c r="A33" s="15" t="s">
        <v>1294</v>
      </c>
      <c r="B33" s="118" t="s">
        <v>1295</v>
      </c>
      <c r="C33" s="21"/>
      <c r="D33" s="21"/>
      <c r="E33" s="21"/>
      <c r="F33" s="14"/>
      <c r="G33" s="15">
        <v>4</v>
      </c>
      <c r="H33" s="15">
        <v>2</v>
      </c>
      <c r="I33" s="18"/>
      <c r="J33" s="15" t="s">
        <v>5466</v>
      </c>
      <c r="K33" s="16"/>
      <c r="L33" s="82"/>
      <c r="AA33" s="495">
        <f>IF(AND('05 Lan'!C33=1,NOT('05 Lan'!I33="")),'05 Lan'!I33,0)</f>
        <v>0</v>
      </c>
      <c r="AB33" s="495">
        <f>IF(AND('05 Lan'!D33=1,NOT('05 Lan'!I33="")),'05 Lan'!I33,0)</f>
        <v>0</v>
      </c>
      <c r="AC33" s="495">
        <f>IF(AND('05 Lan'!E33=1,NOT('05 Lan'!I33="")),'05 Lan'!I33,0)</f>
        <v>0</v>
      </c>
      <c r="AD33" s="495">
        <f>IF(AND('05 Lan'!F33=1,NOT('05 Lan'!I33="")),'05 Lan'!I33,0)</f>
        <v>0</v>
      </c>
      <c r="AE33" s="495">
        <f>IF(AND('05 Lan'!C33=0,NOT('05 Lan'!H33="")),'05 Lan'!H33,4)</f>
        <v>2</v>
      </c>
      <c r="AF33" s="495">
        <f>IF(AND('05 Lan'!D33=0,NOT('05 Lan'!H33="")),'05 Lan'!H33,4)</f>
        <v>2</v>
      </c>
      <c r="AG33" s="495">
        <f>IF(AND('05 Lan'!E33=0,NOT('05 Lan'!H33="")),'05 Lan'!H33,4)</f>
        <v>2</v>
      </c>
      <c r="AH33" s="495">
        <f>IF(AND('05 Lan'!F33=0,NOT('05 Lan'!H33="")),'05 Lan'!H33,4)</f>
        <v>2</v>
      </c>
    </row>
    <row r="34" spans="1:34" ht="12.5" outlineLevel="2">
      <c r="A34" s="15" t="s">
        <v>1296</v>
      </c>
      <c r="B34" s="118" t="s">
        <v>1297</v>
      </c>
      <c r="C34" s="21"/>
      <c r="D34" s="21"/>
      <c r="E34" s="14"/>
      <c r="F34" s="14"/>
      <c r="G34" s="15">
        <v>4</v>
      </c>
      <c r="H34" s="15">
        <v>2</v>
      </c>
      <c r="I34" s="18"/>
      <c r="J34" s="15" t="s">
        <v>2356</v>
      </c>
      <c r="K34" s="16"/>
      <c r="L34" s="82"/>
      <c r="AA34" s="495">
        <f>IF(AND('05 Lan'!C34=1,NOT('05 Lan'!I34="")),'05 Lan'!I34,0)</f>
        <v>0</v>
      </c>
      <c r="AB34" s="495">
        <f>IF(AND('05 Lan'!D34=1,NOT('05 Lan'!I34="")),'05 Lan'!I34,0)</f>
        <v>0</v>
      </c>
      <c r="AC34" s="495">
        <f>IF(AND('05 Lan'!E34=1,NOT('05 Lan'!I34="")),'05 Lan'!I34,0)</f>
        <v>0</v>
      </c>
      <c r="AD34" s="495">
        <f>IF(AND('05 Lan'!F34=1,NOT('05 Lan'!I34="")),'05 Lan'!I34,0)</f>
        <v>0</v>
      </c>
      <c r="AE34" s="495">
        <f>IF(AND('05 Lan'!C34=0,NOT('05 Lan'!H34="")),'05 Lan'!H34,4)</f>
        <v>2</v>
      </c>
      <c r="AF34" s="495">
        <f>IF(AND('05 Lan'!D34=0,NOT('05 Lan'!H34="")),'05 Lan'!H34,4)</f>
        <v>2</v>
      </c>
      <c r="AG34" s="495">
        <f>IF(AND('05 Lan'!E34=0,NOT('05 Lan'!H34="")),'05 Lan'!H34,4)</f>
        <v>2</v>
      </c>
      <c r="AH34" s="495">
        <f>IF(AND('05 Lan'!F34=0,NOT('05 Lan'!H34="")),'05 Lan'!H34,4)</f>
        <v>2</v>
      </c>
    </row>
    <row r="35" spans="1:34" ht="20" outlineLevel="2">
      <c r="A35" s="15" t="s">
        <v>4542</v>
      </c>
      <c r="B35" s="118" t="s">
        <v>1833</v>
      </c>
      <c r="C35" s="21"/>
      <c r="D35" s="21"/>
      <c r="E35" s="14"/>
      <c r="F35" s="14"/>
      <c r="G35" s="15">
        <v>2</v>
      </c>
      <c r="H35" s="15">
        <v>3</v>
      </c>
      <c r="I35" s="18"/>
      <c r="J35" s="15" t="s">
        <v>3371</v>
      </c>
      <c r="K35" s="16"/>
      <c r="L35" s="82"/>
      <c r="AA35" s="495">
        <f>IF(AND('05 Lan'!C35=1,NOT('05 Lan'!I35="")),'05 Lan'!I35,0)</f>
        <v>0</v>
      </c>
      <c r="AB35" s="495">
        <f>IF(AND('05 Lan'!D35=1,NOT('05 Lan'!I35="")),'05 Lan'!I35,0)</f>
        <v>0</v>
      </c>
      <c r="AC35" s="495">
        <f>IF(AND('05 Lan'!E35=1,NOT('05 Lan'!I35="")),'05 Lan'!I35,0)</f>
        <v>0</v>
      </c>
      <c r="AD35" s="495">
        <f>IF(AND('05 Lan'!F35=1,NOT('05 Lan'!I35="")),'05 Lan'!I35,0)</f>
        <v>0</v>
      </c>
      <c r="AE35" s="495">
        <f>IF(AND('05 Lan'!C35=0,NOT('05 Lan'!H35="")),'05 Lan'!H35,4)</f>
        <v>3</v>
      </c>
      <c r="AF35" s="495">
        <f>IF(AND('05 Lan'!D35=0,NOT('05 Lan'!H35="")),'05 Lan'!H35,4)</f>
        <v>3</v>
      </c>
      <c r="AG35" s="495">
        <f>IF(AND('05 Lan'!E35=0,NOT('05 Lan'!H35="")),'05 Lan'!H35,4)</f>
        <v>3</v>
      </c>
      <c r="AH35" s="495">
        <f>IF(AND('05 Lan'!F35=0,NOT('05 Lan'!H35="")),'05 Lan'!H35,4)</f>
        <v>3</v>
      </c>
    </row>
    <row r="36" spans="1:34" ht="20" outlineLevel="2">
      <c r="A36" s="15" t="s">
        <v>4543</v>
      </c>
      <c r="B36" s="118" t="s">
        <v>4546</v>
      </c>
      <c r="C36" s="21"/>
      <c r="D36" s="21"/>
      <c r="E36" s="21"/>
      <c r="F36" s="14"/>
      <c r="G36" s="15">
        <v>4</v>
      </c>
      <c r="H36" s="15"/>
      <c r="I36" s="18"/>
      <c r="J36" s="15" t="s">
        <v>3371</v>
      </c>
      <c r="K36" s="16"/>
      <c r="L36" s="82"/>
      <c r="AA36" s="495">
        <f>IF(AND('05 Lan'!C36=1,NOT('05 Lan'!I36="")),'05 Lan'!I36,0)</f>
        <v>0</v>
      </c>
      <c r="AB36" s="495">
        <f>IF(AND('05 Lan'!D36=1,NOT('05 Lan'!I36="")),'05 Lan'!I36,0)</f>
        <v>0</v>
      </c>
      <c r="AC36" s="495">
        <f>IF(AND('05 Lan'!E36=1,NOT('05 Lan'!I36="")),'05 Lan'!I36,0)</f>
        <v>0</v>
      </c>
      <c r="AD36" s="495">
        <f>IF(AND('05 Lan'!F36=1,NOT('05 Lan'!I36="")),'05 Lan'!I36,0)</f>
        <v>0</v>
      </c>
      <c r="AE36" s="495">
        <f>IF(AND('05 Lan'!C36=0,NOT('05 Lan'!H36="")),'05 Lan'!H36,4)</f>
        <v>4</v>
      </c>
      <c r="AF36" s="495">
        <f>IF(AND('05 Lan'!D36=0,NOT('05 Lan'!H36="")),'05 Lan'!H36,4)</f>
        <v>4</v>
      </c>
      <c r="AG36" s="495">
        <f>IF(AND('05 Lan'!E36=0,NOT('05 Lan'!H36="")),'05 Lan'!H36,4)</f>
        <v>4</v>
      </c>
      <c r="AH36" s="495">
        <f>IF(AND('05 Lan'!F36=0,NOT('05 Lan'!H36="")),'05 Lan'!H36,4)</f>
        <v>4</v>
      </c>
    </row>
    <row r="37" spans="1:34" ht="20" outlineLevel="2">
      <c r="A37" s="15" t="s">
        <v>4482</v>
      </c>
      <c r="B37" s="118" t="s">
        <v>2917</v>
      </c>
      <c r="C37" s="21"/>
      <c r="D37" s="21"/>
      <c r="E37" s="21"/>
      <c r="F37" s="14"/>
      <c r="G37" s="15">
        <v>4</v>
      </c>
      <c r="H37" s="15"/>
      <c r="I37" s="18"/>
      <c r="J37" s="15" t="s">
        <v>2356</v>
      </c>
      <c r="K37" s="16"/>
      <c r="L37" s="82"/>
      <c r="AA37" s="495">
        <f>IF(AND('05 Lan'!C37=1,NOT('05 Lan'!I37="")),'05 Lan'!I37,0)</f>
        <v>0</v>
      </c>
      <c r="AB37" s="495">
        <f>IF(AND('05 Lan'!D37=1,NOT('05 Lan'!I37="")),'05 Lan'!I37,0)</f>
        <v>0</v>
      </c>
      <c r="AC37" s="495">
        <f>IF(AND('05 Lan'!E37=1,NOT('05 Lan'!I37="")),'05 Lan'!I37,0)</f>
        <v>0</v>
      </c>
      <c r="AD37" s="495">
        <f>IF(AND('05 Lan'!F37=1,NOT('05 Lan'!I37="")),'05 Lan'!I37,0)</f>
        <v>0</v>
      </c>
      <c r="AE37" s="495">
        <f>IF(AND('05 Lan'!C37=0,NOT('05 Lan'!H37="")),'05 Lan'!H37,4)</f>
        <v>4</v>
      </c>
      <c r="AF37" s="495">
        <f>IF(AND('05 Lan'!D37=0,NOT('05 Lan'!H37="")),'05 Lan'!H37,4)</f>
        <v>4</v>
      </c>
      <c r="AG37" s="495">
        <f>IF(AND('05 Lan'!E37=0,NOT('05 Lan'!H37="")),'05 Lan'!H37,4)</f>
        <v>4</v>
      </c>
      <c r="AH37" s="495">
        <f>IF(AND('05 Lan'!F37=0,NOT('05 Lan'!H37="")),'05 Lan'!H37,4)</f>
        <v>4</v>
      </c>
    </row>
    <row r="38" spans="1:34" ht="12.5" outlineLevel="2">
      <c r="A38" s="15" t="s">
        <v>4483</v>
      </c>
      <c r="B38" s="118" t="s">
        <v>2919</v>
      </c>
      <c r="C38" s="21"/>
      <c r="D38" s="21"/>
      <c r="E38" s="21"/>
      <c r="F38" s="14"/>
      <c r="G38" s="15">
        <v>2</v>
      </c>
      <c r="H38" s="15">
        <v>3</v>
      </c>
      <c r="I38" s="18"/>
      <c r="J38" s="15" t="s">
        <v>2858</v>
      </c>
      <c r="K38" s="16"/>
      <c r="L38" s="82"/>
      <c r="AA38" s="495">
        <f>IF(AND('05 Lan'!C38=1,NOT('05 Lan'!I38="")),'05 Lan'!I38,0)</f>
        <v>0</v>
      </c>
      <c r="AB38" s="495">
        <f>IF(AND('05 Lan'!D38=1,NOT('05 Lan'!I38="")),'05 Lan'!I38,0)</f>
        <v>0</v>
      </c>
      <c r="AC38" s="495">
        <f>IF(AND('05 Lan'!E38=1,NOT('05 Lan'!I38="")),'05 Lan'!I38,0)</f>
        <v>0</v>
      </c>
      <c r="AD38" s="495">
        <f>IF(AND('05 Lan'!F38=1,NOT('05 Lan'!I38="")),'05 Lan'!I38,0)</f>
        <v>0</v>
      </c>
      <c r="AE38" s="495">
        <f>IF(AND('05 Lan'!C38=0,NOT('05 Lan'!H38="")),'05 Lan'!H38,4)</f>
        <v>3</v>
      </c>
      <c r="AF38" s="495">
        <f>IF(AND('05 Lan'!D38=0,NOT('05 Lan'!H38="")),'05 Lan'!H38,4)</f>
        <v>3</v>
      </c>
      <c r="AG38" s="495">
        <f>IF(AND('05 Lan'!E38=0,NOT('05 Lan'!H38="")),'05 Lan'!H38,4)</f>
        <v>3</v>
      </c>
      <c r="AH38" s="495">
        <f>IF(AND('05 Lan'!F38=0,NOT('05 Lan'!H38="")),'05 Lan'!H38,4)</f>
        <v>3</v>
      </c>
    </row>
    <row r="39" spans="1:34" ht="12.5" outlineLevel="1">
      <c r="A39" s="59" t="s">
        <v>4484</v>
      </c>
      <c r="B39" s="131" t="s">
        <v>1541</v>
      </c>
      <c r="C39" s="21"/>
      <c r="D39" s="21"/>
      <c r="E39" s="14"/>
      <c r="F39" s="14"/>
      <c r="G39" s="15"/>
      <c r="H39" s="15"/>
      <c r="I39" s="18"/>
      <c r="J39" s="18"/>
      <c r="K39" s="16"/>
      <c r="L39" s="82"/>
      <c r="AB39" s="495">
        <f>IF(AND('05 Lan'!D39=1,NOT('05 Lan'!I39="")),'05 Lan'!I39,0)</f>
        <v>0</v>
      </c>
    </row>
    <row r="40" spans="1:34" ht="20" outlineLevel="2">
      <c r="A40" s="15" t="s">
        <v>4485</v>
      </c>
      <c r="B40" s="126" t="s">
        <v>4540</v>
      </c>
      <c r="C40" s="21"/>
      <c r="D40" s="21"/>
      <c r="E40" s="21"/>
      <c r="F40" s="14"/>
      <c r="G40" s="15">
        <v>2</v>
      </c>
      <c r="H40" s="15"/>
      <c r="I40" s="15"/>
      <c r="J40" s="15" t="s">
        <v>2351</v>
      </c>
      <c r="K40" s="16"/>
      <c r="L40" s="109"/>
      <c r="AA40" s="495">
        <f>IF(AND('05 Lan'!C40=1,NOT('05 Lan'!I40="")),'05 Lan'!I40,0)</f>
        <v>0</v>
      </c>
      <c r="AB40" s="495">
        <f>IF(AND('05 Lan'!D40=1,NOT('05 Lan'!I40="")),'05 Lan'!I40,0)</f>
        <v>0</v>
      </c>
      <c r="AC40" s="495">
        <f>IF(AND('05 Lan'!E40=1,NOT('05 Lan'!I40="")),'05 Lan'!I40,0)</f>
        <v>0</v>
      </c>
      <c r="AD40" s="495">
        <f>IF(AND('05 Lan'!F40=1,NOT('05 Lan'!I40="")),'05 Lan'!I40,0)</f>
        <v>0</v>
      </c>
      <c r="AE40" s="495">
        <f>IF(AND('05 Lan'!C40=0,NOT('05 Lan'!H40="")),'05 Lan'!H40,4)</f>
        <v>4</v>
      </c>
      <c r="AF40" s="495">
        <f>IF(AND('05 Lan'!D40=0,NOT('05 Lan'!H40="")),'05 Lan'!H40,4)</f>
        <v>4</v>
      </c>
      <c r="AG40" s="495">
        <f>IF(AND('05 Lan'!E40=0,NOT('05 Lan'!H40="")),'05 Lan'!H40,4)</f>
        <v>4</v>
      </c>
      <c r="AH40" s="495">
        <f>IF(AND('05 Lan'!F40=0,NOT('05 Lan'!H40="")),'05 Lan'!H40,4)</f>
        <v>4</v>
      </c>
    </row>
    <row r="41" spans="1:34" ht="12.5" outlineLevel="2">
      <c r="A41" s="15" t="s">
        <v>4541</v>
      </c>
      <c r="B41" s="126" t="s">
        <v>4544</v>
      </c>
      <c r="C41" s="21"/>
      <c r="D41" s="21"/>
      <c r="E41" s="21"/>
      <c r="F41" s="14"/>
      <c r="G41" s="15">
        <v>2</v>
      </c>
      <c r="H41" s="15"/>
      <c r="I41" s="15"/>
      <c r="J41" s="15" t="s">
        <v>2351</v>
      </c>
      <c r="K41" s="16"/>
      <c r="L41" s="109"/>
      <c r="AA41" s="495">
        <f>IF(AND('05 Lan'!C41=1,NOT('05 Lan'!I41="")),'05 Lan'!I41,0)</f>
        <v>0</v>
      </c>
      <c r="AB41" s="495">
        <f>IF(AND('05 Lan'!D41=1,NOT('05 Lan'!I41="")),'05 Lan'!I41,0)</f>
        <v>0</v>
      </c>
      <c r="AC41" s="495">
        <f>IF(AND('05 Lan'!E41=1,NOT('05 Lan'!I41="")),'05 Lan'!I41,0)</f>
        <v>0</v>
      </c>
      <c r="AD41" s="495">
        <f>IF(AND('05 Lan'!F41=1,NOT('05 Lan'!I41="")),'05 Lan'!I41,0)</f>
        <v>0</v>
      </c>
      <c r="AE41" s="495">
        <f>IF(AND('05 Lan'!C41=0,NOT('05 Lan'!H41="")),'05 Lan'!H41,4)</f>
        <v>4</v>
      </c>
      <c r="AF41" s="495">
        <f>IF(AND('05 Lan'!D41=0,NOT('05 Lan'!H41="")),'05 Lan'!H41,4)</f>
        <v>4</v>
      </c>
      <c r="AG41" s="495">
        <f>IF(AND('05 Lan'!E41=0,NOT('05 Lan'!H41="")),'05 Lan'!H41,4)</f>
        <v>4</v>
      </c>
      <c r="AH41" s="495">
        <f>IF(AND('05 Lan'!F41=0,NOT('05 Lan'!H41="")),'05 Lan'!H41,4)</f>
        <v>4</v>
      </c>
    </row>
    <row r="42" spans="1:34" ht="20" outlineLevel="2">
      <c r="A42" s="15" t="s">
        <v>4545</v>
      </c>
      <c r="B42" s="126" t="s">
        <v>2869</v>
      </c>
      <c r="C42" s="21"/>
      <c r="D42" s="21"/>
      <c r="E42" s="21"/>
      <c r="F42" s="14"/>
      <c r="G42" s="15">
        <v>2</v>
      </c>
      <c r="H42" s="15">
        <v>2</v>
      </c>
      <c r="I42" s="15"/>
      <c r="J42" s="15" t="s">
        <v>5466</v>
      </c>
      <c r="K42" s="16"/>
      <c r="L42" s="109"/>
      <c r="AA42" s="495">
        <f>IF(AND('05 Lan'!C42=1,NOT('05 Lan'!I42="")),'05 Lan'!I42,0)</f>
        <v>0</v>
      </c>
      <c r="AB42" s="495">
        <f>IF(AND('05 Lan'!D42=1,NOT('05 Lan'!I42="")),'05 Lan'!I42,0)</f>
        <v>0</v>
      </c>
      <c r="AC42" s="495">
        <f>IF(AND('05 Lan'!E42=1,NOT('05 Lan'!I42="")),'05 Lan'!I42,0)</f>
        <v>0</v>
      </c>
      <c r="AD42" s="495">
        <f>IF(AND('05 Lan'!F42=1,NOT('05 Lan'!I42="")),'05 Lan'!I42,0)</f>
        <v>0</v>
      </c>
      <c r="AE42" s="495">
        <f>IF(AND('05 Lan'!C42=0,NOT('05 Lan'!H42="")),'05 Lan'!H42,4)</f>
        <v>2</v>
      </c>
      <c r="AF42" s="495">
        <f>IF(AND('05 Lan'!D42=0,NOT('05 Lan'!H42="")),'05 Lan'!H42,4)</f>
        <v>2</v>
      </c>
      <c r="AG42" s="495">
        <f>IF(AND('05 Lan'!E42=0,NOT('05 Lan'!H42="")),'05 Lan'!H42,4)</f>
        <v>2</v>
      </c>
      <c r="AH42" s="495">
        <f>IF(AND('05 Lan'!F42=0,NOT('05 Lan'!H42="")),'05 Lan'!H42,4)</f>
        <v>2</v>
      </c>
    </row>
    <row r="43" spans="1:34" ht="20" outlineLevel="2">
      <c r="A43" s="15" t="s">
        <v>4506</v>
      </c>
      <c r="B43" s="118" t="s">
        <v>2896</v>
      </c>
      <c r="C43" s="21"/>
      <c r="D43" s="21"/>
      <c r="E43" s="21"/>
      <c r="F43" s="14"/>
      <c r="G43" s="15">
        <v>4</v>
      </c>
      <c r="H43" s="15"/>
      <c r="I43" s="15"/>
      <c r="J43" s="15" t="s">
        <v>2356</v>
      </c>
      <c r="K43" s="16"/>
      <c r="L43" s="109"/>
      <c r="AA43" s="495">
        <f>IF(AND('05 Lan'!C43=1,NOT('05 Lan'!I43="")),'05 Lan'!I43,0)</f>
        <v>0</v>
      </c>
      <c r="AB43" s="495">
        <f>IF(AND('05 Lan'!D43=1,NOT('05 Lan'!I43="")),'05 Lan'!I43,0)</f>
        <v>0</v>
      </c>
      <c r="AC43" s="495">
        <f>IF(AND('05 Lan'!E43=1,NOT('05 Lan'!I43="")),'05 Lan'!I43,0)</f>
        <v>0</v>
      </c>
      <c r="AD43" s="495">
        <f>IF(AND('05 Lan'!F43=1,NOT('05 Lan'!I43="")),'05 Lan'!I43,0)</f>
        <v>0</v>
      </c>
      <c r="AE43" s="495">
        <f>IF(AND('05 Lan'!C43=0,NOT('05 Lan'!H43="")),'05 Lan'!H43,4)</f>
        <v>4</v>
      </c>
      <c r="AF43" s="495">
        <f>IF(AND('05 Lan'!D43=0,NOT('05 Lan'!H43="")),'05 Lan'!H43,4)</f>
        <v>4</v>
      </c>
      <c r="AG43" s="495">
        <f>IF(AND('05 Lan'!E43=0,NOT('05 Lan'!H43="")),'05 Lan'!H43,4)</f>
        <v>4</v>
      </c>
      <c r="AH43" s="495">
        <f>IF(AND('05 Lan'!F43=0,NOT('05 Lan'!H43="")),'05 Lan'!H43,4)</f>
        <v>4</v>
      </c>
    </row>
    <row r="44" spans="1:34" ht="20" outlineLevel="2">
      <c r="A44" s="15" t="s">
        <v>4507</v>
      </c>
      <c r="B44" s="118" t="s">
        <v>1324</v>
      </c>
      <c r="C44" s="21"/>
      <c r="D44" s="21"/>
      <c r="E44" s="21"/>
      <c r="F44" s="14"/>
      <c r="G44" s="15">
        <v>4</v>
      </c>
      <c r="H44" s="15">
        <v>3</v>
      </c>
      <c r="I44" s="18"/>
      <c r="J44" s="15" t="s">
        <v>3371</v>
      </c>
      <c r="K44" s="16"/>
      <c r="L44" s="82"/>
      <c r="AA44" s="495">
        <f>IF(AND('05 Lan'!C44=1,NOT('05 Lan'!I44="")),'05 Lan'!I44,0)</f>
        <v>0</v>
      </c>
      <c r="AB44" s="495">
        <f>IF(AND('05 Lan'!D44=1,NOT('05 Lan'!I44="")),'05 Lan'!I44,0)</f>
        <v>0</v>
      </c>
      <c r="AC44" s="495">
        <f>IF(AND('05 Lan'!E44=1,NOT('05 Lan'!I44="")),'05 Lan'!I44,0)</f>
        <v>0</v>
      </c>
      <c r="AD44" s="495">
        <f>IF(AND('05 Lan'!F44=1,NOT('05 Lan'!I44="")),'05 Lan'!I44,0)</f>
        <v>0</v>
      </c>
      <c r="AE44" s="495">
        <f>IF(AND('05 Lan'!C44=0,NOT('05 Lan'!H44="")),'05 Lan'!H44,4)</f>
        <v>3</v>
      </c>
      <c r="AF44" s="495">
        <f>IF(AND('05 Lan'!D44=0,NOT('05 Lan'!H44="")),'05 Lan'!H44,4)</f>
        <v>3</v>
      </c>
      <c r="AG44" s="495">
        <f>IF(AND('05 Lan'!E44=0,NOT('05 Lan'!H44="")),'05 Lan'!H44,4)</f>
        <v>3</v>
      </c>
      <c r="AH44" s="495">
        <f>IF(AND('05 Lan'!F44=0,NOT('05 Lan'!H44="")),'05 Lan'!H44,4)</f>
        <v>3</v>
      </c>
    </row>
    <row r="45" spans="1:34" ht="12.5" outlineLevel="2">
      <c r="A45" s="15" t="s">
        <v>3422</v>
      </c>
      <c r="B45" s="118" t="s">
        <v>1325</v>
      </c>
      <c r="C45" s="21"/>
      <c r="D45" s="21"/>
      <c r="E45" s="21"/>
      <c r="F45" s="14"/>
      <c r="G45" s="15">
        <v>4</v>
      </c>
      <c r="H45" s="15"/>
      <c r="I45" s="18"/>
      <c r="J45" s="15" t="s">
        <v>2356</v>
      </c>
      <c r="K45" s="16"/>
      <c r="L45" s="82"/>
      <c r="AA45" s="495">
        <f>IF(AND('05 Lan'!C45=1,NOT('05 Lan'!I45="")),'05 Lan'!I45,0)</f>
        <v>0</v>
      </c>
      <c r="AB45" s="495">
        <f>IF(AND('05 Lan'!D45=1,NOT('05 Lan'!I45="")),'05 Lan'!I45,0)</f>
        <v>0</v>
      </c>
      <c r="AC45" s="495">
        <f>IF(AND('05 Lan'!E45=1,NOT('05 Lan'!I45="")),'05 Lan'!I45,0)</f>
        <v>0</v>
      </c>
      <c r="AD45" s="495">
        <f>IF(AND('05 Lan'!F45=1,NOT('05 Lan'!I45="")),'05 Lan'!I45,0)</f>
        <v>0</v>
      </c>
      <c r="AE45" s="495">
        <f>IF(AND('05 Lan'!C45=0,NOT('05 Lan'!H45="")),'05 Lan'!H45,4)</f>
        <v>4</v>
      </c>
      <c r="AF45" s="495">
        <f>IF(AND('05 Lan'!D45=0,NOT('05 Lan'!H45="")),'05 Lan'!H45,4)</f>
        <v>4</v>
      </c>
      <c r="AG45" s="495">
        <f>IF(AND('05 Lan'!E45=0,NOT('05 Lan'!H45="")),'05 Lan'!H45,4)</f>
        <v>4</v>
      </c>
      <c r="AH45" s="495">
        <f>IF(AND('05 Lan'!F45=0,NOT('05 Lan'!H45="")),'05 Lan'!H45,4)</f>
        <v>4</v>
      </c>
    </row>
    <row r="46" spans="1:34" ht="20" outlineLevel="2">
      <c r="A46" s="15" t="s">
        <v>1326</v>
      </c>
      <c r="B46" s="118" t="s">
        <v>1327</v>
      </c>
      <c r="C46" s="21"/>
      <c r="D46" s="21"/>
      <c r="E46" s="21"/>
      <c r="F46" s="14"/>
      <c r="G46" s="15">
        <v>2</v>
      </c>
      <c r="H46" s="15">
        <v>3</v>
      </c>
      <c r="I46" s="18"/>
      <c r="J46" s="15" t="s">
        <v>2858</v>
      </c>
      <c r="K46" s="16"/>
      <c r="L46" s="82"/>
      <c r="AA46" s="495">
        <f>IF(AND('05 Lan'!C46=1,NOT('05 Lan'!I46="")),'05 Lan'!I46,0)</f>
        <v>0</v>
      </c>
      <c r="AB46" s="495">
        <f>IF(AND('05 Lan'!D46=1,NOT('05 Lan'!I46="")),'05 Lan'!I46,0)</f>
        <v>0</v>
      </c>
      <c r="AC46" s="495">
        <f>IF(AND('05 Lan'!E46=1,NOT('05 Lan'!I46="")),'05 Lan'!I46,0)</f>
        <v>0</v>
      </c>
      <c r="AD46" s="495">
        <f>IF(AND('05 Lan'!F46=1,NOT('05 Lan'!I46="")),'05 Lan'!I46,0)</f>
        <v>0</v>
      </c>
      <c r="AE46" s="495">
        <f>IF(AND('05 Lan'!C46=0,NOT('05 Lan'!H46="")),'05 Lan'!H46,4)</f>
        <v>3</v>
      </c>
      <c r="AF46" s="495">
        <f>IF(AND('05 Lan'!D46=0,NOT('05 Lan'!H46="")),'05 Lan'!H46,4)</f>
        <v>3</v>
      </c>
      <c r="AG46" s="495">
        <f>IF(AND('05 Lan'!E46=0,NOT('05 Lan'!H46="")),'05 Lan'!H46,4)</f>
        <v>3</v>
      </c>
      <c r="AH46" s="495">
        <f>IF(AND('05 Lan'!F46=0,NOT('05 Lan'!H46="")),'05 Lan'!H46,4)</f>
        <v>3</v>
      </c>
    </row>
    <row r="47" spans="1:34" ht="12.5" outlineLevel="1">
      <c r="A47" s="59" t="s">
        <v>1328</v>
      </c>
      <c r="B47" s="131" t="s">
        <v>1329</v>
      </c>
      <c r="C47" s="14"/>
      <c r="D47" s="21"/>
      <c r="E47" s="14"/>
      <c r="F47" s="14"/>
      <c r="G47" s="15"/>
      <c r="H47" s="15"/>
      <c r="I47" s="18"/>
      <c r="J47" s="18"/>
      <c r="K47" s="16"/>
      <c r="L47" s="82"/>
      <c r="AB47" s="495">
        <f>IF(AND('05 Lan'!D47=1,NOT('05 Lan'!I47="")),'05 Lan'!I47,0)</f>
        <v>0</v>
      </c>
    </row>
    <row r="48" spans="1:34" ht="20" outlineLevel="2">
      <c r="A48" s="15" t="s">
        <v>1330</v>
      </c>
      <c r="B48" s="118" t="s">
        <v>1279</v>
      </c>
      <c r="C48" s="21"/>
      <c r="D48" s="21"/>
      <c r="E48" s="21"/>
      <c r="F48" s="14"/>
      <c r="G48" s="15">
        <v>4</v>
      </c>
      <c r="H48" s="15"/>
      <c r="I48" s="18"/>
      <c r="J48" s="15" t="s">
        <v>2351</v>
      </c>
      <c r="K48" s="16" t="s">
        <v>2906</v>
      </c>
      <c r="L48" s="82"/>
      <c r="AA48" s="495">
        <f>IF(AND('05 Lan'!C48=1,NOT('05 Lan'!I48="")),'05 Lan'!I48,0)</f>
        <v>0</v>
      </c>
      <c r="AB48" s="495">
        <f>IF(AND('05 Lan'!D48=1,NOT('05 Lan'!I48="")),'05 Lan'!I48,0)</f>
        <v>0</v>
      </c>
      <c r="AC48" s="495">
        <f>IF(AND('05 Lan'!E48=1,NOT('05 Lan'!I48="")),'05 Lan'!I48,0)</f>
        <v>0</v>
      </c>
      <c r="AD48" s="495">
        <f>IF(AND('05 Lan'!F48=1,NOT('05 Lan'!I48="")),'05 Lan'!I48,0)</f>
        <v>0</v>
      </c>
      <c r="AE48" s="495">
        <f>IF(AND('05 Lan'!C48=0,NOT('05 Lan'!H48="")),'05 Lan'!H48,4)</f>
        <v>4</v>
      </c>
      <c r="AF48" s="495">
        <f>IF(AND('05 Lan'!D48=0,NOT('05 Lan'!H48="")),'05 Lan'!H48,4)</f>
        <v>4</v>
      </c>
      <c r="AG48" s="495">
        <f>IF(AND('05 Lan'!E48=0,NOT('05 Lan'!H48="")),'05 Lan'!H48,4)</f>
        <v>4</v>
      </c>
      <c r="AH48" s="495">
        <f>IF(AND('05 Lan'!F48=0,NOT('05 Lan'!H48="")),'05 Lan'!H48,4)</f>
        <v>4</v>
      </c>
    </row>
    <row r="49" spans="1:34" ht="12.5" outlineLevel="2">
      <c r="A49" s="15" t="s">
        <v>1280</v>
      </c>
      <c r="B49" s="118" t="s">
        <v>2908</v>
      </c>
      <c r="C49" s="21"/>
      <c r="D49" s="21"/>
      <c r="E49" s="21"/>
      <c r="F49" s="14"/>
      <c r="G49" s="15">
        <v>2</v>
      </c>
      <c r="H49" s="15">
        <v>2</v>
      </c>
      <c r="I49" s="18"/>
      <c r="J49" s="15" t="s">
        <v>5466</v>
      </c>
      <c r="K49" s="16" t="s">
        <v>2906</v>
      </c>
      <c r="L49" s="82"/>
      <c r="AA49" s="495">
        <f>IF(AND('05 Lan'!C49=1,NOT('05 Lan'!I49="")),'05 Lan'!I49,0)</f>
        <v>0</v>
      </c>
      <c r="AB49" s="495">
        <f>IF(AND('05 Lan'!D49=1,NOT('05 Lan'!I49="")),'05 Lan'!I49,0)</f>
        <v>0</v>
      </c>
      <c r="AC49" s="495">
        <f>IF(AND('05 Lan'!E49=1,NOT('05 Lan'!I49="")),'05 Lan'!I49,0)</f>
        <v>0</v>
      </c>
      <c r="AD49" s="495">
        <f>IF(AND('05 Lan'!F49=1,NOT('05 Lan'!I49="")),'05 Lan'!I49,0)</f>
        <v>0</v>
      </c>
      <c r="AE49" s="495">
        <f>IF(AND('05 Lan'!C49=0,NOT('05 Lan'!H49="")),'05 Lan'!H49,4)</f>
        <v>2</v>
      </c>
      <c r="AF49" s="495">
        <f>IF(AND('05 Lan'!D49=0,NOT('05 Lan'!H49="")),'05 Lan'!H49,4)</f>
        <v>2</v>
      </c>
      <c r="AG49" s="495">
        <f>IF(AND('05 Lan'!E49=0,NOT('05 Lan'!H49="")),'05 Lan'!H49,4)</f>
        <v>2</v>
      </c>
      <c r="AH49" s="495">
        <f>IF(AND('05 Lan'!F49=0,NOT('05 Lan'!H49="")),'05 Lan'!H49,4)</f>
        <v>2</v>
      </c>
    </row>
    <row r="50" spans="1:34" ht="20" outlineLevel="2">
      <c r="A50" s="15" t="s">
        <v>1281</v>
      </c>
      <c r="B50" s="118" t="s">
        <v>4563</v>
      </c>
      <c r="C50" s="21"/>
      <c r="D50" s="21"/>
      <c r="E50" s="21"/>
      <c r="F50" s="14"/>
      <c r="G50" s="15">
        <v>4</v>
      </c>
      <c r="H50" s="15">
        <v>2</v>
      </c>
      <c r="I50" s="18"/>
      <c r="J50" s="15" t="s">
        <v>2351</v>
      </c>
      <c r="K50" s="16" t="s">
        <v>2906</v>
      </c>
      <c r="L50" s="82"/>
      <c r="AA50" s="495">
        <f>IF(AND('05 Lan'!C50=1,NOT('05 Lan'!I50="")),'05 Lan'!I50,0)</f>
        <v>0</v>
      </c>
      <c r="AB50" s="495">
        <f>IF(AND('05 Lan'!D50=1,NOT('05 Lan'!I50="")),'05 Lan'!I50,0)</f>
        <v>0</v>
      </c>
      <c r="AC50" s="495">
        <f>IF(AND('05 Lan'!E50=1,NOT('05 Lan'!I50="")),'05 Lan'!I50,0)</f>
        <v>0</v>
      </c>
      <c r="AD50" s="495">
        <f>IF(AND('05 Lan'!F50=1,NOT('05 Lan'!I50="")),'05 Lan'!I50,0)</f>
        <v>0</v>
      </c>
      <c r="AE50" s="495">
        <f>IF(AND('05 Lan'!C50=0,NOT('05 Lan'!H50="")),'05 Lan'!H50,4)</f>
        <v>2</v>
      </c>
      <c r="AF50" s="495">
        <f>IF(AND('05 Lan'!D50=0,NOT('05 Lan'!H50="")),'05 Lan'!H50,4)</f>
        <v>2</v>
      </c>
      <c r="AG50" s="495">
        <f>IF(AND('05 Lan'!E50=0,NOT('05 Lan'!H50="")),'05 Lan'!H50,4)</f>
        <v>2</v>
      </c>
      <c r="AH50" s="495">
        <f>IF(AND('05 Lan'!F50=0,NOT('05 Lan'!H50="")),'05 Lan'!H50,4)</f>
        <v>2</v>
      </c>
    </row>
    <row r="51" spans="1:34" ht="20" outlineLevel="2">
      <c r="A51" s="15" t="s">
        <v>4564</v>
      </c>
      <c r="B51" s="118" t="s">
        <v>4464</v>
      </c>
      <c r="C51" s="21"/>
      <c r="D51" s="21"/>
      <c r="E51" s="21"/>
      <c r="F51" s="14"/>
      <c r="G51" s="15">
        <v>4</v>
      </c>
      <c r="H51" s="15">
        <v>3</v>
      </c>
      <c r="I51" s="18"/>
      <c r="J51" s="15" t="s">
        <v>3371</v>
      </c>
      <c r="K51" s="16" t="s">
        <v>2906</v>
      </c>
      <c r="L51" s="82"/>
      <c r="AA51" s="495">
        <f>IF(AND('05 Lan'!C51=1,NOT('05 Lan'!I51="")),'05 Lan'!I51,0)</f>
        <v>0</v>
      </c>
      <c r="AB51" s="495">
        <f>IF(AND('05 Lan'!D51=1,NOT('05 Lan'!I51="")),'05 Lan'!I51,0)</f>
        <v>0</v>
      </c>
      <c r="AC51" s="495">
        <f>IF(AND('05 Lan'!E51=1,NOT('05 Lan'!I51="")),'05 Lan'!I51,0)</f>
        <v>0</v>
      </c>
      <c r="AD51" s="495">
        <f>IF(AND('05 Lan'!F51=1,NOT('05 Lan'!I51="")),'05 Lan'!I51,0)</f>
        <v>0</v>
      </c>
      <c r="AE51" s="495">
        <f>IF(AND('05 Lan'!C51=0,NOT('05 Lan'!H51="")),'05 Lan'!H51,4)</f>
        <v>3</v>
      </c>
      <c r="AF51" s="495">
        <f>IF(AND('05 Lan'!D51=0,NOT('05 Lan'!H51="")),'05 Lan'!H51,4)</f>
        <v>3</v>
      </c>
      <c r="AG51" s="495">
        <f>IF(AND('05 Lan'!E51=0,NOT('05 Lan'!H51="")),'05 Lan'!H51,4)</f>
        <v>3</v>
      </c>
      <c r="AH51" s="495">
        <f>IF(AND('05 Lan'!F51=0,NOT('05 Lan'!H51="")),'05 Lan'!H51,4)</f>
        <v>3</v>
      </c>
    </row>
    <row r="52" spans="1:34" ht="20" outlineLevel="2">
      <c r="A52" s="15" t="s">
        <v>4465</v>
      </c>
      <c r="B52" s="118" t="s">
        <v>4516</v>
      </c>
      <c r="C52" s="21"/>
      <c r="D52" s="21"/>
      <c r="E52" s="21"/>
      <c r="F52" s="14"/>
      <c r="G52" s="15">
        <v>4</v>
      </c>
      <c r="H52" s="15">
        <v>2</v>
      </c>
      <c r="I52" s="18"/>
      <c r="J52" s="15" t="s">
        <v>2356</v>
      </c>
      <c r="K52" s="16" t="s">
        <v>2906</v>
      </c>
      <c r="L52" s="82"/>
      <c r="AA52" s="495">
        <f>IF(AND('05 Lan'!C52=1,NOT('05 Lan'!I52="")),'05 Lan'!I52,0)</f>
        <v>0</v>
      </c>
      <c r="AB52" s="495">
        <f>IF(AND('05 Lan'!D52=1,NOT('05 Lan'!I52="")),'05 Lan'!I52,0)</f>
        <v>0</v>
      </c>
      <c r="AC52" s="495">
        <f>IF(AND('05 Lan'!E52=1,NOT('05 Lan'!I52="")),'05 Lan'!I52,0)</f>
        <v>0</v>
      </c>
      <c r="AD52" s="495">
        <f>IF(AND('05 Lan'!F52=1,NOT('05 Lan'!I52="")),'05 Lan'!I52,0)</f>
        <v>0</v>
      </c>
      <c r="AE52" s="495">
        <f>IF(AND('05 Lan'!C52=0,NOT('05 Lan'!H52="")),'05 Lan'!H52,4)</f>
        <v>2</v>
      </c>
      <c r="AF52" s="495">
        <f>IF(AND('05 Lan'!D52=0,NOT('05 Lan'!H52="")),'05 Lan'!H52,4)</f>
        <v>2</v>
      </c>
      <c r="AG52" s="495">
        <f>IF(AND('05 Lan'!E52=0,NOT('05 Lan'!H52="")),'05 Lan'!H52,4)</f>
        <v>2</v>
      </c>
      <c r="AH52" s="495">
        <f>IF(AND('05 Lan'!F52=0,NOT('05 Lan'!H52="")),'05 Lan'!H52,4)</f>
        <v>2</v>
      </c>
    </row>
    <row r="53" spans="1:34" ht="20" outlineLevel="2">
      <c r="A53" s="15" t="s">
        <v>4517</v>
      </c>
      <c r="B53" s="118" t="s">
        <v>1288</v>
      </c>
      <c r="C53" s="21"/>
      <c r="D53" s="21"/>
      <c r="E53" s="21"/>
      <c r="F53" s="14"/>
      <c r="G53" s="15">
        <v>4</v>
      </c>
      <c r="H53" s="15"/>
      <c r="I53" s="18"/>
      <c r="J53" s="15" t="s">
        <v>2356</v>
      </c>
      <c r="K53" s="16" t="s">
        <v>2906</v>
      </c>
      <c r="L53" s="82"/>
      <c r="AA53" s="495">
        <f>IF(AND('05 Lan'!C53=1,NOT('05 Lan'!I53="")),'05 Lan'!I53,0)</f>
        <v>0</v>
      </c>
      <c r="AB53" s="495">
        <f>IF(AND('05 Lan'!D53=1,NOT('05 Lan'!I53="")),'05 Lan'!I53,0)</f>
        <v>0</v>
      </c>
      <c r="AC53" s="495">
        <f>IF(AND('05 Lan'!E53=1,NOT('05 Lan'!I53="")),'05 Lan'!I53,0)</f>
        <v>0</v>
      </c>
      <c r="AD53" s="495">
        <f>IF(AND('05 Lan'!F53=1,NOT('05 Lan'!I53="")),'05 Lan'!I53,0)</f>
        <v>0</v>
      </c>
      <c r="AE53" s="495">
        <f>IF(AND('05 Lan'!C53=0,NOT('05 Lan'!H53="")),'05 Lan'!H53,4)</f>
        <v>4</v>
      </c>
      <c r="AF53" s="495">
        <f>IF(AND('05 Lan'!D53=0,NOT('05 Lan'!H53="")),'05 Lan'!H53,4)</f>
        <v>4</v>
      </c>
      <c r="AG53" s="495">
        <f>IF(AND('05 Lan'!E53=0,NOT('05 Lan'!H53="")),'05 Lan'!H53,4)</f>
        <v>4</v>
      </c>
      <c r="AH53" s="495">
        <f>IF(AND('05 Lan'!F53=0,NOT('05 Lan'!H53="")),'05 Lan'!H53,4)</f>
        <v>4</v>
      </c>
    </row>
    <row r="54" spans="1:34" ht="12.5" outlineLevel="2">
      <c r="A54" s="15" t="s">
        <v>1289</v>
      </c>
      <c r="B54" s="118" t="s">
        <v>5356</v>
      </c>
      <c r="C54" s="21"/>
      <c r="D54" s="21"/>
      <c r="E54" s="14"/>
      <c r="F54" s="14"/>
      <c r="G54" s="15">
        <v>2</v>
      </c>
      <c r="H54" s="15">
        <v>3</v>
      </c>
      <c r="I54" s="18"/>
      <c r="J54" s="15" t="s">
        <v>2855</v>
      </c>
      <c r="K54" s="16" t="s">
        <v>2906</v>
      </c>
      <c r="L54" s="82"/>
      <c r="AA54" s="495">
        <f>IF(AND('05 Lan'!C54=1,NOT('05 Lan'!I54="")),'05 Lan'!I54,0)</f>
        <v>0</v>
      </c>
      <c r="AB54" s="495">
        <f>IF(AND('05 Lan'!D54=1,NOT('05 Lan'!I54="")),'05 Lan'!I54,0)</f>
        <v>0</v>
      </c>
      <c r="AC54" s="495">
        <f>IF(AND('05 Lan'!E54=1,NOT('05 Lan'!I54="")),'05 Lan'!I54,0)</f>
        <v>0</v>
      </c>
      <c r="AD54" s="495">
        <f>IF(AND('05 Lan'!F54=1,NOT('05 Lan'!I54="")),'05 Lan'!I54,0)</f>
        <v>0</v>
      </c>
      <c r="AE54" s="495">
        <f>IF(AND('05 Lan'!C54=0,NOT('05 Lan'!H54="")),'05 Lan'!H54,4)</f>
        <v>3</v>
      </c>
      <c r="AF54" s="495">
        <f>IF(AND('05 Lan'!D54=0,NOT('05 Lan'!H54="")),'05 Lan'!H54,4)</f>
        <v>3</v>
      </c>
      <c r="AG54" s="495">
        <f>IF(AND('05 Lan'!E54=0,NOT('05 Lan'!H54="")),'05 Lan'!H54,4)</f>
        <v>3</v>
      </c>
      <c r="AH54" s="495">
        <f>IF(AND('05 Lan'!F54=0,NOT('05 Lan'!H54="")),'05 Lan'!H54,4)</f>
        <v>3</v>
      </c>
    </row>
    <row r="55" spans="1:34" ht="12.5" outlineLevel="2">
      <c r="A55" s="15" t="s">
        <v>1290</v>
      </c>
      <c r="B55" s="118" t="s">
        <v>5358</v>
      </c>
      <c r="C55" s="21"/>
      <c r="D55" s="21"/>
      <c r="E55" s="21"/>
      <c r="F55" s="14"/>
      <c r="G55" s="15">
        <v>2</v>
      </c>
      <c r="H55" s="15">
        <v>3</v>
      </c>
      <c r="I55" s="18"/>
      <c r="J55" s="15" t="s">
        <v>2858</v>
      </c>
      <c r="K55" s="16"/>
      <c r="L55" s="82"/>
      <c r="AA55" s="495">
        <f>IF(AND('05 Lan'!C55=1,NOT('05 Lan'!I55="")),'05 Lan'!I55,0)</f>
        <v>0</v>
      </c>
      <c r="AB55" s="495">
        <f>IF(AND('05 Lan'!D55=1,NOT('05 Lan'!I55="")),'05 Lan'!I55,0)</f>
        <v>0</v>
      </c>
      <c r="AC55" s="495">
        <f>IF(AND('05 Lan'!E55=1,NOT('05 Lan'!I55="")),'05 Lan'!I55,0)</f>
        <v>0</v>
      </c>
      <c r="AD55" s="495">
        <f>IF(AND('05 Lan'!F55=1,NOT('05 Lan'!I55="")),'05 Lan'!I55,0)</f>
        <v>0</v>
      </c>
      <c r="AE55" s="495">
        <f>IF(AND('05 Lan'!C55=0,NOT('05 Lan'!H55="")),'05 Lan'!H55,4)</f>
        <v>3</v>
      </c>
      <c r="AF55" s="495">
        <f>IF(AND('05 Lan'!D55=0,NOT('05 Lan'!H55="")),'05 Lan'!H55,4)</f>
        <v>3</v>
      </c>
      <c r="AG55" s="495">
        <f>IF(AND('05 Lan'!E55=0,NOT('05 Lan'!H55="")),'05 Lan'!H55,4)</f>
        <v>3</v>
      </c>
      <c r="AH55" s="495">
        <f>IF(AND('05 Lan'!F55=0,NOT('05 Lan'!H55="")),'05 Lan'!H55,4)</f>
        <v>3</v>
      </c>
    </row>
    <row r="56" spans="1:34" ht="12.5" outlineLevel="1">
      <c r="A56" s="59" t="s">
        <v>1291</v>
      </c>
      <c r="B56" s="132" t="s">
        <v>451</v>
      </c>
      <c r="C56" s="21"/>
      <c r="D56" s="21"/>
      <c r="E56" s="21"/>
      <c r="F56" s="14"/>
      <c r="G56" s="15"/>
      <c r="H56" s="15"/>
      <c r="I56" s="18"/>
      <c r="J56" s="18"/>
      <c r="K56" s="16"/>
      <c r="L56" s="82"/>
      <c r="AB56" s="495">
        <f>IF(AND('05 Lan'!D56=1,NOT('05 Lan'!I56="")),'05 Lan'!I56,0)</f>
        <v>0</v>
      </c>
    </row>
    <row r="57" spans="1:34" ht="12.5" outlineLevel="2">
      <c r="A57" s="15" t="s">
        <v>1292</v>
      </c>
      <c r="B57" s="118" t="s">
        <v>2841</v>
      </c>
      <c r="C57" s="21"/>
      <c r="D57" s="21"/>
      <c r="E57" s="21"/>
      <c r="F57" s="14"/>
      <c r="G57" s="15">
        <v>4</v>
      </c>
      <c r="H57" s="15"/>
      <c r="I57" s="15">
        <v>2</v>
      </c>
      <c r="J57" s="15" t="s">
        <v>2351</v>
      </c>
      <c r="K57" s="16" t="s">
        <v>5500</v>
      </c>
      <c r="L57" s="82"/>
      <c r="AA57" s="495">
        <f>IF(AND('05 Lan'!C57=1,NOT('05 Lan'!I57="")),'05 Lan'!I57,0)</f>
        <v>0</v>
      </c>
      <c r="AB57" s="495">
        <f>IF(AND('05 Lan'!D57=1,NOT('05 Lan'!I57="")),'05 Lan'!I57,0)</f>
        <v>0</v>
      </c>
      <c r="AC57" s="495">
        <f>IF(AND('05 Lan'!E57=1,NOT('05 Lan'!I57="")),'05 Lan'!I57,0)</f>
        <v>0</v>
      </c>
      <c r="AD57" s="495">
        <f>IF(AND('05 Lan'!F57=1,NOT('05 Lan'!I57="")),'05 Lan'!I57,0)</f>
        <v>0</v>
      </c>
      <c r="AE57" s="495">
        <f>IF(AND('05 Lan'!C57=0,NOT('05 Lan'!H57="")),'05 Lan'!H57,4)</f>
        <v>4</v>
      </c>
      <c r="AF57" s="495">
        <f>IF(AND('05 Lan'!D57=0,NOT('05 Lan'!H57="")),'05 Lan'!H57,4)</f>
        <v>4</v>
      </c>
      <c r="AG57" s="495">
        <f>IF(AND('05 Lan'!E57=0,NOT('05 Lan'!H57="")),'05 Lan'!H57,4)</f>
        <v>4</v>
      </c>
      <c r="AH57" s="495">
        <f>IF(AND('05 Lan'!F57=0,NOT('05 Lan'!H57="")),'05 Lan'!H57,4)</f>
        <v>4</v>
      </c>
    </row>
    <row r="58" spans="1:34" ht="12.5" outlineLevel="2">
      <c r="A58" s="15" t="s">
        <v>1226</v>
      </c>
      <c r="B58" s="126" t="s">
        <v>1227</v>
      </c>
      <c r="C58" s="21"/>
      <c r="D58" s="21"/>
      <c r="E58" s="21"/>
      <c r="F58" s="14"/>
      <c r="G58" s="15">
        <v>4</v>
      </c>
      <c r="H58" s="15"/>
      <c r="I58" s="15">
        <v>2</v>
      </c>
      <c r="J58" s="15" t="s">
        <v>5466</v>
      </c>
      <c r="K58" s="16" t="s">
        <v>5500</v>
      </c>
      <c r="L58" s="82"/>
      <c r="AA58" s="495">
        <f>IF(AND('05 Lan'!C58=1,NOT('05 Lan'!I58="")),'05 Lan'!I58,0)</f>
        <v>0</v>
      </c>
      <c r="AB58" s="495">
        <f>IF(AND('05 Lan'!D58=1,NOT('05 Lan'!I58="")),'05 Lan'!I58,0)</f>
        <v>0</v>
      </c>
      <c r="AC58" s="495">
        <f>IF(AND('05 Lan'!E58=1,NOT('05 Lan'!I58="")),'05 Lan'!I58,0)</f>
        <v>0</v>
      </c>
      <c r="AD58" s="495">
        <f>IF(AND('05 Lan'!F58=1,NOT('05 Lan'!I58="")),'05 Lan'!I58,0)</f>
        <v>0</v>
      </c>
      <c r="AE58" s="495">
        <f>IF(AND('05 Lan'!C58=0,NOT('05 Lan'!H58="")),'05 Lan'!H58,4)</f>
        <v>4</v>
      </c>
      <c r="AF58" s="495">
        <f>IF(AND('05 Lan'!D58=0,NOT('05 Lan'!H58="")),'05 Lan'!H58,4)</f>
        <v>4</v>
      </c>
      <c r="AG58" s="495">
        <f>IF(AND('05 Lan'!E58=0,NOT('05 Lan'!H58="")),'05 Lan'!H58,4)</f>
        <v>4</v>
      </c>
      <c r="AH58" s="495">
        <f>IF(AND('05 Lan'!F58=0,NOT('05 Lan'!H58="")),'05 Lan'!H58,4)</f>
        <v>4</v>
      </c>
    </row>
    <row r="59" spans="1:34" ht="30" outlineLevel="2">
      <c r="A59" s="15" t="s">
        <v>1228</v>
      </c>
      <c r="B59" s="126" t="s">
        <v>2842</v>
      </c>
      <c r="C59" s="21"/>
      <c r="D59" s="21"/>
      <c r="E59" s="14"/>
      <c r="F59" s="14"/>
      <c r="G59" s="15">
        <v>4</v>
      </c>
      <c r="H59" s="15"/>
      <c r="I59" s="15"/>
      <c r="J59" s="15" t="s">
        <v>2351</v>
      </c>
      <c r="K59" s="16" t="s">
        <v>5500</v>
      </c>
      <c r="L59" s="109"/>
      <c r="AA59" s="495">
        <f>IF(AND('05 Lan'!C59=1,NOT('05 Lan'!I59="")),'05 Lan'!I59,0)</f>
        <v>0</v>
      </c>
      <c r="AB59" s="495">
        <f>IF(AND('05 Lan'!D59=1,NOT('05 Lan'!I59="")),'05 Lan'!I59,0)</f>
        <v>0</v>
      </c>
      <c r="AC59" s="495">
        <f>IF(AND('05 Lan'!E59=1,NOT('05 Lan'!I59="")),'05 Lan'!I59,0)</f>
        <v>0</v>
      </c>
      <c r="AD59" s="495">
        <f>IF(AND('05 Lan'!F59=1,NOT('05 Lan'!I59="")),'05 Lan'!I59,0)</f>
        <v>0</v>
      </c>
      <c r="AE59" s="495">
        <f>IF(AND('05 Lan'!C59=0,NOT('05 Lan'!H59="")),'05 Lan'!H59,4)</f>
        <v>4</v>
      </c>
      <c r="AF59" s="495">
        <f>IF(AND('05 Lan'!D59=0,NOT('05 Lan'!H59="")),'05 Lan'!H59,4)</f>
        <v>4</v>
      </c>
      <c r="AG59" s="495">
        <f>IF(AND('05 Lan'!E59=0,NOT('05 Lan'!H59="")),'05 Lan'!H59,4)</f>
        <v>4</v>
      </c>
      <c r="AH59" s="495">
        <f>IF(AND('05 Lan'!F59=0,NOT('05 Lan'!H59="")),'05 Lan'!H59,4)</f>
        <v>4</v>
      </c>
    </row>
    <row r="60" spans="1:34" ht="12.5" outlineLevel="2">
      <c r="A60" s="15" t="s">
        <v>1312</v>
      </c>
      <c r="B60" s="118" t="s">
        <v>1313</v>
      </c>
      <c r="C60" s="21"/>
      <c r="D60" s="21"/>
      <c r="E60" s="21"/>
      <c r="F60" s="14"/>
      <c r="G60" s="15">
        <v>4</v>
      </c>
      <c r="H60" s="15">
        <v>2</v>
      </c>
      <c r="I60" s="18"/>
      <c r="J60" s="15" t="s">
        <v>2858</v>
      </c>
      <c r="K60" s="16" t="s">
        <v>5736</v>
      </c>
      <c r="L60" s="82"/>
      <c r="AA60" s="495">
        <f>IF(AND('05 Lan'!C60=1,NOT('05 Lan'!I60="")),'05 Lan'!I60,0)</f>
        <v>0</v>
      </c>
      <c r="AB60" s="495">
        <f>IF(AND('05 Lan'!D60=1,NOT('05 Lan'!I60="")),'05 Lan'!I60,0)</f>
        <v>0</v>
      </c>
      <c r="AC60" s="495">
        <f>IF(AND('05 Lan'!E60=1,NOT('05 Lan'!I60="")),'05 Lan'!I60,0)</f>
        <v>0</v>
      </c>
      <c r="AD60" s="495">
        <f>IF(AND('05 Lan'!F60=1,NOT('05 Lan'!I60="")),'05 Lan'!I60,0)</f>
        <v>0</v>
      </c>
      <c r="AE60" s="495">
        <f>IF(AND('05 Lan'!C60=0,NOT('05 Lan'!H60="")),'05 Lan'!H60,4)</f>
        <v>2</v>
      </c>
      <c r="AF60" s="495">
        <f>IF(AND('05 Lan'!D60=0,NOT('05 Lan'!H60="")),'05 Lan'!H60,4)</f>
        <v>2</v>
      </c>
      <c r="AG60" s="495">
        <f>IF(AND('05 Lan'!E60=0,NOT('05 Lan'!H60="")),'05 Lan'!H60,4)</f>
        <v>2</v>
      </c>
      <c r="AH60" s="495">
        <f>IF(AND('05 Lan'!F60=0,NOT('05 Lan'!H60="")),'05 Lan'!H60,4)</f>
        <v>2</v>
      </c>
    </row>
    <row r="61" spans="1:34" ht="20" outlineLevel="2">
      <c r="A61" s="15" t="s">
        <v>1314</v>
      </c>
      <c r="B61" s="118" t="s">
        <v>1315</v>
      </c>
      <c r="C61" s="21"/>
      <c r="D61" s="21"/>
      <c r="E61" s="21"/>
      <c r="F61" s="14"/>
      <c r="G61" s="15">
        <v>4</v>
      </c>
      <c r="H61" s="15">
        <v>2</v>
      </c>
      <c r="I61" s="18"/>
      <c r="J61" s="15" t="s">
        <v>5466</v>
      </c>
      <c r="K61" s="16" t="s">
        <v>5736</v>
      </c>
      <c r="L61" s="84"/>
      <c r="AA61" s="495">
        <f>IF(AND('05 Lan'!C61=1,NOT('05 Lan'!I61="")),'05 Lan'!I61,0)</f>
        <v>0</v>
      </c>
      <c r="AB61" s="495">
        <f>IF(AND('05 Lan'!D61=1,NOT('05 Lan'!I61="")),'05 Lan'!I61,0)</f>
        <v>0</v>
      </c>
      <c r="AC61" s="495">
        <f>IF(AND('05 Lan'!E61=1,NOT('05 Lan'!I61="")),'05 Lan'!I61,0)</f>
        <v>0</v>
      </c>
      <c r="AD61" s="495">
        <f>IF(AND('05 Lan'!F61=1,NOT('05 Lan'!I61="")),'05 Lan'!I61,0)</f>
        <v>0</v>
      </c>
      <c r="AE61" s="495">
        <f>IF(AND('05 Lan'!C61=0,NOT('05 Lan'!H61="")),'05 Lan'!H61,4)</f>
        <v>2</v>
      </c>
      <c r="AF61" s="495">
        <f>IF(AND('05 Lan'!D61=0,NOT('05 Lan'!H61="")),'05 Lan'!H61,4)</f>
        <v>2</v>
      </c>
      <c r="AG61" s="495">
        <f>IF(AND('05 Lan'!E61=0,NOT('05 Lan'!H61="")),'05 Lan'!H61,4)</f>
        <v>2</v>
      </c>
      <c r="AH61" s="495">
        <f>IF(AND('05 Lan'!F61=0,NOT('05 Lan'!H61="")),'05 Lan'!H61,4)</f>
        <v>2</v>
      </c>
    </row>
    <row r="62" spans="1:34" ht="30" outlineLevel="2">
      <c r="A62" s="15" t="s">
        <v>1316</v>
      </c>
      <c r="B62" s="118" t="s">
        <v>4549</v>
      </c>
      <c r="C62" s="21"/>
      <c r="D62" s="21"/>
      <c r="E62" s="21"/>
      <c r="F62" s="14"/>
      <c r="G62" s="15">
        <v>4</v>
      </c>
      <c r="H62" s="15">
        <v>2</v>
      </c>
      <c r="I62" s="18"/>
      <c r="J62" s="15" t="s">
        <v>5466</v>
      </c>
      <c r="K62" s="16"/>
      <c r="L62" s="82"/>
      <c r="AA62" s="495">
        <f>IF(AND('05 Lan'!C62=1,NOT('05 Lan'!I62="")),'05 Lan'!I62,0)</f>
        <v>0</v>
      </c>
      <c r="AB62" s="495">
        <f>IF(AND('05 Lan'!D62=1,NOT('05 Lan'!I62="")),'05 Lan'!I62,0)</f>
        <v>0</v>
      </c>
      <c r="AC62" s="495">
        <f>IF(AND('05 Lan'!E62=1,NOT('05 Lan'!I62="")),'05 Lan'!I62,0)</f>
        <v>0</v>
      </c>
      <c r="AD62" s="495">
        <f>IF(AND('05 Lan'!F62=1,NOT('05 Lan'!I62="")),'05 Lan'!I62,0)</f>
        <v>0</v>
      </c>
      <c r="AE62" s="495">
        <f>IF(AND('05 Lan'!C62=0,NOT('05 Lan'!H62="")),'05 Lan'!H62,4)</f>
        <v>2</v>
      </c>
      <c r="AF62" s="495">
        <f>IF(AND('05 Lan'!D62=0,NOT('05 Lan'!H62="")),'05 Lan'!H62,4)</f>
        <v>2</v>
      </c>
      <c r="AG62" s="495">
        <f>IF(AND('05 Lan'!E62=0,NOT('05 Lan'!H62="")),'05 Lan'!H62,4)</f>
        <v>2</v>
      </c>
      <c r="AH62" s="495">
        <f>IF(AND('05 Lan'!F62=0,NOT('05 Lan'!H62="")),'05 Lan'!H62,4)</f>
        <v>2</v>
      </c>
    </row>
    <row r="63" spans="1:34" ht="12.5" outlineLevel="2">
      <c r="A63" s="15" t="s">
        <v>4550</v>
      </c>
      <c r="B63" s="118" t="s">
        <v>4551</v>
      </c>
      <c r="C63" s="21"/>
      <c r="D63" s="21"/>
      <c r="E63" s="21"/>
      <c r="F63" s="14"/>
      <c r="G63" s="15">
        <v>2</v>
      </c>
      <c r="H63" s="15">
        <v>2</v>
      </c>
      <c r="I63" s="18"/>
      <c r="J63" s="15" t="s">
        <v>2356</v>
      </c>
      <c r="K63" s="16"/>
      <c r="L63" s="82"/>
      <c r="AA63" s="495">
        <f>IF(AND('05 Lan'!C63=1,NOT('05 Lan'!I63="")),'05 Lan'!I63,0)</f>
        <v>0</v>
      </c>
      <c r="AB63" s="495">
        <f>IF(AND('05 Lan'!D63=1,NOT('05 Lan'!I63="")),'05 Lan'!I63,0)</f>
        <v>0</v>
      </c>
      <c r="AC63" s="495">
        <f>IF(AND('05 Lan'!E63=1,NOT('05 Lan'!I63="")),'05 Lan'!I63,0)</f>
        <v>0</v>
      </c>
      <c r="AD63" s="495">
        <f>IF(AND('05 Lan'!F63=1,NOT('05 Lan'!I63="")),'05 Lan'!I63,0)</f>
        <v>0</v>
      </c>
      <c r="AE63" s="495">
        <f>IF(AND('05 Lan'!C63=0,NOT('05 Lan'!H63="")),'05 Lan'!H63,4)</f>
        <v>2</v>
      </c>
      <c r="AF63" s="495">
        <f>IF(AND('05 Lan'!D63=0,NOT('05 Lan'!H63="")),'05 Lan'!H63,4)</f>
        <v>2</v>
      </c>
      <c r="AG63" s="495">
        <f>IF(AND('05 Lan'!E63=0,NOT('05 Lan'!H63="")),'05 Lan'!H63,4)</f>
        <v>2</v>
      </c>
      <c r="AH63" s="495">
        <f>IF(AND('05 Lan'!F63=0,NOT('05 Lan'!H63="")),'05 Lan'!H63,4)</f>
        <v>2</v>
      </c>
    </row>
    <row r="64" spans="1:34" ht="12.5" outlineLevel="2">
      <c r="A64" s="15" t="s">
        <v>4552</v>
      </c>
      <c r="B64" s="118" t="s">
        <v>4553</v>
      </c>
      <c r="C64" s="21"/>
      <c r="D64" s="21"/>
      <c r="E64" s="21"/>
      <c r="F64" s="14"/>
      <c r="G64" s="15">
        <v>2</v>
      </c>
      <c r="H64" s="15"/>
      <c r="I64" s="15">
        <v>3</v>
      </c>
      <c r="J64" s="15" t="s">
        <v>3371</v>
      </c>
      <c r="K64" s="16"/>
      <c r="L64" s="82"/>
      <c r="AA64" s="495">
        <f>IF(AND('05 Lan'!C64=1,NOT('05 Lan'!I64="")),'05 Lan'!I64,0)</f>
        <v>0</v>
      </c>
      <c r="AB64" s="495">
        <f>IF(AND('05 Lan'!D64=1,NOT('05 Lan'!I64="")),'05 Lan'!I64,0)</f>
        <v>0</v>
      </c>
      <c r="AC64" s="495">
        <f>IF(AND('05 Lan'!E64=1,NOT('05 Lan'!I64="")),'05 Lan'!I64,0)</f>
        <v>0</v>
      </c>
      <c r="AD64" s="495">
        <f>IF(AND('05 Lan'!F64=1,NOT('05 Lan'!I64="")),'05 Lan'!I64,0)</f>
        <v>0</v>
      </c>
      <c r="AE64" s="495">
        <f>IF(AND('05 Lan'!C64=0,NOT('05 Lan'!H64="")),'05 Lan'!H64,4)</f>
        <v>4</v>
      </c>
      <c r="AF64" s="495">
        <f>IF(AND('05 Lan'!D64=0,NOT('05 Lan'!H64="")),'05 Lan'!H64,4)</f>
        <v>4</v>
      </c>
      <c r="AG64" s="495">
        <f>IF(AND('05 Lan'!E64=0,NOT('05 Lan'!H64="")),'05 Lan'!H64,4)</f>
        <v>4</v>
      </c>
      <c r="AH64" s="495">
        <f>IF(AND('05 Lan'!F64=0,NOT('05 Lan'!H64="")),'05 Lan'!H64,4)</f>
        <v>4</v>
      </c>
    </row>
    <row r="65" spans="1:34" ht="12.5" outlineLevel="2">
      <c r="A65" s="15" t="s">
        <v>4554</v>
      </c>
      <c r="B65" s="118" t="s">
        <v>4491</v>
      </c>
      <c r="C65" s="21"/>
      <c r="D65" s="21"/>
      <c r="E65" s="21"/>
      <c r="F65" s="14"/>
      <c r="G65" s="15">
        <v>2</v>
      </c>
      <c r="H65" s="15"/>
      <c r="I65" s="18"/>
      <c r="J65" s="15" t="s">
        <v>2356</v>
      </c>
      <c r="K65" s="16"/>
      <c r="L65" s="82"/>
      <c r="AA65" s="495">
        <f>IF(AND('05 Lan'!C65=1,NOT('05 Lan'!I65="")),'05 Lan'!I65,0)</f>
        <v>0</v>
      </c>
      <c r="AB65" s="495">
        <f>IF(AND('05 Lan'!D65=1,NOT('05 Lan'!I65="")),'05 Lan'!I65,0)</f>
        <v>0</v>
      </c>
      <c r="AC65" s="495">
        <f>IF(AND('05 Lan'!E65=1,NOT('05 Lan'!I65="")),'05 Lan'!I65,0)</f>
        <v>0</v>
      </c>
      <c r="AD65" s="495">
        <f>IF(AND('05 Lan'!F65=1,NOT('05 Lan'!I65="")),'05 Lan'!I65,0)</f>
        <v>0</v>
      </c>
      <c r="AE65" s="495">
        <f>IF(AND('05 Lan'!C65=0,NOT('05 Lan'!H65="")),'05 Lan'!H65,4)</f>
        <v>4</v>
      </c>
      <c r="AF65" s="495">
        <f>IF(AND('05 Lan'!D65=0,NOT('05 Lan'!H65="")),'05 Lan'!H65,4)</f>
        <v>4</v>
      </c>
      <c r="AG65" s="495">
        <f>IF(AND('05 Lan'!E65=0,NOT('05 Lan'!H65="")),'05 Lan'!H65,4)</f>
        <v>4</v>
      </c>
      <c r="AH65" s="495">
        <f>IF(AND('05 Lan'!F65=0,NOT('05 Lan'!H65="")),'05 Lan'!H65,4)</f>
        <v>4</v>
      </c>
    </row>
    <row r="66" spans="1:34" ht="12.5" outlineLevel="2">
      <c r="A66" s="15" t="s">
        <v>4492</v>
      </c>
      <c r="B66" s="118" t="s">
        <v>1757</v>
      </c>
      <c r="C66" s="21"/>
      <c r="D66" s="21"/>
      <c r="E66" s="21"/>
      <c r="F66" s="14"/>
      <c r="G66" s="15">
        <v>2</v>
      </c>
      <c r="H66" s="15">
        <v>3</v>
      </c>
      <c r="I66" s="18"/>
      <c r="J66" s="15" t="s">
        <v>2858</v>
      </c>
      <c r="K66" s="16"/>
      <c r="L66" s="82"/>
      <c r="AA66" s="495">
        <f>IF(AND('05 Lan'!C66=1,NOT('05 Lan'!I66="")),'05 Lan'!I66,0)</f>
        <v>0</v>
      </c>
      <c r="AB66" s="495">
        <f>IF(AND('05 Lan'!D66=1,NOT('05 Lan'!I66="")),'05 Lan'!I66,0)</f>
        <v>0</v>
      </c>
      <c r="AC66" s="495">
        <f>IF(AND('05 Lan'!E66=1,NOT('05 Lan'!I66="")),'05 Lan'!I66,0)</f>
        <v>0</v>
      </c>
      <c r="AD66" s="495">
        <f>IF(AND('05 Lan'!F66=1,NOT('05 Lan'!I66="")),'05 Lan'!I66,0)</f>
        <v>0</v>
      </c>
      <c r="AE66" s="495">
        <f>IF(AND('05 Lan'!C66=0,NOT('05 Lan'!H66="")),'05 Lan'!H66,4)</f>
        <v>3</v>
      </c>
      <c r="AF66" s="495">
        <f>IF(AND('05 Lan'!D66=0,NOT('05 Lan'!H66="")),'05 Lan'!H66,4)</f>
        <v>3</v>
      </c>
      <c r="AG66" s="495">
        <f>IF(AND('05 Lan'!E66=0,NOT('05 Lan'!H66="")),'05 Lan'!H66,4)</f>
        <v>3</v>
      </c>
      <c r="AH66" s="495">
        <f>IF(AND('05 Lan'!F66=0,NOT('05 Lan'!H66="")),'05 Lan'!H66,4)</f>
        <v>3</v>
      </c>
    </row>
    <row r="67" spans="1:34" ht="12.5" outlineLevel="1">
      <c r="A67" s="59" t="s">
        <v>4493</v>
      </c>
      <c r="B67" s="129" t="s">
        <v>1759</v>
      </c>
      <c r="C67" s="21"/>
      <c r="D67" s="21"/>
      <c r="E67" s="21"/>
      <c r="F67" s="14"/>
      <c r="G67" s="15"/>
      <c r="H67" s="15"/>
      <c r="I67" s="18"/>
      <c r="J67" s="18"/>
      <c r="K67" s="16"/>
      <c r="L67" s="82"/>
      <c r="AB67" s="495">
        <f>IF(AND('05 Lan'!D67=1,NOT('05 Lan'!I67="")),'05 Lan'!I67,0)</f>
        <v>0</v>
      </c>
    </row>
    <row r="68" spans="1:34" ht="20" outlineLevel="2">
      <c r="A68" s="15" t="s">
        <v>4494</v>
      </c>
      <c r="B68" s="118" t="s">
        <v>3395</v>
      </c>
      <c r="C68" s="21"/>
      <c r="D68" s="21"/>
      <c r="E68" s="21"/>
      <c r="F68" s="14"/>
      <c r="G68" s="15">
        <v>2</v>
      </c>
      <c r="H68" s="15"/>
      <c r="I68" s="18"/>
      <c r="J68" s="15" t="s">
        <v>5466</v>
      </c>
      <c r="K68" s="16"/>
      <c r="L68" s="82"/>
      <c r="AA68" s="495">
        <f>IF(AND('05 Lan'!C68=1,NOT('05 Lan'!I68="")),'05 Lan'!I68,0)</f>
        <v>0</v>
      </c>
      <c r="AB68" s="495">
        <f>IF(AND('05 Lan'!D68=1,NOT('05 Lan'!I68="")),'05 Lan'!I68,0)</f>
        <v>0</v>
      </c>
      <c r="AC68" s="495">
        <f>IF(AND('05 Lan'!E68=1,NOT('05 Lan'!I68="")),'05 Lan'!I68,0)</f>
        <v>0</v>
      </c>
      <c r="AD68" s="495">
        <f>IF(AND('05 Lan'!F68=1,NOT('05 Lan'!I68="")),'05 Lan'!I68,0)</f>
        <v>0</v>
      </c>
      <c r="AE68" s="495">
        <f>IF(AND('05 Lan'!C68=0,NOT('05 Lan'!H68="")),'05 Lan'!H68,4)</f>
        <v>4</v>
      </c>
      <c r="AF68" s="495">
        <f>IF(AND('05 Lan'!D68=0,NOT('05 Lan'!H68="")),'05 Lan'!H68,4)</f>
        <v>4</v>
      </c>
      <c r="AG68" s="495">
        <f>IF(AND('05 Lan'!E68=0,NOT('05 Lan'!H68="")),'05 Lan'!H68,4)</f>
        <v>4</v>
      </c>
      <c r="AH68" s="495">
        <f>IF(AND('05 Lan'!F68=0,NOT('05 Lan'!H68="")),'05 Lan'!H68,4)</f>
        <v>4</v>
      </c>
    </row>
    <row r="69" spans="1:34" ht="20" outlineLevel="2">
      <c r="A69" s="15" t="s">
        <v>3396</v>
      </c>
      <c r="B69" s="118" t="s">
        <v>2384</v>
      </c>
      <c r="C69" s="21"/>
      <c r="D69" s="21"/>
      <c r="E69" s="14"/>
      <c r="F69" s="14"/>
      <c r="G69" s="15">
        <v>2</v>
      </c>
      <c r="H69" s="15"/>
      <c r="I69" s="18"/>
      <c r="J69" s="15" t="s">
        <v>5466</v>
      </c>
      <c r="K69" s="16"/>
      <c r="L69" s="82"/>
      <c r="AA69" s="495">
        <f>IF(AND('05 Lan'!C69=1,NOT('05 Lan'!I69="")),'05 Lan'!I69,0)</f>
        <v>0</v>
      </c>
      <c r="AB69" s="495">
        <f>IF(AND('05 Lan'!D69=1,NOT('05 Lan'!I69="")),'05 Lan'!I69,0)</f>
        <v>0</v>
      </c>
      <c r="AC69" s="495">
        <f>IF(AND('05 Lan'!E69=1,NOT('05 Lan'!I69="")),'05 Lan'!I69,0)</f>
        <v>0</v>
      </c>
      <c r="AD69" s="495">
        <f>IF(AND('05 Lan'!F69=1,NOT('05 Lan'!I69="")),'05 Lan'!I69,0)</f>
        <v>0</v>
      </c>
      <c r="AE69" s="495">
        <f>IF(AND('05 Lan'!C69=0,NOT('05 Lan'!H69="")),'05 Lan'!H69,4)</f>
        <v>4</v>
      </c>
      <c r="AF69" s="495">
        <f>IF(AND('05 Lan'!D69=0,NOT('05 Lan'!H69="")),'05 Lan'!H69,4)</f>
        <v>4</v>
      </c>
      <c r="AG69" s="495">
        <f>IF(AND('05 Lan'!E69=0,NOT('05 Lan'!H69="")),'05 Lan'!H69,4)</f>
        <v>4</v>
      </c>
      <c r="AH69" s="495">
        <f>IF(AND('05 Lan'!F69=0,NOT('05 Lan'!H69="")),'05 Lan'!H69,4)</f>
        <v>4</v>
      </c>
    </row>
    <row r="70" spans="1:34" ht="20" outlineLevel="2">
      <c r="A70" s="15" t="s">
        <v>2385</v>
      </c>
      <c r="B70" s="118" t="s">
        <v>2345</v>
      </c>
      <c r="C70" s="21"/>
      <c r="D70" s="21"/>
      <c r="E70" s="21"/>
      <c r="F70" s="14"/>
      <c r="G70" s="15">
        <v>2</v>
      </c>
      <c r="H70" s="15">
        <v>2</v>
      </c>
      <c r="I70" s="18"/>
      <c r="J70" s="15" t="s">
        <v>2356</v>
      </c>
      <c r="K70" s="16"/>
      <c r="L70" s="82"/>
      <c r="AA70" s="495">
        <f>IF(AND('05 Lan'!C70=1,NOT('05 Lan'!I70="")),'05 Lan'!I70,0)</f>
        <v>0</v>
      </c>
      <c r="AB70" s="495">
        <f>IF(AND('05 Lan'!D70=1,NOT('05 Lan'!I70="")),'05 Lan'!I70,0)</f>
        <v>0</v>
      </c>
      <c r="AC70" s="495">
        <f>IF(AND('05 Lan'!E70=1,NOT('05 Lan'!I70="")),'05 Lan'!I70,0)</f>
        <v>0</v>
      </c>
      <c r="AD70" s="495">
        <f>IF(AND('05 Lan'!F70=1,NOT('05 Lan'!I70="")),'05 Lan'!I70,0)</f>
        <v>0</v>
      </c>
      <c r="AE70" s="495">
        <f>IF(AND('05 Lan'!C70=0,NOT('05 Lan'!H70="")),'05 Lan'!H70,4)</f>
        <v>2</v>
      </c>
      <c r="AF70" s="495">
        <f>IF(AND('05 Lan'!D70=0,NOT('05 Lan'!H70="")),'05 Lan'!H70,4)</f>
        <v>2</v>
      </c>
      <c r="AG70" s="495">
        <f>IF(AND('05 Lan'!E70=0,NOT('05 Lan'!H70="")),'05 Lan'!H70,4)</f>
        <v>2</v>
      </c>
      <c r="AH70" s="495">
        <f>IF(AND('05 Lan'!F70=0,NOT('05 Lan'!H70="")),'05 Lan'!H70,4)</f>
        <v>2</v>
      </c>
    </row>
    <row r="71" spans="1:34" ht="12.5" outlineLevel="2">
      <c r="A71" s="15" t="s">
        <v>2346</v>
      </c>
      <c r="B71" s="118" t="s">
        <v>4514</v>
      </c>
      <c r="C71" s="21"/>
      <c r="D71" s="21"/>
      <c r="E71" s="21"/>
      <c r="F71" s="14"/>
      <c r="G71" s="15">
        <v>2</v>
      </c>
      <c r="H71" s="15">
        <v>3</v>
      </c>
      <c r="I71" s="18"/>
      <c r="J71" s="15" t="s">
        <v>2356</v>
      </c>
      <c r="K71" s="16"/>
      <c r="L71" s="82"/>
      <c r="AA71" s="495">
        <f>IF(AND('05 Lan'!C71=1,NOT('05 Lan'!I71="")),'05 Lan'!I71,0)</f>
        <v>0</v>
      </c>
      <c r="AB71" s="495">
        <f>IF(AND('05 Lan'!D71=1,NOT('05 Lan'!I71="")),'05 Lan'!I71,0)</f>
        <v>0</v>
      </c>
      <c r="AC71" s="495">
        <f>IF(AND('05 Lan'!E71=1,NOT('05 Lan'!I71="")),'05 Lan'!I71,0)</f>
        <v>0</v>
      </c>
      <c r="AD71" s="495">
        <f>IF(AND('05 Lan'!F71=1,NOT('05 Lan'!I71="")),'05 Lan'!I71,0)</f>
        <v>0</v>
      </c>
      <c r="AE71" s="495">
        <f>IF(AND('05 Lan'!C71=0,NOT('05 Lan'!H71="")),'05 Lan'!H71,4)</f>
        <v>3</v>
      </c>
      <c r="AF71" s="495">
        <f>IF(AND('05 Lan'!D71=0,NOT('05 Lan'!H71="")),'05 Lan'!H71,4)</f>
        <v>3</v>
      </c>
      <c r="AG71" s="495">
        <f>IF(AND('05 Lan'!E71=0,NOT('05 Lan'!H71="")),'05 Lan'!H71,4)</f>
        <v>3</v>
      </c>
      <c r="AH71" s="495">
        <f>IF(AND('05 Lan'!F71=0,NOT('05 Lan'!H71="")),'05 Lan'!H71,4)</f>
        <v>3</v>
      </c>
    </row>
    <row r="72" spans="1:34" ht="12.5" outlineLevel="2">
      <c r="A72" s="15" t="s">
        <v>4515</v>
      </c>
      <c r="B72" s="118" t="s">
        <v>4570</v>
      </c>
      <c r="C72" s="21"/>
      <c r="D72" s="21"/>
      <c r="E72" s="21"/>
      <c r="F72" s="14"/>
      <c r="G72" s="15">
        <v>2</v>
      </c>
      <c r="H72" s="15">
        <v>3</v>
      </c>
      <c r="I72" s="18"/>
      <c r="J72" s="15" t="s">
        <v>2858</v>
      </c>
      <c r="K72" s="16"/>
      <c r="L72" s="82"/>
      <c r="AA72" s="495">
        <f>IF(AND('05 Lan'!C72=1,NOT('05 Lan'!I72="")),'05 Lan'!I72,0)</f>
        <v>0</v>
      </c>
      <c r="AB72" s="495">
        <f>IF(AND('05 Lan'!D72=1,NOT('05 Lan'!I72="")),'05 Lan'!I72,0)</f>
        <v>0</v>
      </c>
      <c r="AC72" s="495">
        <f>IF(AND('05 Lan'!E72=1,NOT('05 Lan'!I72="")),'05 Lan'!I72,0)</f>
        <v>0</v>
      </c>
      <c r="AD72" s="495">
        <f>IF(AND('05 Lan'!F72=1,NOT('05 Lan'!I72="")),'05 Lan'!I72,0)</f>
        <v>0</v>
      </c>
      <c r="AE72" s="495">
        <f>IF(AND('05 Lan'!C72=0,NOT('05 Lan'!H72="")),'05 Lan'!H72,4)</f>
        <v>3</v>
      </c>
      <c r="AF72" s="495">
        <f>IF(AND('05 Lan'!D72=0,NOT('05 Lan'!H72="")),'05 Lan'!H72,4)</f>
        <v>3</v>
      </c>
      <c r="AG72" s="495">
        <f>IF(AND('05 Lan'!E72=0,NOT('05 Lan'!H72="")),'05 Lan'!H72,4)</f>
        <v>3</v>
      </c>
      <c r="AH72" s="495">
        <f>IF(AND('05 Lan'!F72=0,NOT('05 Lan'!H72="")),'05 Lan'!H72,4)</f>
        <v>3</v>
      </c>
    </row>
    <row r="73" spans="1:34">
      <c r="A73" s="64" t="s">
        <v>4571</v>
      </c>
      <c r="B73" s="133" t="s">
        <v>4572</v>
      </c>
      <c r="C73" s="21"/>
      <c r="D73" s="21"/>
      <c r="E73" s="21"/>
      <c r="F73" s="14"/>
      <c r="G73" s="18"/>
      <c r="H73" s="18"/>
      <c r="I73" s="18"/>
      <c r="J73" s="18"/>
      <c r="K73" s="16"/>
      <c r="L73" s="82"/>
      <c r="AB73" s="495">
        <f>IF(AND('05 Lan'!D73=1,NOT('05 Lan'!I73="")),'05 Lan'!I73,0)</f>
        <v>0</v>
      </c>
    </row>
    <row r="74" spans="1:34" ht="12.5" outlineLevel="1">
      <c r="A74" s="59" t="s">
        <v>4573</v>
      </c>
      <c r="B74" s="129" t="s">
        <v>4574</v>
      </c>
      <c r="C74" s="21"/>
      <c r="D74" s="21"/>
      <c r="E74" s="21"/>
      <c r="F74" s="14"/>
      <c r="G74" s="18"/>
      <c r="H74" s="18"/>
      <c r="I74" s="18"/>
      <c r="J74" s="18"/>
      <c r="K74" s="16"/>
      <c r="L74" s="82"/>
      <c r="AB74" s="495">
        <f>IF(AND('05 Lan'!D74=1,NOT('05 Lan'!I74="")),'05 Lan'!I74,0)</f>
        <v>0</v>
      </c>
    </row>
    <row r="75" spans="1:34" ht="20" outlineLevel="2">
      <c r="A75" s="15" t="s">
        <v>4575</v>
      </c>
      <c r="B75" s="134" t="s">
        <v>4524</v>
      </c>
      <c r="C75" s="21"/>
      <c r="D75" s="21"/>
      <c r="E75" s="21"/>
      <c r="F75" s="14"/>
      <c r="G75" s="15">
        <v>2</v>
      </c>
      <c r="H75" s="15"/>
      <c r="I75" s="18"/>
      <c r="J75" s="15" t="s">
        <v>2351</v>
      </c>
      <c r="K75" s="16" t="s">
        <v>2241</v>
      </c>
      <c r="L75" s="82"/>
      <c r="AA75" s="495">
        <f>IF(AND('05 Lan'!C75=1,NOT('05 Lan'!I75="")),'05 Lan'!I75,0)</f>
        <v>0</v>
      </c>
      <c r="AB75" s="495">
        <f>IF(AND('05 Lan'!D75=1,NOT('05 Lan'!I75="")),'05 Lan'!I75,0)</f>
        <v>0</v>
      </c>
      <c r="AC75" s="495">
        <f>IF(AND('05 Lan'!E75=1,NOT('05 Lan'!I75="")),'05 Lan'!I75,0)</f>
        <v>0</v>
      </c>
      <c r="AD75" s="495">
        <f>IF(AND('05 Lan'!F75=1,NOT('05 Lan'!I75="")),'05 Lan'!I75,0)</f>
        <v>0</v>
      </c>
      <c r="AE75" s="495">
        <f>IF(AND('05 Lan'!C75=0,NOT('05 Lan'!H75="")),'05 Lan'!H75,4)</f>
        <v>4</v>
      </c>
      <c r="AF75" s="495">
        <f>IF(AND('05 Lan'!D75=0,NOT('05 Lan'!H75="")),'05 Lan'!H75,4)</f>
        <v>4</v>
      </c>
      <c r="AG75" s="495">
        <f>IF(AND('05 Lan'!E75=0,NOT('05 Lan'!H75="")),'05 Lan'!H75,4)</f>
        <v>4</v>
      </c>
      <c r="AH75" s="495">
        <f>IF(AND('05 Lan'!F75=0,NOT('05 Lan'!H75="")),'05 Lan'!H75,4)</f>
        <v>4</v>
      </c>
    </row>
    <row r="76" spans="1:34" ht="12.5" outlineLevel="2">
      <c r="A76" s="15" t="s">
        <v>4525</v>
      </c>
      <c r="B76" s="135" t="s">
        <v>4526</v>
      </c>
      <c r="C76" s="21"/>
      <c r="D76" s="21"/>
      <c r="E76" s="21"/>
      <c r="F76" s="14"/>
      <c r="G76" s="15">
        <v>2</v>
      </c>
      <c r="H76" s="15"/>
      <c r="I76" s="18"/>
      <c r="J76" s="15" t="s">
        <v>5466</v>
      </c>
      <c r="K76" s="16" t="s">
        <v>4527</v>
      </c>
      <c r="L76" s="82"/>
      <c r="AA76" s="495">
        <f>IF(AND('05 Lan'!C76=1,NOT('05 Lan'!I76="")),'05 Lan'!I76,0)</f>
        <v>0</v>
      </c>
      <c r="AB76" s="495">
        <f>IF(AND('05 Lan'!D76=1,NOT('05 Lan'!I76="")),'05 Lan'!I76,0)</f>
        <v>0</v>
      </c>
      <c r="AC76" s="495">
        <f>IF(AND('05 Lan'!E76=1,NOT('05 Lan'!I76="")),'05 Lan'!I76,0)</f>
        <v>0</v>
      </c>
      <c r="AD76" s="495">
        <f>IF(AND('05 Lan'!F76=1,NOT('05 Lan'!I76="")),'05 Lan'!I76,0)</f>
        <v>0</v>
      </c>
      <c r="AE76" s="495">
        <f>IF(AND('05 Lan'!C76=0,NOT('05 Lan'!H76="")),'05 Lan'!H76,4)</f>
        <v>4</v>
      </c>
      <c r="AF76" s="495">
        <f>IF(AND('05 Lan'!D76=0,NOT('05 Lan'!H76="")),'05 Lan'!H76,4)</f>
        <v>4</v>
      </c>
      <c r="AG76" s="495">
        <f>IF(AND('05 Lan'!E76=0,NOT('05 Lan'!H76="")),'05 Lan'!H76,4)</f>
        <v>4</v>
      </c>
      <c r="AH76" s="495">
        <f>IF(AND('05 Lan'!F76=0,NOT('05 Lan'!H76="")),'05 Lan'!H76,4)</f>
        <v>4</v>
      </c>
    </row>
    <row r="77" spans="1:34" ht="60" outlineLevel="2">
      <c r="A77" s="15" t="s">
        <v>4528</v>
      </c>
      <c r="B77" s="118" t="s">
        <v>2208</v>
      </c>
      <c r="C77" s="21"/>
      <c r="D77" s="21"/>
      <c r="E77" s="21"/>
      <c r="F77" s="14"/>
      <c r="G77" s="15">
        <v>4</v>
      </c>
      <c r="H77" s="15">
        <v>2</v>
      </c>
      <c r="I77" s="18"/>
      <c r="J77" s="15" t="s">
        <v>2351</v>
      </c>
      <c r="K77" s="16"/>
      <c r="L77" s="82"/>
      <c r="AA77" s="495">
        <f>IF(AND('05 Lan'!C77=1,NOT('05 Lan'!I77="")),'05 Lan'!I77,0)</f>
        <v>0</v>
      </c>
      <c r="AB77" s="495">
        <f>IF(AND('05 Lan'!D77=1,NOT('05 Lan'!I77="")),'05 Lan'!I77,0)</f>
        <v>0</v>
      </c>
      <c r="AC77" s="495">
        <f>IF(AND('05 Lan'!E77=1,NOT('05 Lan'!I77="")),'05 Lan'!I77,0)</f>
        <v>0</v>
      </c>
      <c r="AD77" s="495">
        <f>IF(AND('05 Lan'!F77=1,NOT('05 Lan'!I77="")),'05 Lan'!I77,0)</f>
        <v>0</v>
      </c>
      <c r="AE77" s="495">
        <f>IF(AND('05 Lan'!C77=0,NOT('05 Lan'!H77="")),'05 Lan'!H77,4)</f>
        <v>2</v>
      </c>
      <c r="AF77" s="495">
        <f>IF(AND('05 Lan'!D77=0,NOT('05 Lan'!H77="")),'05 Lan'!H77,4)</f>
        <v>2</v>
      </c>
      <c r="AG77" s="495">
        <f>IF(AND('05 Lan'!E77=0,NOT('05 Lan'!H77="")),'05 Lan'!H77,4)</f>
        <v>2</v>
      </c>
      <c r="AH77" s="495">
        <f>IF(AND('05 Lan'!F77=0,NOT('05 Lan'!H77="")),'05 Lan'!H77,4)</f>
        <v>2</v>
      </c>
    </row>
    <row r="78" spans="1:34" ht="40" outlineLevel="2">
      <c r="A78" s="15" t="s">
        <v>2209</v>
      </c>
      <c r="B78" s="118" t="s">
        <v>1224</v>
      </c>
      <c r="C78" s="21"/>
      <c r="D78" s="21"/>
      <c r="E78" s="14"/>
      <c r="F78" s="14"/>
      <c r="G78" s="15">
        <v>4</v>
      </c>
      <c r="H78" s="15">
        <v>2</v>
      </c>
      <c r="I78" s="18"/>
      <c r="J78" s="15" t="s">
        <v>5466</v>
      </c>
      <c r="K78" s="16"/>
      <c r="L78" s="82"/>
      <c r="AA78" s="495">
        <f>IF(AND('05 Lan'!C78=1,NOT('05 Lan'!I78="")),'05 Lan'!I78,0)</f>
        <v>0</v>
      </c>
      <c r="AB78" s="495">
        <f>IF(AND('05 Lan'!D78=1,NOT('05 Lan'!I78="")),'05 Lan'!I78,0)</f>
        <v>0</v>
      </c>
      <c r="AC78" s="495">
        <f>IF(AND('05 Lan'!E78=1,NOT('05 Lan'!I78="")),'05 Lan'!I78,0)</f>
        <v>0</v>
      </c>
      <c r="AD78" s="495">
        <f>IF(AND('05 Lan'!F78=1,NOT('05 Lan'!I78="")),'05 Lan'!I78,0)</f>
        <v>0</v>
      </c>
      <c r="AE78" s="495">
        <f>IF(AND('05 Lan'!C78=0,NOT('05 Lan'!H78="")),'05 Lan'!H78,4)</f>
        <v>2</v>
      </c>
      <c r="AF78" s="495">
        <f>IF(AND('05 Lan'!D78=0,NOT('05 Lan'!H78="")),'05 Lan'!H78,4)</f>
        <v>2</v>
      </c>
      <c r="AG78" s="495">
        <f>IF(AND('05 Lan'!E78=0,NOT('05 Lan'!H78="")),'05 Lan'!H78,4)</f>
        <v>2</v>
      </c>
      <c r="AH78" s="495">
        <f>IF(AND('05 Lan'!F78=0,NOT('05 Lan'!H78="")),'05 Lan'!H78,4)</f>
        <v>2</v>
      </c>
    </row>
    <row r="79" spans="1:34" ht="12.5" outlineLevel="2">
      <c r="A79" s="15" t="s">
        <v>1225</v>
      </c>
      <c r="B79" s="126" t="s">
        <v>1253</v>
      </c>
      <c r="C79" s="21"/>
      <c r="D79" s="21"/>
      <c r="E79" s="21"/>
      <c r="F79" s="14"/>
      <c r="G79" s="15">
        <v>2</v>
      </c>
      <c r="H79" s="15"/>
      <c r="I79" s="18"/>
      <c r="J79" s="15" t="s">
        <v>2356</v>
      </c>
      <c r="K79" s="16"/>
      <c r="L79" s="82"/>
      <c r="AA79" s="495">
        <f>IF(AND('05 Lan'!C79=1,NOT('05 Lan'!I79="")),'05 Lan'!I79,0)</f>
        <v>0</v>
      </c>
      <c r="AB79" s="495">
        <f>IF(AND('05 Lan'!D79=1,NOT('05 Lan'!I79="")),'05 Lan'!I79,0)</f>
        <v>0</v>
      </c>
      <c r="AC79" s="495">
        <f>IF(AND('05 Lan'!E79=1,NOT('05 Lan'!I79="")),'05 Lan'!I79,0)</f>
        <v>0</v>
      </c>
      <c r="AD79" s="495">
        <f>IF(AND('05 Lan'!F79=1,NOT('05 Lan'!I79="")),'05 Lan'!I79,0)</f>
        <v>0</v>
      </c>
      <c r="AE79" s="495">
        <f>IF(AND('05 Lan'!C79=0,NOT('05 Lan'!H79="")),'05 Lan'!H79,4)</f>
        <v>4</v>
      </c>
      <c r="AF79" s="495">
        <f>IF(AND('05 Lan'!D79=0,NOT('05 Lan'!H79="")),'05 Lan'!H79,4)</f>
        <v>4</v>
      </c>
      <c r="AG79" s="495">
        <f>IF(AND('05 Lan'!E79=0,NOT('05 Lan'!H79="")),'05 Lan'!H79,4)</f>
        <v>4</v>
      </c>
      <c r="AH79" s="495">
        <f>IF(AND('05 Lan'!F79=0,NOT('05 Lan'!H79="")),'05 Lan'!H79,4)</f>
        <v>4</v>
      </c>
    </row>
    <row r="80" spans="1:34" ht="20" outlineLevel="2">
      <c r="A80" s="15" t="s">
        <v>1254</v>
      </c>
      <c r="B80" s="118" t="s">
        <v>4504</v>
      </c>
      <c r="C80" s="21"/>
      <c r="D80" s="21"/>
      <c r="E80" s="21"/>
      <c r="F80" s="14"/>
      <c r="G80" s="15">
        <v>4</v>
      </c>
      <c r="H80" s="15">
        <v>2</v>
      </c>
      <c r="I80" s="18"/>
      <c r="J80" s="15" t="s">
        <v>5466</v>
      </c>
      <c r="K80" s="16"/>
      <c r="L80" s="82"/>
      <c r="AA80" s="495">
        <f>IF(AND('05 Lan'!C80=1,NOT('05 Lan'!I80="")),'05 Lan'!I80,0)</f>
        <v>0</v>
      </c>
      <c r="AB80" s="495">
        <f>IF(AND('05 Lan'!D80=1,NOT('05 Lan'!I80="")),'05 Lan'!I80,0)</f>
        <v>0</v>
      </c>
      <c r="AC80" s="495">
        <f>IF(AND('05 Lan'!E80=1,NOT('05 Lan'!I80="")),'05 Lan'!I80,0)</f>
        <v>0</v>
      </c>
      <c r="AD80" s="495">
        <f>IF(AND('05 Lan'!F80=1,NOT('05 Lan'!I80="")),'05 Lan'!I80,0)</f>
        <v>0</v>
      </c>
      <c r="AE80" s="495">
        <f>IF(AND('05 Lan'!C80=0,NOT('05 Lan'!H80="")),'05 Lan'!H80,4)</f>
        <v>2</v>
      </c>
      <c r="AF80" s="495">
        <f>IF(AND('05 Lan'!D80=0,NOT('05 Lan'!H80="")),'05 Lan'!H80,4)</f>
        <v>2</v>
      </c>
      <c r="AG80" s="495">
        <f>IF(AND('05 Lan'!E80=0,NOT('05 Lan'!H80="")),'05 Lan'!H80,4)</f>
        <v>2</v>
      </c>
      <c r="AH80" s="495">
        <f>IF(AND('05 Lan'!F80=0,NOT('05 Lan'!H80="")),'05 Lan'!H80,4)</f>
        <v>2</v>
      </c>
    </row>
    <row r="81" spans="1:34" ht="40" outlineLevel="2">
      <c r="A81" s="15" t="s">
        <v>4505</v>
      </c>
      <c r="B81" s="118" t="s">
        <v>1322</v>
      </c>
      <c r="C81" s="21"/>
      <c r="D81" s="21"/>
      <c r="E81" s="21"/>
      <c r="F81" s="14"/>
      <c r="G81" s="15">
        <v>4</v>
      </c>
      <c r="H81" s="15">
        <v>3</v>
      </c>
      <c r="I81" s="18"/>
      <c r="J81" s="15" t="s">
        <v>3371</v>
      </c>
      <c r="K81" s="16"/>
      <c r="L81" s="82"/>
      <c r="AA81" s="495">
        <f>IF(AND('05 Lan'!C81=1,NOT('05 Lan'!I81="")),'05 Lan'!I81,0)</f>
        <v>0</v>
      </c>
      <c r="AB81" s="495">
        <f>IF(AND('05 Lan'!D81=1,NOT('05 Lan'!I81="")),'05 Lan'!I81,0)</f>
        <v>0</v>
      </c>
      <c r="AC81" s="495">
        <f>IF(AND('05 Lan'!E81=1,NOT('05 Lan'!I81="")),'05 Lan'!I81,0)</f>
        <v>0</v>
      </c>
      <c r="AD81" s="495">
        <f>IF(AND('05 Lan'!F81=1,NOT('05 Lan'!I81="")),'05 Lan'!I81,0)</f>
        <v>0</v>
      </c>
      <c r="AE81" s="495">
        <f>IF(AND('05 Lan'!C81=0,NOT('05 Lan'!H81="")),'05 Lan'!H81,4)</f>
        <v>3</v>
      </c>
      <c r="AF81" s="495">
        <f>IF(AND('05 Lan'!D81=0,NOT('05 Lan'!H81="")),'05 Lan'!H81,4)</f>
        <v>3</v>
      </c>
      <c r="AG81" s="495">
        <f>IF(AND('05 Lan'!E81=0,NOT('05 Lan'!H81="")),'05 Lan'!H81,4)</f>
        <v>3</v>
      </c>
      <c r="AH81" s="495">
        <f>IF(AND('05 Lan'!F81=0,NOT('05 Lan'!H81="")),'05 Lan'!H81,4)</f>
        <v>3</v>
      </c>
    </row>
    <row r="82" spans="1:34" ht="12.5" outlineLevel="2">
      <c r="A82" s="15" t="s">
        <v>1323</v>
      </c>
      <c r="B82" s="118" t="s">
        <v>2843</v>
      </c>
      <c r="C82" s="21"/>
      <c r="D82" s="21"/>
      <c r="E82" s="14"/>
      <c r="F82" s="14"/>
      <c r="G82" s="15">
        <v>4</v>
      </c>
      <c r="H82" s="15">
        <v>2</v>
      </c>
      <c r="I82" s="18"/>
      <c r="J82" s="15" t="s">
        <v>2858</v>
      </c>
      <c r="K82" s="16" t="s">
        <v>3251</v>
      </c>
      <c r="L82" s="82"/>
      <c r="AA82" s="495">
        <f>IF(AND('05 Lan'!C82=1,NOT('05 Lan'!I82="")),'05 Lan'!I82,0)</f>
        <v>0</v>
      </c>
      <c r="AB82" s="495">
        <f>IF(AND('05 Lan'!D82=1,NOT('05 Lan'!I82="")),'05 Lan'!I82,0)</f>
        <v>0</v>
      </c>
      <c r="AC82" s="495">
        <f>IF(AND('05 Lan'!E82=1,NOT('05 Lan'!I82="")),'05 Lan'!I82,0)</f>
        <v>0</v>
      </c>
      <c r="AD82" s="495">
        <f>IF(AND('05 Lan'!F82=1,NOT('05 Lan'!I82="")),'05 Lan'!I82,0)</f>
        <v>0</v>
      </c>
      <c r="AE82" s="495">
        <f>IF(AND('05 Lan'!C82=0,NOT('05 Lan'!H82="")),'05 Lan'!H82,4)</f>
        <v>2</v>
      </c>
      <c r="AF82" s="495">
        <f>IF(AND('05 Lan'!D82=0,NOT('05 Lan'!H82="")),'05 Lan'!H82,4)</f>
        <v>2</v>
      </c>
      <c r="AG82" s="495">
        <f>IF(AND('05 Lan'!E82=0,NOT('05 Lan'!H82="")),'05 Lan'!H82,4)</f>
        <v>2</v>
      </c>
      <c r="AH82" s="495">
        <f>IF(AND('05 Lan'!F82=0,NOT('05 Lan'!H82="")),'05 Lan'!H82,4)</f>
        <v>2</v>
      </c>
    </row>
    <row r="83" spans="1:34" ht="12.5" outlineLevel="1">
      <c r="A83" s="59" t="s">
        <v>3252</v>
      </c>
      <c r="B83" s="131" t="s">
        <v>3253</v>
      </c>
      <c r="C83" s="21"/>
      <c r="D83" s="21"/>
      <c r="E83" s="14"/>
      <c r="F83" s="14"/>
      <c r="G83" s="15"/>
      <c r="H83" s="15"/>
      <c r="I83" s="18"/>
      <c r="J83" s="18"/>
      <c r="K83" s="16"/>
      <c r="L83" s="82"/>
      <c r="AB83" s="495">
        <f>IF(AND('05 Lan'!D83=1,NOT('05 Lan'!I83="")),'05 Lan'!I83,0)</f>
        <v>0</v>
      </c>
    </row>
    <row r="84" spans="1:34" ht="20" outlineLevel="2">
      <c r="A84" s="15" t="s">
        <v>3254</v>
      </c>
      <c r="B84" s="136" t="s">
        <v>3306</v>
      </c>
      <c r="C84" s="21"/>
      <c r="D84" s="21"/>
      <c r="E84" s="21"/>
      <c r="F84" s="14"/>
      <c r="G84" s="15">
        <v>4</v>
      </c>
      <c r="H84" s="15">
        <v>2</v>
      </c>
      <c r="I84" s="18"/>
      <c r="J84" s="15" t="s">
        <v>2351</v>
      </c>
      <c r="K84" s="16"/>
      <c r="L84" s="82"/>
      <c r="AA84" s="495">
        <f>IF(AND('05 Lan'!C84=1,NOT('05 Lan'!I84="")),'05 Lan'!I84,0)</f>
        <v>0</v>
      </c>
      <c r="AB84" s="495">
        <f>IF(AND('05 Lan'!D84=1,NOT('05 Lan'!I84="")),'05 Lan'!I84,0)</f>
        <v>0</v>
      </c>
      <c r="AC84" s="495">
        <f>IF(AND('05 Lan'!E84=1,NOT('05 Lan'!I84="")),'05 Lan'!I84,0)</f>
        <v>0</v>
      </c>
      <c r="AD84" s="495">
        <f>IF(AND('05 Lan'!F84=1,NOT('05 Lan'!I84="")),'05 Lan'!I84,0)</f>
        <v>0</v>
      </c>
      <c r="AE84" s="495">
        <f>IF(AND('05 Lan'!C84=0,NOT('05 Lan'!H84="")),'05 Lan'!H84,4)</f>
        <v>2</v>
      </c>
      <c r="AF84" s="495">
        <f>IF(AND('05 Lan'!D84=0,NOT('05 Lan'!H84="")),'05 Lan'!H84,4)</f>
        <v>2</v>
      </c>
      <c r="AG84" s="495">
        <f>IF(AND('05 Lan'!E84=0,NOT('05 Lan'!H84="")),'05 Lan'!H84,4)</f>
        <v>2</v>
      </c>
      <c r="AH84" s="495">
        <f>IF(AND('05 Lan'!F84=0,NOT('05 Lan'!H84="")),'05 Lan'!H84,4)</f>
        <v>2</v>
      </c>
    </row>
    <row r="85" spans="1:34" ht="12.5" outlineLevel="2">
      <c r="A85" s="15" t="s">
        <v>3307</v>
      </c>
      <c r="B85" s="126" t="s">
        <v>3308</v>
      </c>
      <c r="C85" s="21"/>
      <c r="D85" s="21"/>
      <c r="E85" s="21"/>
      <c r="F85" s="14"/>
      <c r="G85" s="15">
        <v>2</v>
      </c>
      <c r="H85" s="15"/>
      <c r="I85" s="18"/>
      <c r="J85" s="15" t="s">
        <v>5466</v>
      </c>
      <c r="K85" s="16"/>
      <c r="L85" s="82"/>
      <c r="AA85" s="495">
        <f>IF(AND('05 Lan'!C85=1,NOT('05 Lan'!I85="")),'05 Lan'!I85,0)</f>
        <v>0</v>
      </c>
      <c r="AB85" s="495">
        <f>IF(AND('05 Lan'!D85=1,NOT('05 Lan'!I85="")),'05 Lan'!I85,0)</f>
        <v>0</v>
      </c>
      <c r="AC85" s="495">
        <f>IF(AND('05 Lan'!E85=1,NOT('05 Lan'!I85="")),'05 Lan'!I85,0)</f>
        <v>0</v>
      </c>
      <c r="AD85" s="495">
        <f>IF(AND('05 Lan'!F85=1,NOT('05 Lan'!I85="")),'05 Lan'!I85,0)</f>
        <v>0</v>
      </c>
      <c r="AE85" s="495">
        <f>IF(AND('05 Lan'!C85=0,NOT('05 Lan'!H85="")),'05 Lan'!H85,4)</f>
        <v>4</v>
      </c>
      <c r="AF85" s="495">
        <f>IF(AND('05 Lan'!D85=0,NOT('05 Lan'!H85="")),'05 Lan'!H85,4)</f>
        <v>4</v>
      </c>
      <c r="AG85" s="495">
        <f>IF(AND('05 Lan'!E85=0,NOT('05 Lan'!H85="")),'05 Lan'!H85,4)</f>
        <v>4</v>
      </c>
      <c r="AH85" s="495">
        <f>IF(AND('05 Lan'!F85=0,NOT('05 Lan'!H85="")),'05 Lan'!H85,4)</f>
        <v>4</v>
      </c>
    </row>
    <row r="86" spans="1:34" ht="60" outlineLevel="2">
      <c r="A86" s="15" t="s">
        <v>2266</v>
      </c>
      <c r="B86" s="136" t="s">
        <v>2873</v>
      </c>
      <c r="C86" s="21"/>
      <c r="D86" s="21"/>
      <c r="E86" s="21"/>
      <c r="F86" s="14"/>
      <c r="G86" s="15">
        <v>4</v>
      </c>
      <c r="H86" s="15">
        <v>2</v>
      </c>
      <c r="I86" s="18"/>
      <c r="J86" s="15" t="s">
        <v>2356</v>
      </c>
      <c r="K86" s="16" t="s">
        <v>4527</v>
      </c>
      <c r="L86" s="82"/>
      <c r="AA86" s="495">
        <f>IF(AND('05 Lan'!C86=1,NOT('05 Lan'!I86="")),'05 Lan'!I86,0)</f>
        <v>0</v>
      </c>
      <c r="AB86" s="495">
        <f>IF(AND('05 Lan'!D86=1,NOT('05 Lan'!I86="")),'05 Lan'!I86,0)</f>
        <v>0</v>
      </c>
      <c r="AC86" s="495">
        <f>IF(AND('05 Lan'!E86=1,NOT('05 Lan'!I86="")),'05 Lan'!I86,0)</f>
        <v>0</v>
      </c>
      <c r="AD86" s="495">
        <f>IF(AND('05 Lan'!F86=1,NOT('05 Lan'!I86="")),'05 Lan'!I86,0)</f>
        <v>0</v>
      </c>
      <c r="AE86" s="495">
        <f>IF(AND('05 Lan'!C86=0,NOT('05 Lan'!H86="")),'05 Lan'!H86,4)</f>
        <v>2</v>
      </c>
      <c r="AF86" s="495">
        <f>IF(AND('05 Lan'!D86=0,NOT('05 Lan'!H86="")),'05 Lan'!H86,4)</f>
        <v>2</v>
      </c>
      <c r="AG86" s="495">
        <f>IF(AND('05 Lan'!E86=0,NOT('05 Lan'!H86="")),'05 Lan'!H86,4)</f>
        <v>2</v>
      </c>
      <c r="AH86" s="495">
        <f>IF(AND('05 Lan'!F86=0,NOT('05 Lan'!H86="")),'05 Lan'!H86,4)</f>
        <v>2</v>
      </c>
    </row>
    <row r="87" spans="1:34" s="497" customFormat="1" ht="12.5" outlineLevel="2">
      <c r="A87" s="15" t="s">
        <v>1298</v>
      </c>
      <c r="B87" s="137" t="s">
        <v>2875</v>
      </c>
      <c r="C87" s="21"/>
      <c r="D87" s="21"/>
      <c r="E87" s="21"/>
      <c r="F87" s="14"/>
      <c r="G87" s="15">
        <v>2</v>
      </c>
      <c r="H87" s="15"/>
      <c r="I87" s="18"/>
      <c r="J87" s="15" t="s">
        <v>5466</v>
      </c>
      <c r="K87" s="16" t="s">
        <v>3251</v>
      </c>
      <c r="L87" s="82"/>
      <c r="M87" s="496"/>
      <c r="N87" s="496"/>
      <c r="O87" s="496"/>
      <c r="P87" s="496"/>
      <c r="Q87" s="496"/>
      <c r="R87" s="496"/>
      <c r="S87" s="496"/>
      <c r="T87" s="496"/>
      <c r="U87" s="496"/>
      <c r="V87" s="496"/>
      <c r="W87" s="496"/>
      <c r="X87" s="496"/>
      <c r="Y87" s="496"/>
      <c r="Z87" s="496"/>
      <c r="AA87" s="497">
        <f>IF(AND('05 Lan'!C87=1,NOT('05 Lan'!I87="")),'05 Lan'!I87,0)</f>
        <v>0</v>
      </c>
      <c r="AB87" s="495">
        <f>IF(AND('05 Lan'!D87=1,NOT('05 Lan'!I87="")),'05 Lan'!I87,0)</f>
        <v>0</v>
      </c>
      <c r="AC87" s="497">
        <f>IF(AND('05 Lan'!E87=1,NOT('05 Lan'!I87="")),'05 Lan'!I87,0)</f>
        <v>0</v>
      </c>
      <c r="AD87" s="497">
        <f>IF(AND('05 Lan'!F87=1,NOT('05 Lan'!I87="")),'05 Lan'!I87,0)</f>
        <v>0</v>
      </c>
      <c r="AE87" s="497">
        <f>IF(AND('05 Lan'!C87=0,NOT('05 Lan'!H87="")),'05 Lan'!H87,4)</f>
        <v>4</v>
      </c>
      <c r="AF87" s="497">
        <f>IF(AND('05 Lan'!D87=0,NOT('05 Lan'!H87="")),'05 Lan'!H87,4)</f>
        <v>4</v>
      </c>
      <c r="AG87" s="497">
        <f>IF(AND('05 Lan'!E87=0,NOT('05 Lan'!H87="")),'05 Lan'!H87,4)</f>
        <v>4</v>
      </c>
      <c r="AH87" s="497">
        <f>IF(AND('05 Lan'!F87=0,NOT('05 Lan'!H87="")),'05 Lan'!H87,4)</f>
        <v>4</v>
      </c>
    </row>
    <row r="88" spans="1:34" ht="20" outlineLevel="2">
      <c r="A88" s="15" t="s">
        <v>1299</v>
      </c>
      <c r="B88" s="136" t="s">
        <v>3290</v>
      </c>
      <c r="C88" s="21"/>
      <c r="D88" s="21"/>
      <c r="E88" s="21"/>
      <c r="F88" s="14"/>
      <c r="G88" s="15">
        <v>2</v>
      </c>
      <c r="H88" s="15"/>
      <c r="I88" s="18"/>
      <c r="J88" s="15" t="s">
        <v>2356</v>
      </c>
      <c r="K88" s="16" t="s">
        <v>3251</v>
      </c>
      <c r="L88" s="82"/>
      <c r="AA88" s="495">
        <f>IF(AND('05 Lan'!C88=1,NOT('05 Lan'!I88="")),'05 Lan'!I88,0)</f>
        <v>0</v>
      </c>
      <c r="AB88" s="495">
        <f>IF(AND('05 Lan'!D88=1,NOT('05 Lan'!I88="")),'05 Lan'!I88,0)</f>
        <v>0</v>
      </c>
      <c r="AC88" s="495">
        <f>IF(AND('05 Lan'!E88=1,NOT('05 Lan'!I88="")),'05 Lan'!I88,0)</f>
        <v>0</v>
      </c>
      <c r="AD88" s="495">
        <f>IF(AND('05 Lan'!F88=1,NOT('05 Lan'!I88="")),'05 Lan'!I88,0)</f>
        <v>0</v>
      </c>
      <c r="AE88" s="495">
        <f>IF(AND('05 Lan'!C88=0,NOT('05 Lan'!H88="")),'05 Lan'!H88,4)</f>
        <v>4</v>
      </c>
      <c r="AF88" s="495">
        <f>IF(AND('05 Lan'!D88=0,NOT('05 Lan'!H88="")),'05 Lan'!H88,4)</f>
        <v>4</v>
      </c>
      <c r="AG88" s="495">
        <f>IF(AND('05 Lan'!E88=0,NOT('05 Lan'!H88="")),'05 Lan'!H88,4)</f>
        <v>4</v>
      </c>
      <c r="AH88" s="495">
        <f>IF(AND('05 Lan'!F88=0,NOT('05 Lan'!H88="")),'05 Lan'!H88,4)</f>
        <v>4</v>
      </c>
    </row>
    <row r="89" spans="1:34" ht="12.5" outlineLevel="2">
      <c r="A89" s="15" t="s">
        <v>3291</v>
      </c>
      <c r="B89" s="136" t="s">
        <v>3288</v>
      </c>
      <c r="C89" s="21"/>
      <c r="D89" s="21"/>
      <c r="E89" s="21"/>
      <c r="F89" s="14"/>
      <c r="G89" s="15">
        <v>1</v>
      </c>
      <c r="H89" s="15"/>
      <c r="I89" s="18"/>
      <c r="J89" s="15" t="s">
        <v>2858</v>
      </c>
      <c r="K89" s="16"/>
      <c r="L89" s="82"/>
      <c r="AA89" s="495">
        <f>IF(AND('05 Lan'!C89=1,NOT('05 Lan'!I89="")),'05 Lan'!I89,0)</f>
        <v>0</v>
      </c>
      <c r="AB89" s="495">
        <f>IF(AND('05 Lan'!D89=1,NOT('05 Lan'!I89="")),'05 Lan'!I89,0)</f>
        <v>0</v>
      </c>
      <c r="AC89" s="495">
        <f>IF(AND('05 Lan'!E89=1,NOT('05 Lan'!I89="")),'05 Lan'!I89,0)</f>
        <v>0</v>
      </c>
      <c r="AD89" s="495">
        <f>IF(AND('05 Lan'!F89=1,NOT('05 Lan'!I89="")),'05 Lan'!I89,0)</f>
        <v>0</v>
      </c>
      <c r="AE89" s="495">
        <f>IF(AND('05 Lan'!C89=0,NOT('05 Lan'!H89="")),'05 Lan'!H89,4)</f>
        <v>4</v>
      </c>
      <c r="AF89" s="495">
        <f>IF(AND('05 Lan'!D89=0,NOT('05 Lan'!H89="")),'05 Lan'!H89,4)</f>
        <v>4</v>
      </c>
      <c r="AG89" s="495">
        <f>IF(AND('05 Lan'!E89=0,NOT('05 Lan'!H89="")),'05 Lan'!H89,4)</f>
        <v>4</v>
      </c>
      <c r="AH89" s="495">
        <f>IF(AND('05 Lan'!F89=0,NOT('05 Lan'!H89="")),'05 Lan'!H89,4)</f>
        <v>4</v>
      </c>
    </row>
    <row r="90" spans="1:34" ht="20" outlineLevel="2">
      <c r="A90" s="15" t="s">
        <v>2297</v>
      </c>
      <c r="B90" s="136" t="s">
        <v>2298</v>
      </c>
      <c r="C90" s="21"/>
      <c r="D90" s="21"/>
      <c r="E90" s="21"/>
      <c r="F90" s="14"/>
      <c r="G90" s="15">
        <v>1</v>
      </c>
      <c r="H90" s="15">
        <v>2</v>
      </c>
      <c r="I90" s="18"/>
      <c r="J90" s="15" t="s">
        <v>2858</v>
      </c>
      <c r="K90" s="16" t="s">
        <v>3251</v>
      </c>
      <c r="L90" s="82"/>
      <c r="AA90" s="495">
        <f>IF(AND('05 Lan'!C90=1,NOT('05 Lan'!I90="")),'05 Lan'!I90,0)</f>
        <v>0</v>
      </c>
      <c r="AB90" s="495">
        <f>IF(AND('05 Lan'!D90=1,NOT('05 Lan'!I90="")),'05 Lan'!I90,0)</f>
        <v>0</v>
      </c>
      <c r="AC90" s="495">
        <f>IF(AND('05 Lan'!E90=1,NOT('05 Lan'!I90="")),'05 Lan'!I90,0)</f>
        <v>0</v>
      </c>
      <c r="AD90" s="495">
        <f>IF(AND('05 Lan'!F90=1,NOT('05 Lan'!I90="")),'05 Lan'!I90,0)</f>
        <v>0</v>
      </c>
      <c r="AE90" s="495">
        <f>IF(AND('05 Lan'!C90=0,NOT('05 Lan'!H90="")),'05 Lan'!H90,4)</f>
        <v>2</v>
      </c>
      <c r="AF90" s="495">
        <f>IF(AND('05 Lan'!D90=0,NOT('05 Lan'!H90="")),'05 Lan'!H90,4)</f>
        <v>2</v>
      </c>
      <c r="AG90" s="495">
        <f>IF(AND('05 Lan'!E90=0,NOT('05 Lan'!H90="")),'05 Lan'!H90,4)</f>
        <v>2</v>
      </c>
      <c r="AH90" s="495">
        <f>IF(AND('05 Lan'!F90=0,NOT('05 Lan'!H90="")),'05 Lan'!H90,4)</f>
        <v>2</v>
      </c>
    </row>
    <row r="91" spans="1:34" ht="20" outlineLevel="1">
      <c r="A91" s="59" t="s">
        <v>2299</v>
      </c>
      <c r="B91" s="114" t="s">
        <v>2862</v>
      </c>
      <c r="C91" s="21"/>
      <c r="D91" s="21"/>
      <c r="E91" s="21"/>
      <c r="F91" s="14"/>
      <c r="G91" s="18"/>
      <c r="H91" s="18"/>
      <c r="I91" s="18"/>
      <c r="J91" s="18"/>
      <c r="K91" s="16"/>
      <c r="L91" s="82"/>
      <c r="AB91" s="495">
        <f>IF(AND('05 Lan'!D91=1,NOT('05 Lan'!I91="")),'05 Lan'!I91,0)</f>
        <v>0</v>
      </c>
    </row>
    <row r="92" spans="1:34" ht="12.5" outlineLevel="2">
      <c r="A92" s="15" t="s">
        <v>2288</v>
      </c>
      <c r="B92" s="136" t="s">
        <v>2863</v>
      </c>
      <c r="C92" s="21"/>
      <c r="D92" s="21"/>
      <c r="E92" s="21"/>
      <c r="F92" s="14"/>
      <c r="G92" s="15">
        <v>4</v>
      </c>
      <c r="H92" s="15">
        <v>1</v>
      </c>
      <c r="I92" s="15"/>
      <c r="J92" s="15" t="s">
        <v>2351</v>
      </c>
      <c r="K92" s="16"/>
      <c r="L92" s="82"/>
      <c r="AA92" s="495">
        <f>IF(AND('05 Lan'!C92=1,NOT('05 Lan'!I92="")),'05 Lan'!I92,0)</f>
        <v>0</v>
      </c>
      <c r="AB92" s="495">
        <f>IF(AND('05 Lan'!D92=1,NOT('05 Lan'!I92="")),'05 Lan'!I92,0)</f>
        <v>0</v>
      </c>
      <c r="AC92" s="495">
        <f>IF(AND('05 Lan'!E92=1,NOT('05 Lan'!I92="")),'05 Lan'!I92,0)</f>
        <v>0</v>
      </c>
      <c r="AD92" s="495">
        <f>IF(AND('05 Lan'!F92=1,NOT('05 Lan'!I92="")),'05 Lan'!I92,0)</f>
        <v>0</v>
      </c>
      <c r="AE92" s="495">
        <f>IF(AND('05 Lan'!C92=0,NOT('05 Lan'!H92="")),'05 Lan'!H92,4)</f>
        <v>1</v>
      </c>
      <c r="AF92" s="495">
        <f>IF(AND('05 Lan'!D92=0,NOT('05 Lan'!H92="")),'05 Lan'!H92,4)</f>
        <v>1</v>
      </c>
      <c r="AG92" s="495">
        <f>IF(AND('05 Lan'!E92=0,NOT('05 Lan'!H92="")),'05 Lan'!H92,4)</f>
        <v>1</v>
      </c>
      <c r="AH92" s="495">
        <f>IF(AND('05 Lan'!F92=0,NOT('05 Lan'!H92="")),'05 Lan'!H92,4)</f>
        <v>1</v>
      </c>
    </row>
    <row r="93" spans="1:34" ht="60" outlineLevel="2">
      <c r="A93" s="15" t="s">
        <v>3319</v>
      </c>
      <c r="B93" s="136" t="s">
        <v>3285</v>
      </c>
      <c r="C93" s="21"/>
      <c r="D93" s="21"/>
      <c r="E93" s="21"/>
      <c r="F93" s="14"/>
      <c r="G93" s="15">
        <v>4</v>
      </c>
      <c r="H93" s="15">
        <v>2</v>
      </c>
      <c r="I93" s="15"/>
      <c r="J93" s="15" t="s">
        <v>5466</v>
      </c>
      <c r="K93" s="16" t="s">
        <v>3286</v>
      </c>
      <c r="L93" s="82"/>
      <c r="AA93" s="495">
        <f>IF(AND('05 Lan'!C93=1,NOT('05 Lan'!I93="")),'05 Lan'!I93,0)</f>
        <v>0</v>
      </c>
      <c r="AB93" s="495">
        <f>IF(AND('05 Lan'!D93=1,NOT('05 Lan'!I93="")),'05 Lan'!I93,0)</f>
        <v>0</v>
      </c>
      <c r="AC93" s="495">
        <f>IF(AND('05 Lan'!E93=1,NOT('05 Lan'!I93="")),'05 Lan'!I93,0)</f>
        <v>0</v>
      </c>
      <c r="AD93" s="495">
        <f>IF(AND('05 Lan'!F93=1,NOT('05 Lan'!I93="")),'05 Lan'!I93,0)</f>
        <v>0</v>
      </c>
      <c r="AE93" s="495">
        <f>IF(AND('05 Lan'!C93=0,NOT('05 Lan'!H93="")),'05 Lan'!H93,4)</f>
        <v>2</v>
      </c>
      <c r="AF93" s="495">
        <f>IF(AND('05 Lan'!D93=0,NOT('05 Lan'!H93="")),'05 Lan'!H93,4)</f>
        <v>2</v>
      </c>
      <c r="AG93" s="495">
        <f>IF(AND('05 Lan'!E93=0,NOT('05 Lan'!H93="")),'05 Lan'!H93,4)</f>
        <v>2</v>
      </c>
      <c r="AH93" s="495">
        <f>IF(AND('05 Lan'!F93=0,NOT('05 Lan'!H93="")),'05 Lan'!H93,4)</f>
        <v>2</v>
      </c>
    </row>
    <row r="94" spans="1:34" ht="40" outlineLevel="2">
      <c r="A94" s="15" t="s">
        <v>3287</v>
      </c>
      <c r="B94" s="126" t="s">
        <v>5178</v>
      </c>
      <c r="C94" s="21"/>
      <c r="D94" s="21"/>
      <c r="E94" s="21"/>
      <c r="F94" s="14"/>
      <c r="G94" s="15">
        <v>4</v>
      </c>
      <c r="H94" s="15">
        <v>2</v>
      </c>
      <c r="I94" s="15"/>
      <c r="J94" s="15" t="s">
        <v>2356</v>
      </c>
      <c r="K94" s="16"/>
      <c r="L94" s="82"/>
      <c r="AA94" s="495">
        <f>IF(AND('05 Lan'!C94=1,NOT('05 Lan'!I94="")),'05 Lan'!I94,0)</f>
        <v>0</v>
      </c>
      <c r="AB94" s="495">
        <f>IF(AND('05 Lan'!D94=1,NOT('05 Lan'!I94="")),'05 Lan'!I94,0)</f>
        <v>0</v>
      </c>
      <c r="AC94" s="495">
        <f>IF(AND('05 Lan'!E94=1,NOT('05 Lan'!I94="")),'05 Lan'!I94,0)</f>
        <v>0</v>
      </c>
      <c r="AD94" s="495">
        <f>IF(AND('05 Lan'!F94=1,NOT('05 Lan'!I94="")),'05 Lan'!I94,0)</f>
        <v>0</v>
      </c>
      <c r="AE94" s="495">
        <f>IF(AND('05 Lan'!C94=0,NOT('05 Lan'!H94="")),'05 Lan'!H94,4)</f>
        <v>2</v>
      </c>
      <c r="AF94" s="495">
        <f>IF(AND('05 Lan'!D94=0,NOT('05 Lan'!H94="")),'05 Lan'!H94,4)</f>
        <v>2</v>
      </c>
      <c r="AG94" s="495">
        <f>IF(AND('05 Lan'!E94=0,NOT('05 Lan'!H94="")),'05 Lan'!H94,4)</f>
        <v>2</v>
      </c>
      <c r="AH94" s="495">
        <f>IF(AND('05 Lan'!F94=0,NOT('05 Lan'!H94="")),'05 Lan'!H94,4)</f>
        <v>2</v>
      </c>
    </row>
    <row r="95" spans="1:34" ht="50" outlineLevel="2">
      <c r="A95" s="15" t="s">
        <v>5179</v>
      </c>
      <c r="B95" s="4" t="s">
        <v>2831</v>
      </c>
      <c r="C95" s="21"/>
      <c r="D95" s="21"/>
      <c r="E95" s="21"/>
      <c r="F95" s="14"/>
      <c r="G95" s="15">
        <v>4</v>
      </c>
      <c r="H95" s="15">
        <v>3</v>
      </c>
      <c r="I95" s="15"/>
      <c r="J95" s="15" t="s">
        <v>5466</v>
      </c>
      <c r="K95" s="16"/>
      <c r="L95" s="82"/>
      <c r="AA95" s="495">
        <f>IF(AND('05 Lan'!C95=1,NOT('05 Lan'!I95="")),'05 Lan'!I95,0)</f>
        <v>0</v>
      </c>
      <c r="AB95" s="495">
        <f>IF(AND('05 Lan'!D95=1,NOT('05 Lan'!I95="")),'05 Lan'!I95,0)</f>
        <v>0</v>
      </c>
      <c r="AC95" s="495">
        <f>IF(AND('05 Lan'!E95=1,NOT('05 Lan'!I95="")),'05 Lan'!I95,0)</f>
        <v>0</v>
      </c>
      <c r="AD95" s="495">
        <f>IF(AND('05 Lan'!F95=1,NOT('05 Lan'!I95="")),'05 Lan'!I95,0)</f>
        <v>0</v>
      </c>
      <c r="AE95" s="495">
        <f>IF(AND('05 Lan'!C95=0,NOT('05 Lan'!H95="")),'05 Lan'!H95,4)</f>
        <v>3</v>
      </c>
      <c r="AF95" s="495">
        <f>IF(AND('05 Lan'!D95=0,NOT('05 Lan'!H95="")),'05 Lan'!H95,4)</f>
        <v>3</v>
      </c>
      <c r="AG95" s="495">
        <f>IF(AND('05 Lan'!E95=0,NOT('05 Lan'!H95="")),'05 Lan'!H95,4)</f>
        <v>3</v>
      </c>
      <c r="AH95" s="495">
        <f>IF(AND('05 Lan'!F95=0,NOT('05 Lan'!H95="")),'05 Lan'!H95,4)</f>
        <v>3</v>
      </c>
    </row>
    <row r="96" spans="1:34" ht="50" outlineLevel="2">
      <c r="A96" s="15" t="s">
        <v>3250</v>
      </c>
      <c r="B96" s="126" t="s">
        <v>2832</v>
      </c>
      <c r="C96" s="21"/>
      <c r="D96" s="21"/>
      <c r="E96" s="21"/>
      <c r="F96" s="14"/>
      <c r="G96" s="15">
        <v>4</v>
      </c>
      <c r="H96" s="15">
        <v>3</v>
      </c>
      <c r="I96" s="15"/>
      <c r="J96" s="15" t="s">
        <v>2356</v>
      </c>
      <c r="K96" s="16"/>
      <c r="L96" s="82"/>
      <c r="AA96" s="495">
        <f>IF(AND('05 Lan'!C96=1,NOT('05 Lan'!I96="")),'05 Lan'!I96,0)</f>
        <v>0</v>
      </c>
      <c r="AB96" s="495">
        <f>IF(AND('05 Lan'!D96=1,NOT('05 Lan'!I96="")),'05 Lan'!I96,0)</f>
        <v>0</v>
      </c>
      <c r="AC96" s="495">
        <f>IF(AND('05 Lan'!E96=1,NOT('05 Lan'!I96="")),'05 Lan'!I96,0)</f>
        <v>0</v>
      </c>
      <c r="AD96" s="495">
        <f>IF(AND('05 Lan'!F96=1,NOT('05 Lan'!I96="")),'05 Lan'!I96,0)</f>
        <v>0</v>
      </c>
      <c r="AE96" s="495">
        <f>IF(AND('05 Lan'!C96=0,NOT('05 Lan'!H96="")),'05 Lan'!H96,4)</f>
        <v>3</v>
      </c>
      <c r="AF96" s="495">
        <f>IF(AND('05 Lan'!D96=0,NOT('05 Lan'!H96="")),'05 Lan'!H96,4)</f>
        <v>3</v>
      </c>
      <c r="AG96" s="495">
        <f>IF(AND('05 Lan'!E96=0,NOT('05 Lan'!H96="")),'05 Lan'!H96,4)</f>
        <v>3</v>
      </c>
      <c r="AH96" s="495">
        <f>IF(AND('05 Lan'!F96=0,NOT('05 Lan'!H96="")),'05 Lan'!H96,4)</f>
        <v>3</v>
      </c>
    </row>
    <row r="97" spans="1:34" ht="20" outlineLevel="2">
      <c r="A97" s="15" t="s">
        <v>2212</v>
      </c>
      <c r="B97" s="89" t="s">
        <v>2264</v>
      </c>
      <c r="C97" s="21"/>
      <c r="D97" s="21"/>
      <c r="E97" s="21"/>
      <c r="F97" s="14"/>
      <c r="G97" s="15">
        <v>4</v>
      </c>
      <c r="H97" s="15">
        <v>2</v>
      </c>
      <c r="I97" s="15"/>
      <c r="J97" s="15" t="s">
        <v>5466</v>
      </c>
      <c r="K97" s="16"/>
      <c r="L97" s="82"/>
      <c r="AA97" s="495">
        <f>IF(AND('05 Lan'!C97=1,NOT('05 Lan'!I97="")),'05 Lan'!I97,0)</f>
        <v>0</v>
      </c>
      <c r="AB97" s="495">
        <f>IF(AND('05 Lan'!D97=1,NOT('05 Lan'!I97="")),'05 Lan'!I97,0)</f>
        <v>0</v>
      </c>
      <c r="AC97" s="495">
        <f>IF(AND('05 Lan'!E97=1,NOT('05 Lan'!I97="")),'05 Lan'!I97,0)</f>
        <v>0</v>
      </c>
      <c r="AD97" s="495">
        <f>IF(AND('05 Lan'!F97=1,NOT('05 Lan'!I97="")),'05 Lan'!I97,0)</f>
        <v>0</v>
      </c>
      <c r="AE97" s="495">
        <f>IF(AND('05 Lan'!C97=0,NOT('05 Lan'!H97="")),'05 Lan'!H97,4)</f>
        <v>2</v>
      </c>
      <c r="AF97" s="495">
        <f>IF(AND('05 Lan'!D97=0,NOT('05 Lan'!H97="")),'05 Lan'!H97,4)</f>
        <v>2</v>
      </c>
      <c r="AG97" s="495">
        <f>IF(AND('05 Lan'!E97=0,NOT('05 Lan'!H97="")),'05 Lan'!H97,4)</f>
        <v>2</v>
      </c>
      <c r="AH97" s="495">
        <f>IF(AND('05 Lan'!F97=0,NOT('05 Lan'!H97="")),'05 Lan'!H97,4)</f>
        <v>2</v>
      </c>
    </row>
    <row r="98" spans="1:34" ht="20" outlineLevel="2">
      <c r="A98" s="15" t="s">
        <v>2265</v>
      </c>
      <c r="B98" s="89" t="s">
        <v>2321</v>
      </c>
      <c r="C98" s="21"/>
      <c r="D98" s="21"/>
      <c r="E98" s="14"/>
      <c r="F98" s="14"/>
      <c r="G98" s="15">
        <v>4</v>
      </c>
      <c r="H98" s="15">
        <v>2</v>
      </c>
      <c r="I98" s="15"/>
      <c r="J98" s="15" t="s">
        <v>5466</v>
      </c>
      <c r="K98" s="16"/>
      <c r="L98" s="82"/>
      <c r="AA98" s="495">
        <f>IF(AND('05 Lan'!C98=1,NOT('05 Lan'!I98="")),'05 Lan'!I98,0)</f>
        <v>0</v>
      </c>
      <c r="AB98" s="495">
        <f>IF(AND('05 Lan'!D98=1,NOT('05 Lan'!I98="")),'05 Lan'!I98,0)</f>
        <v>0</v>
      </c>
      <c r="AC98" s="495">
        <f>IF(AND('05 Lan'!E98=1,NOT('05 Lan'!I98="")),'05 Lan'!I98,0)</f>
        <v>0</v>
      </c>
      <c r="AD98" s="495">
        <f>IF(AND('05 Lan'!F98=1,NOT('05 Lan'!I98="")),'05 Lan'!I98,0)</f>
        <v>0</v>
      </c>
      <c r="AE98" s="495">
        <f>IF(AND('05 Lan'!C98=0,NOT('05 Lan'!H98="")),'05 Lan'!H98,4)</f>
        <v>2</v>
      </c>
      <c r="AF98" s="495">
        <f>IF(AND('05 Lan'!D98=0,NOT('05 Lan'!H98="")),'05 Lan'!H98,4)</f>
        <v>2</v>
      </c>
      <c r="AG98" s="495">
        <f>IF(AND('05 Lan'!E98=0,NOT('05 Lan'!H98="")),'05 Lan'!H98,4)</f>
        <v>2</v>
      </c>
      <c r="AH98" s="495">
        <f>IF(AND('05 Lan'!F98=0,NOT('05 Lan'!H98="")),'05 Lan'!H98,4)</f>
        <v>2</v>
      </c>
    </row>
    <row r="99" spans="1:34" ht="20" outlineLevel="2">
      <c r="A99" s="15" t="s">
        <v>2322</v>
      </c>
      <c r="B99" s="89" t="s">
        <v>5258</v>
      </c>
      <c r="C99" s="21"/>
      <c r="D99" s="21"/>
      <c r="E99" s="21"/>
      <c r="F99" s="14"/>
      <c r="G99" s="15">
        <v>4</v>
      </c>
      <c r="H99" s="15">
        <v>2</v>
      </c>
      <c r="I99" s="15"/>
      <c r="J99" s="15" t="s">
        <v>2356</v>
      </c>
      <c r="K99" s="16"/>
      <c r="L99" s="82"/>
      <c r="AA99" s="495">
        <f>IF(AND('05 Lan'!C99=1,NOT('05 Lan'!I99="")),'05 Lan'!I99,0)</f>
        <v>0</v>
      </c>
      <c r="AB99" s="495">
        <f>IF(AND('05 Lan'!D99=1,NOT('05 Lan'!I99="")),'05 Lan'!I99,0)</f>
        <v>0</v>
      </c>
      <c r="AC99" s="495">
        <f>IF(AND('05 Lan'!E99=1,NOT('05 Lan'!I99="")),'05 Lan'!I99,0)</f>
        <v>0</v>
      </c>
      <c r="AD99" s="495">
        <f>IF(AND('05 Lan'!F99=1,NOT('05 Lan'!I99="")),'05 Lan'!I99,0)</f>
        <v>0</v>
      </c>
      <c r="AE99" s="495">
        <f>IF(AND('05 Lan'!C99=0,NOT('05 Lan'!H99="")),'05 Lan'!H99,4)</f>
        <v>2</v>
      </c>
      <c r="AF99" s="495">
        <f>IF(AND('05 Lan'!D99=0,NOT('05 Lan'!H99="")),'05 Lan'!H99,4)</f>
        <v>2</v>
      </c>
      <c r="AG99" s="495">
        <f>IF(AND('05 Lan'!E99=0,NOT('05 Lan'!H99="")),'05 Lan'!H99,4)</f>
        <v>2</v>
      </c>
      <c r="AH99" s="495">
        <f>IF(AND('05 Lan'!F99=0,NOT('05 Lan'!H99="")),'05 Lan'!H99,4)</f>
        <v>2</v>
      </c>
    </row>
    <row r="100" spans="1:34" ht="40" outlineLevel="2">
      <c r="A100" s="15" t="s">
        <v>5259</v>
      </c>
      <c r="B100" s="126" t="s">
        <v>2281</v>
      </c>
      <c r="C100" s="21"/>
      <c r="D100" s="21"/>
      <c r="E100" s="21"/>
      <c r="F100" s="14"/>
      <c r="G100" s="15">
        <v>4</v>
      </c>
      <c r="H100" s="15">
        <v>2</v>
      </c>
      <c r="I100" s="15"/>
      <c r="J100" s="15" t="s">
        <v>2858</v>
      </c>
      <c r="K100" s="16"/>
      <c r="L100" s="82"/>
      <c r="AA100" s="495">
        <f>IF(AND('05 Lan'!C100=1,NOT('05 Lan'!I100="")),'05 Lan'!I100,0)</f>
        <v>0</v>
      </c>
      <c r="AB100" s="495">
        <f>IF(AND('05 Lan'!D100=1,NOT('05 Lan'!I100="")),'05 Lan'!I100,0)</f>
        <v>0</v>
      </c>
      <c r="AC100" s="495">
        <f>IF(AND('05 Lan'!E100=1,NOT('05 Lan'!I100="")),'05 Lan'!I100,0)</f>
        <v>0</v>
      </c>
      <c r="AD100" s="495">
        <f>IF(AND('05 Lan'!F100=1,NOT('05 Lan'!I100="")),'05 Lan'!I100,0)</f>
        <v>0</v>
      </c>
      <c r="AE100" s="495">
        <f>IF(AND('05 Lan'!C100=0,NOT('05 Lan'!H100="")),'05 Lan'!H100,4)</f>
        <v>2</v>
      </c>
      <c r="AF100" s="495">
        <f>IF(AND('05 Lan'!D100=0,NOT('05 Lan'!H100="")),'05 Lan'!H100,4)</f>
        <v>2</v>
      </c>
      <c r="AG100" s="495">
        <f>IF(AND('05 Lan'!E100=0,NOT('05 Lan'!H100="")),'05 Lan'!H100,4)</f>
        <v>2</v>
      </c>
      <c r="AH100" s="495">
        <f>IF(AND('05 Lan'!F100=0,NOT('05 Lan'!H100="")),'05 Lan'!H100,4)</f>
        <v>2</v>
      </c>
    </row>
    <row r="101" spans="1:34" ht="30" outlineLevel="2">
      <c r="A101" s="15" t="s">
        <v>2282</v>
      </c>
      <c r="B101" s="126" t="s">
        <v>2237</v>
      </c>
      <c r="C101" s="21"/>
      <c r="D101" s="21"/>
      <c r="E101" s="21"/>
      <c r="F101" s="14"/>
      <c r="G101" s="15">
        <v>4</v>
      </c>
      <c r="H101" s="15">
        <v>3</v>
      </c>
      <c r="I101" s="15"/>
      <c r="J101" s="15" t="s">
        <v>2858</v>
      </c>
      <c r="K101" s="16"/>
      <c r="L101" s="82"/>
      <c r="AA101" s="495">
        <f>IF(AND('05 Lan'!C101=1,NOT('05 Lan'!I101="")),'05 Lan'!I101,0)</f>
        <v>0</v>
      </c>
      <c r="AB101" s="495">
        <f>IF(AND('05 Lan'!D101=1,NOT('05 Lan'!I101="")),'05 Lan'!I101,0)</f>
        <v>0</v>
      </c>
      <c r="AC101" s="495">
        <f>IF(AND('05 Lan'!E101=1,NOT('05 Lan'!I101="")),'05 Lan'!I101,0)</f>
        <v>0</v>
      </c>
      <c r="AD101" s="495">
        <f>IF(AND('05 Lan'!F101=1,NOT('05 Lan'!I101="")),'05 Lan'!I101,0)</f>
        <v>0</v>
      </c>
      <c r="AE101" s="495">
        <f>IF(AND('05 Lan'!C101=0,NOT('05 Lan'!H101="")),'05 Lan'!H101,4)</f>
        <v>3</v>
      </c>
      <c r="AF101" s="495">
        <f>IF(AND('05 Lan'!D101=0,NOT('05 Lan'!H101="")),'05 Lan'!H101,4)</f>
        <v>3</v>
      </c>
      <c r="AG101" s="495">
        <f>IF(AND('05 Lan'!E101=0,NOT('05 Lan'!H101="")),'05 Lan'!H101,4)</f>
        <v>3</v>
      </c>
      <c r="AH101" s="495">
        <f>IF(AND('05 Lan'!F101=0,NOT('05 Lan'!H101="")),'05 Lan'!H101,4)</f>
        <v>3</v>
      </c>
    </row>
    <row r="102" spans="1:34" ht="12.5" outlineLevel="1">
      <c r="A102" s="59" t="s">
        <v>2238</v>
      </c>
      <c r="B102" s="88" t="s">
        <v>2836</v>
      </c>
      <c r="C102" s="21"/>
      <c r="D102" s="21"/>
      <c r="E102" s="21"/>
      <c r="F102" s="14"/>
      <c r="G102" s="18"/>
      <c r="H102" s="18"/>
      <c r="I102" s="15"/>
      <c r="J102" s="15"/>
      <c r="K102" s="16"/>
      <c r="L102" s="82"/>
      <c r="AB102" s="495">
        <f>IF(AND('05 Lan'!D102=1,NOT('05 Lan'!I102="")),'05 Lan'!I102,0)</f>
        <v>0</v>
      </c>
    </row>
    <row r="103" spans="1:34" ht="20" outlineLevel="2">
      <c r="A103" s="15" t="s">
        <v>1640</v>
      </c>
      <c r="B103" s="486" t="s">
        <v>2293</v>
      </c>
      <c r="C103" s="21"/>
      <c r="D103" s="21"/>
      <c r="E103" s="21"/>
      <c r="F103" s="14"/>
      <c r="G103" s="15">
        <v>4</v>
      </c>
      <c r="H103" s="15">
        <v>1</v>
      </c>
      <c r="I103" s="15"/>
      <c r="J103" s="15" t="s">
        <v>2351</v>
      </c>
      <c r="K103" s="16"/>
      <c r="L103" s="82"/>
      <c r="AA103" s="495">
        <f>IF(AND('05 Lan'!C103=1,NOT('05 Lan'!I103="")),'05 Lan'!I103,0)</f>
        <v>0</v>
      </c>
      <c r="AB103" s="495">
        <f>IF(AND('05 Lan'!D103=1,NOT('05 Lan'!I103="")),'05 Lan'!I103,0)</f>
        <v>0</v>
      </c>
      <c r="AC103" s="495">
        <f>IF(AND('05 Lan'!E103=1,NOT('05 Lan'!I103="")),'05 Lan'!I103,0)</f>
        <v>0</v>
      </c>
      <c r="AD103" s="495">
        <f>IF(AND('05 Lan'!F103=1,NOT('05 Lan'!I103="")),'05 Lan'!I103,0)</f>
        <v>0</v>
      </c>
      <c r="AE103" s="495">
        <f>IF(AND('05 Lan'!C103=0,NOT('05 Lan'!H103="")),'05 Lan'!H103,4)</f>
        <v>1</v>
      </c>
      <c r="AF103" s="495">
        <f>IF(AND('05 Lan'!D103=0,NOT('05 Lan'!H103="")),'05 Lan'!H103,4)</f>
        <v>1</v>
      </c>
      <c r="AG103" s="495">
        <f>IF(AND('05 Lan'!E103=0,NOT('05 Lan'!H103="")),'05 Lan'!H103,4)</f>
        <v>1</v>
      </c>
      <c r="AH103" s="495">
        <f>IF(AND('05 Lan'!F103=0,NOT('05 Lan'!H103="")),'05 Lan'!H103,4)</f>
        <v>1</v>
      </c>
    </row>
    <row r="104" spans="1:34" ht="20" outlineLevel="2">
      <c r="A104" s="15" t="s">
        <v>2294</v>
      </c>
      <c r="B104" s="89" t="s">
        <v>2295</v>
      </c>
      <c r="C104" s="21"/>
      <c r="D104" s="21"/>
      <c r="E104" s="14"/>
      <c r="F104" s="14"/>
      <c r="G104" s="15">
        <v>4</v>
      </c>
      <c r="H104" s="15">
        <v>2</v>
      </c>
      <c r="I104" s="15"/>
      <c r="J104" s="15" t="s">
        <v>5466</v>
      </c>
      <c r="K104" s="16"/>
      <c r="L104" s="82"/>
      <c r="AA104" s="495">
        <f>IF(AND('05 Lan'!C104=1,NOT('05 Lan'!I104="")),'05 Lan'!I104,0)</f>
        <v>0</v>
      </c>
      <c r="AB104" s="495">
        <f>IF(AND('05 Lan'!D104=1,NOT('05 Lan'!I104="")),'05 Lan'!I104,0)</f>
        <v>0</v>
      </c>
      <c r="AC104" s="495">
        <f>IF(AND('05 Lan'!E104=1,NOT('05 Lan'!I104="")),'05 Lan'!I104,0)</f>
        <v>0</v>
      </c>
      <c r="AD104" s="495">
        <f>IF(AND('05 Lan'!F104=1,NOT('05 Lan'!I104="")),'05 Lan'!I104,0)</f>
        <v>0</v>
      </c>
      <c r="AE104" s="495">
        <f>IF(AND('05 Lan'!C104=0,NOT('05 Lan'!H104="")),'05 Lan'!H104,4)</f>
        <v>2</v>
      </c>
      <c r="AF104" s="495">
        <f>IF(AND('05 Lan'!D104=0,NOT('05 Lan'!H104="")),'05 Lan'!H104,4)</f>
        <v>2</v>
      </c>
      <c r="AG104" s="495">
        <f>IF(AND('05 Lan'!E104=0,NOT('05 Lan'!H104="")),'05 Lan'!H104,4)</f>
        <v>2</v>
      </c>
      <c r="AH104" s="495">
        <f>IF(AND('05 Lan'!F104=0,NOT('05 Lan'!H104="")),'05 Lan'!H104,4)</f>
        <v>2</v>
      </c>
    </row>
    <row r="105" spans="1:34" ht="12.5" outlineLevel="2">
      <c r="A105" s="15" t="s">
        <v>2296</v>
      </c>
      <c r="B105" s="89" t="s">
        <v>2286</v>
      </c>
      <c r="C105" s="21"/>
      <c r="D105" s="21"/>
      <c r="E105" s="21"/>
      <c r="F105" s="14"/>
      <c r="G105" s="15">
        <v>4</v>
      </c>
      <c r="H105" s="15">
        <v>3</v>
      </c>
      <c r="I105" s="15"/>
      <c r="J105" s="15" t="s">
        <v>2858</v>
      </c>
      <c r="K105" s="16"/>
      <c r="L105" s="82"/>
      <c r="AA105" s="495">
        <f>IF(AND('05 Lan'!C105=1,NOT('05 Lan'!I105="")),'05 Lan'!I105,0)</f>
        <v>0</v>
      </c>
      <c r="AB105" s="495">
        <f>IF(AND('05 Lan'!D105=1,NOT('05 Lan'!I105="")),'05 Lan'!I105,0)</f>
        <v>0</v>
      </c>
      <c r="AC105" s="495">
        <f>IF(AND('05 Lan'!E105=1,NOT('05 Lan'!I105="")),'05 Lan'!I105,0)</f>
        <v>0</v>
      </c>
      <c r="AD105" s="495">
        <f>IF(AND('05 Lan'!F105=1,NOT('05 Lan'!I105="")),'05 Lan'!I105,0)</f>
        <v>0</v>
      </c>
      <c r="AE105" s="495">
        <f>IF(AND('05 Lan'!C105=0,NOT('05 Lan'!H105="")),'05 Lan'!H105,4)</f>
        <v>3</v>
      </c>
      <c r="AF105" s="495">
        <f>IF(AND('05 Lan'!D105=0,NOT('05 Lan'!H105="")),'05 Lan'!H105,4)</f>
        <v>3</v>
      </c>
      <c r="AG105" s="495">
        <f>IF(AND('05 Lan'!E105=0,NOT('05 Lan'!H105="")),'05 Lan'!H105,4)</f>
        <v>3</v>
      </c>
      <c r="AH105" s="495">
        <f>IF(AND('05 Lan'!F105=0,NOT('05 Lan'!H105="")),'05 Lan'!H105,4)</f>
        <v>3</v>
      </c>
    </row>
    <row r="106" spans="1:34" ht="20" outlineLevel="2">
      <c r="A106" s="15" t="s">
        <v>2287</v>
      </c>
      <c r="B106" s="89" t="s">
        <v>5233</v>
      </c>
      <c r="C106" s="21"/>
      <c r="D106" s="21"/>
      <c r="E106" s="21"/>
      <c r="F106" s="14"/>
      <c r="G106" s="15">
        <v>4</v>
      </c>
      <c r="H106" s="15">
        <v>3</v>
      </c>
      <c r="I106" s="15"/>
      <c r="J106" s="15" t="s">
        <v>2858</v>
      </c>
      <c r="K106" s="16"/>
      <c r="L106" s="82"/>
      <c r="AA106" s="495">
        <f>IF(AND('05 Lan'!C106=1,NOT('05 Lan'!I106="")),'05 Lan'!I106,0)</f>
        <v>0</v>
      </c>
      <c r="AB106" s="495">
        <f>IF(AND('05 Lan'!D106=1,NOT('05 Lan'!I106="")),'05 Lan'!I106,0)</f>
        <v>0</v>
      </c>
      <c r="AC106" s="495">
        <f>IF(AND('05 Lan'!E106=1,NOT('05 Lan'!I106="")),'05 Lan'!I106,0)</f>
        <v>0</v>
      </c>
      <c r="AD106" s="495">
        <f>IF(AND('05 Lan'!F106=1,NOT('05 Lan'!I106="")),'05 Lan'!I106,0)</f>
        <v>0</v>
      </c>
      <c r="AE106" s="495">
        <f>IF(AND('05 Lan'!C106=0,NOT('05 Lan'!H106="")),'05 Lan'!H106,4)</f>
        <v>3</v>
      </c>
      <c r="AF106" s="495">
        <f>IF(AND('05 Lan'!D106=0,NOT('05 Lan'!H106="")),'05 Lan'!H106,4)</f>
        <v>3</v>
      </c>
      <c r="AG106" s="495">
        <f>IF(AND('05 Lan'!E106=0,NOT('05 Lan'!H106="")),'05 Lan'!H106,4)</f>
        <v>3</v>
      </c>
      <c r="AH106" s="495">
        <f>IF(AND('05 Lan'!F106=0,NOT('05 Lan'!H106="")),'05 Lan'!H106,4)</f>
        <v>3</v>
      </c>
    </row>
    <row r="107" spans="1:34" ht="20" outlineLevel="1">
      <c r="A107" s="59" t="s">
        <v>5234</v>
      </c>
      <c r="B107" s="88" t="s">
        <v>2867</v>
      </c>
      <c r="C107" s="21"/>
      <c r="D107" s="21"/>
      <c r="E107" s="21"/>
      <c r="F107" s="14"/>
      <c r="G107" s="18"/>
      <c r="H107" s="18"/>
      <c r="I107" s="18"/>
      <c r="J107" s="18"/>
      <c r="K107" s="16"/>
      <c r="L107" s="84"/>
      <c r="AB107" s="495">
        <f>IF(AND('05 Lan'!D107=1,NOT('05 Lan'!I107="")),'05 Lan'!I107,0)</f>
        <v>0</v>
      </c>
    </row>
    <row r="108" spans="1:34" ht="12.5" outlineLevel="2">
      <c r="A108" s="15" t="s">
        <v>1633</v>
      </c>
      <c r="B108" s="113" t="s">
        <v>5231</v>
      </c>
      <c r="C108" s="21"/>
      <c r="D108" s="21"/>
      <c r="E108" s="21"/>
      <c r="F108" s="14"/>
      <c r="G108" s="15">
        <v>4</v>
      </c>
      <c r="H108" s="15">
        <v>2</v>
      </c>
      <c r="I108" s="18"/>
      <c r="J108" s="15" t="s">
        <v>2351</v>
      </c>
      <c r="K108" s="16" t="s">
        <v>5368</v>
      </c>
      <c r="L108" s="84"/>
      <c r="AA108" s="495">
        <f>IF(AND('05 Lan'!C108=1,NOT('05 Lan'!I108="")),'05 Lan'!I108,0)</f>
        <v>0</v>
      </c>
      <c r="AB108" s="495">
        <f>IF(AND('05 Lan'!D108=1,NOT('05 Lan'!I108="")),'05 Lan'!I108,0)</f>
        <v>0</v>
      </c>
      <c r="AC108" s="495">
        <f>IF(AND('05 Lan'!E108=1,NOT('05 Lan'!I108="")),'05 Lan'!I108,0)</f>
        <v>0</v>
      </c>
      <c r="AD108" s="495">
        <f>IF(AND('05 Lan'!F108=1,NOT('05 Lan'!I108="")),'05 Lan'!I108,0)</f>
        <v>0</v>
      </c>
      <c r="AE108" s="495">
        <f>IF(AND('05 Lan'!C108=0,NOT('05 Lan'!H108="")),'05 Lan'!H108,4)</f>
        <v>2</v>
      </c>
      <c r="AF108" s="495">
        <f>IF(AND('05 Lan'!D108=0,NOT('05 Lan'!H108="")),'05 Lan'!H108,4)</f>
        <v>2</v>
      </c>
      <c r="AG108" s="495">
        <f>IF(AND('05 Lan'!E108=0,NOT('05 Lan'!H108="")),'05 Lan'!H108,4)</f>
        <v>2</v>
      </c>
      <c r="AH108" s="495">
        <f>IF(AND('05 Lan'!F108=0,NOT('05 Lan'!H108="")),'05 Lan'!H108,4)</f>
        <v>2</v>
      </c>
    </row>
    <row r="109" spans="1:34" ht="70" outlineLevel="2">
      <c r="A109" s="15" t="s">
        <v>5232</v>
      </c>
      <c r="B109" s="89" t="s">
        <v>2840</v>
      </c>
      <c r="C109" s="21"/>
      <c r="D109" s="21"/>
      <c r="E109" s="21"/>
      <c r="F109" s="14"/>
      <c r="G109" s="15">
        <v>4</v>
      </c>
      <c r="H109" s="15">
        <v>2</v>
      </c>
      <c r="I109" s="18"/>
      <c r="J109" s="15" t="s">
        <v>5466</v>
      </c>
      <c r="K109" s="16" t="s">
        <v>5368</v>
      </c>
      <c r="L109" s="84"/>
      <c r="AA109" s="495">
        <f>IF(AND('05 Lan'!C109=1,NOT('05 Lan'!I109="")),'05 Lan'!I109,0)</f>
        <v>0</v>
      </c>
      <c r="AB109" s="495">
        <f>IF(AND('05 Lan'!D109=1,NOT('05 Lan'!I109="")),'05 Lan'!I109,0)</f>
        <v>0</v>
      </c>
      <c r="AC109" s="495">
        <f>IF(AND('05 Lan'!E109=1,NOT('05 Lan'!I109="")),'05 Lan'!I109,0)</f>
        <v>0</v>
      </c>
      <c r="AD109" s="495">
        <f>IF(AND('05 Lan'!F109=1,NOT('05 Lan'!I109="")),'05 Lan'!I109,0)</f>
        <v>0</v>
      </c>
      <c r="AE109" s="495">
        <f>IF(AND('05 Lan'!C109=0,NOT('05 Lan'!H109="")),'05 Lan'!H109,4)</f>
        <v>2</v>
      </c>
      <c r="AF109" s="495">
        <f>IF(AND('05 Lan'!D109=0,NOT('05 Lan'!H109="")),'05 Lan'!H109,4)</f>
        <v>2</v>
      </c>
      <c r="AG109" s="495">
        <f>IF(AND('05 Lan'!E109=0,NOT('05 Lan'!H109="")),'05 Lan'!H109,4)</f>
        <v>2</v>
      </c>
      <c r="AH109" s="495">
        <f>IF(AND('05 Lan'!F109=0,NOT('05 Lan'!H109="")),'05 Lan'!H109,4)</f>
        <v>2</v>
      </c>
    </row>
    <row r="110" spans="1:34" ht="40" outlineLevel="2">
      <c r="A110" s="15" t="s">
        <v>5180</v>
      </c>
      <c r="B110" s="126" t="s">
        <v>4624</v>
      </c>
      <c r="C110" s="21"/>
      <c r="D110" s="21"/>
      <c r="E110" s="21"/>
      <c r="F110" s="14"/>
      <c r="G110" s="15">
        <v>4</v>
      </c>
      <c r="H110" s="15">
        <v>2</v>
      </c>
      <c r="I110" s="18"/>
      <c r="J110" s="15" t="s">
        <v>2356</v>
      </c>
      <c r="K110" s="16" t="s">
        <v>5368</v>
      </c>
      <c r="L110" s="84"/>
      <c r="AA110" s="495">
        <f>IF(AND('05 Lan'!C110=1,NOT('05 Lan'!I110="")),'05 Lan'!I110,0)</f>
        <v>0</v>
      </c>
      <c r="AB110" s="495">
        <f>IF(AND('05 Lan'!D110=1,NOT('05 Lan'!I110="")),'05 Lan'!I110,0)</f>
        <v>0</v>
      </c>
      <c r="AC110" s="495">
        <f>IF(AND('05 Lan'!E110=1,NOT('05 Lan'!I110="")),'05 Lan'!I110,0)</f>
        <v>0</v>
      </c>
      <c r="AD110" s="495">
        <f>IF(AND('05 Lan'!F110=1,NOT('05 Lan'!I110="")),'05 Lan'!I110,0)</f>
        <v>0</v>
      </c>
      <c r="AE110" s="495">
        <f>IF(AND('05 Lan'!C110=0,NOT('05 Lan'!H110="")),'05 Lan'!H110,4)</f>
        <v>2</v>
      </c>
      <c r="AF110" s="495">
        <f>IF(AND('05 Lan'!D110=0,NOT('05 Lan'!H110="")),'05 Lan'!H110,4)</f>
        <v>2</v>
      </c>
      <c r="AG110" s="495">
        <f>IF(AND('05 Lan'!E110=0,NOT('05 Lan'!H110="")),'05 Lan'!H110,4)</f>
        <v>2</v>
      </c>
      <c r="AH110" s="495">
        <f>IF(AND('05 Lan'!F110=0,NOT('05 Lan'!H110="")),'05 Lan'!H110,4)</f>
        <v>2</v>
      </c>
    </row>
    <row r="111" spans="1:34" ht="50" outlineLevel="2">
      <c r="A111" s="15" t="s">
        <v>4625</v>
      </c>
      <c r="B111" s="126" t="s">
        <v>3720</v>
      </c>
      <c r="C111" s="21"/>
      <c r="D111" s="21"/>
      <c r="E111" s="21"/>
      <c r="F111" s="14"/>
      <c r="G111" s="15">
        <v>4</v>
      </c>
      <c r="H111" s="15">
        <v>3</v>
      </c>
      <c r="I111" s="15"/>
      <c r="J111" s="15" t="s">
        <v>5466</v>
      </c>
      <c r="K111" s="16"/>
      <c r="L111" s="82"/>
      <c r="AA111" s="495">
        <f>IF(AND('05 Lan'!C111=1,NOT('05 Lan'!I111="")),'05 Lan'!I111,0)</f>
        <v>0</v>
      </c>
      <c r="AB111" s="495">
        <f>IF(AND('05 Lan'!D111=1,NOT('05 Lan'!I111="")),'05 Lan'!I111,0)</f>
        <v>0</v>
      </c>
      <c r="AC111" s="495">
        <f>IF(AND('05 Lan'!E111=1,NOT('05 Lan'!I111="")),'05 Lan'!I111,0)</f>
        <v>0</v>
      </c>
      <c r="AD111" s="495">
        <f>IF(AND('05 Lan'!F111=1,NOT('05 Lan'!I111="")),'05 Lan'!I111,0)</f>
        <v>0</v>
      </c>
      <c r="AE111" s="495">
        <f>IF(AND('05 Lan'!C111=0,NOT('05 Lan'!H111="")),'05 Lan'!H111,4)</f>
        <v>3</v>
      </c>
      <c r="AF111" s="495">
        <f>IF(AND('05 Lan'!D111=0,NOT('05 Lan'!H111="")),'05 Lan'!H111,4)</f>
        <v>3</v>
      </c>
      <c r="AG111" s="495">
        <f>IF(AND('05 Lan'!E111=0,NOT('05 Lan'!H111="")),'05 Lan'!H111,4)</f>
        <v>3</v>
      </c>
      <c r="AH111" s="495">
        <f>IF(AND('05 Lan'!F111=0,NOT('05 Lan'!H111="")),'05 Lan'!H111,4)</f>
        <v>3</v>
      </c>
    </row>
    <row r="112" spans="1:34" ht="50" outlineLevel="2">
      <c r="A112" s="15" t="s">
        <v>4626</v>
      </c>
      <c r="B112" s="126" t="s">
        <v>4286</v>
      </c>
      <c r="C112" s="21"/>
      <c r="D112" s="21"/>
      <c r="E112" s="21"/>
      <c r="F112" s="14"/>
      <c r="G112" s="15">
        <v>4</v>
      </c>
      <c r="H112" s="15">
        <v>3</v>
      </c>
      <c r="I112" s="15"/>
      <c r="J112" s="15" t="s">
        <v>2356</v>
      </c>
      <c r="K112" s="16"/>
      <c r="L112" s="82"/>
      <c r="AA112" s="495">
        <f>IF(AND('05 Lan'!C112=1,NOT('05 Lan'!I112="")),'05 Lan'!I112,0)</f>
        <v>0</v>
      </c>
      <c r="AB112" s="495">
        <f>IF(AND('05 Lan'!D112=1,NOT('05 Lan'!I112="")),'05 Lan'!I112,0)</f>
        <v>0</v>
      </c>
      <c r="AC112" s="495">
        <f>IF(AND('05 Lan'!E112=1,NOT('05 Lan'!I112="")),'05 Lan'!I112,0)</f>
        <v>0</v>
      </c>
      <c r="AD112" s="495">
        <f>IF(AND('05 Lan'!F112=1,NOT('05 Lan'!I112="")),'05 Lan'!I112,0)</f>
        <v>0</v>
      </c>
      <c r="AE112" s="495">
        <f>IF(AND('05 Lan'!C112=0,NOT('05 Lan'!H112="")),'05 Lan'!H112,4)</f>
        <v>3</v>
      </c>
      <c r="AF112" s="495">
        <f>IF(AND('05 Lan'!D112=0,NOT('05 Lan'!H112="")),'05 Lan'!H112,4)</f>
        <v>3</v>
      </c>
      <c r="AG112" s="495">
        <f>IF(AND('05 Lan'!E112=0,NOT('05 Lan'!H112="")),'05 Lan'!H112,4)</f>
        <v>3</v>
      </c>
      <c r="AH112" s="495">
        <f>IF(AND('05 Lan'!F112=0,NOT('05 Lan'!H112="")),'05 Lan'!H112,4)</f>
        <v>3</v>
      </c>
    </row>
    <row r="113" spans="1:34" ht="20" outlineLevel="2">
      <c r="A113" s="15" t="s">
        <v>1634</v>
      </c>
      <c r="B113" s="89" t="s">
        <v>2264</v>
      </c>
      <c r="C113" s="21"/>
      <c r="D113" s="21"/>
      <c r="E113" s="21"/>
      <c r="F113" s="14"/>
      <c r="G113" s="15">
        <v>4</v>
      </c>
      <c r="H113" s="15">
        <v>2</v>
      </c>
      <c r="I113" s="18"/>
      <c r="J113" s="15" t="s">
        <v>5466</v>
      </c>
      <c r="K113" s="16"/>
      <c r="L113" s="84"/>
      <c r="AA113" s="495">
        <f>IF(AND('05 Lan'!C113=1,NOT('05 Lan'!I113="")),'05 Lan'!I113,0)</f>
        <v>0</v>
      </c>
      <c r="AB113" s="495">
        <f>IF(AND('05 Lan'!D113=1,NOT('05 Lan'!I113="")),'05 Lan'!I113,0)</f>
        <v>0</v>
      </c>
      <c r="AC113" s="495">
        <f>IF(AND('05 Lan'!E113=1,NOT('05 Lan'!I113="")),'05 Lan'!I113,0)</f>
        <v>0</v>
      </c>
      <c r="AD113" s="495">
        <f>IF(AND('05 Lan'!F113=1,NOT('05 Lan'!I113="")),'05 Lan'!I113,0)</f>
        <v>0</v>
      </c>
      <c r="AE113" s="495">
        <f>IF(AND('05 Lan'!C113=0,NOT('05 Lan'!H113="")),'05 Lan'!H113,4)</f>
        <v>2</v>
      </c>
      <c r="AF113" s="495">
        <f>IF(AND('05 Lan'!D113=0,NOT('05 Lan'!H113="")),'05 Lan'!H113,4)</f>
        <v>2</v>
      </c>
      <c r="AG113" s="495">
        <f>IF(AND('05 Lan'!E113=0,NOT('05 Lan'!H113="")),'05 Lan'!H113,4)</f>
        <v>2</v>
      </c>
      <c r="AH113" s="495">
        <f>IF(AND('05 Lan'!F113=0,NOT('05 Lan'!H113="")),'05 Lan'!H113,4)</f>
        <v>2</v>
      </c>
    </row>
    <row r="114" spans="1:34" ht="20" outlineLevel="2">
      <c r="A114" s="15" t="s">
        <v>1635</v>
      </c>
      <c r="B114" s="89" t="s">
        <v>2321</v>
      </c>
      <c r="C114" s="21"/>
      <c r="D114" s="21"/>
      <c r="E114" s="21"/>
      <c r="F114" s="14"/>
      <c r="G114" s="15">
        <v>4</v>
      </c>
      <c r="H114" s="15">
        <v>2</v>
      </c>
      <c r="I114" s="15"/>
      <c r="J114" s="15" t="s">
        <v>5466</v>
      </c>
      <c r="K114" s="16"/>
      <c r="L114" s="82"/>
      <c r="AA114" s="495">
        <f>IF(AND('05 Lan'!C114=1,NOT('05 Lan'!I114="")),'05 Lan'!I114,0)</f>
        <v>0</v>
      </c>
      <c r="AB114" s="495">
        <f>IF(AND('05 Lan'!D114=1,NOT('05 Lan'!I114="")),'05 Lan'!I114,0)</f>
        <v>0</v>
      </c>
      <c r="AC114" s="495">
        <f>IF(AND('05 Lan'!E114=1,NOT('05 Lan'!I114="")),'05 Lan'!I114,0)</f>
        <v>0</v>
      </c>
      <c r="AD114" s="495">
        <f>IF(AND('05 Lan'!F114=1,NOT('05 Lan'!I114="")),'05 Lan'!I114,0)</f>
        <v>0</v>
      </c>
      <c r="AE114" s="495">
        <f>IF(AND('05 Lan'!C114=0,NOT('05 Lan'!H114="")),'05 Lan'!H114,4)</f>
        <v>2</v>
      </c>
      <c r="AF114" s="495">
        <f>IF(AND('05 Lan'!D114=0,NOT('05 Lan'!H114="")),'05 Lan'!H114,4)</f>
        <v>2</v>
      </c>
      <c r="AG114" s="495">
        <f>IF(AND('05 Lan'!E114=0,NOT('05 Lan'!H114="")),'05 Lan'!H114,4)</f>
        <v>2</v>
      </c>
      <c r="AH114" s="495">
        <f>IF(AND('05 Lan'!F114=0,NOT('05 Lan'!H114="")),'05 Lan'!H114,4)</f>
        <v>2</v>
      </c>
    </row>
    <row r="115" spans="1:34" ht="20" outlineLevel="2">
      <c r="A115" s="15" t="s">
        <v>1636</v>
      </c>
      <c r="B115" s="89" t="s">
        <v>5258</v>
      </c>
      <c r="C115" s="21"/>
      <c r="D115" s="21"/>
      <c r="E115" s="21"/>
      <c r="F115" s="14"/>
      <c r="G115" s="15">
        <v>4</v>
      </c>
      <c r="H115" s="15">
        <v>2</v>
      </c>
      <c r="I115" s="15"/>
      <c r="J115" s="15" t="s">
        <v>2356</v>
      </c>
      <c r="K115" s="16"/>
      <c r="L115" s="82"/>
      <c r="AA115" s="495">
        <f>IF(AND('05 Lan'!C115=1,NOT('05 Lan'!I115="")),'05 Lan'!I115,0)</f>
        <v>0</v>
      </c>
      <c r="AB115" s="495">
        <f>IF(AND('05 Lan'!D115=1,NOT('05 Lan'!I115="")),'05 Lan'!I115,0)</f>
        <v>0</v>
      </c>
      <c r="AC115" s="495">
        <f>IF(AND('05 Lan'!E115=1,NOT('05 Lan'!I115="")),'05 Lan'!I115,0)</f>
        <v>0</v>
      </c>
      <c r="AD115" s="495">
        <f>IF(AND('05 Lan'!F115=1,NOT('05 Lan'!I115="")),'05 Lan'!I115,0)</f>
        <v>0</v>
      </c>
      <c r="AE115" s="495">
        <f>IF(AND('05 Lan'!C115=0,NOT('05 Lan'!H115="")),'05 Lan'!H115,4)</f>
        <v>2</v>
      </c>
      <c r="AF115" s="495">
        <f>IF(AND('05 Lan'!D115=0,NOT('05 Lan'!H115="")),'05 Lan'!H115,4)</f>
        <v>2</v>
      </c>
      <c r="AG115" s="495">
        <f>IF(AND('05 Lan'!E115=0,NOT('05 Lan'!H115="")),'05 Lan'!H115,4)</f>
        <v>2</v>
      </c>
      <c r="AH115" s="495">
        <f>IF(AND('05 Lan'!F115=0,NOT('05 Lan'!H115="")),'05 Lan'!H115,4)</f>
        <v>2</v>
      </c>
    </row>
    <row r="116" spans="1:34" ht="40" outlineLevel="2">
      <c r="A116" s="15" t="s">
        <v>1637</v>
      </c>
      <c r="B116" s="89" t="s">
        <v>1638</v>
      </c>
      <c r="C116" s="21"/>
      <c r="D116" s="21"/>
      <c r="E116" s="21"/>
      <c r="F116" s="14"/>
      <c r="G116" s="15">
        <v>4</v>
      </c>
      <c r="H116" s="15">
        <v>2</v>
      </c>
      <c r="I116" s="18"/>
      <c r="J116" s="15" t="s">
        <v>2858</v>
      </c>
      <c r="K116" s="16"/>
      <c r="L116" s="84"/>
      <c r="AA116" s="495">
        <f>IF(AND('05 Lan'!C116=1,NOT('05 Lan'!I116="")),'05 Lan'!I116,0)</f>
        <v>0</v>
      </c>
      <c r="AB116" s="495">
        <f>IF(AND('05 Lan'!D116=1,NOT('05 Lan'!I116="")),'05 Lan'!I116,0)</f>
        <v>0</v>
      </c>
      <c r="AC116" s="495">
        <f>IF(AND('05 Lan'!E116=1,NOT('05 Lan'!I116="")),'05 Lan'!I116,0)</f>
        <v>0</v>
      </c>
      <c r="AD116" s="495">
        <f>IF(AND('05 Lan'!F116=1,NOT('05 Lan'!I116="")),'05 Lan'!I116,0)</f>
        <v>0</v>
      </c>
      <c r="AE116" s="495">
        <f>IF(AND('05 Lan'!C116=0,NOT('05 Lan'!H116="")),'05 Lan'!H116,4)</f>
        <v>2</v>
      </c>
      <c r="AF116" s="495">
        <f>IF(AND('05 Lan'!D116=0,NOT('05 Lan'!H116="")),'05 Lan'!H116,4)</f>
        <v>2</v>
      </c>
      <c r="AG116" s="495">
        <f>IF(AND('05 Lan'!E116=0,NOT('05 Lan'!H116="")),'05 Lan'!H116,4)</f>
        <v>2</v>
      </c>
      <c r="AH116" s="495">
        <f>IF(AND('05 Lan'!F116=0,NOT('05 Lan'!H116="")),'05 Lan'!H116,4)</f>
        <v>2</v>
      </c>
    </row>
    <row r="117" spans="1:34" ht="30" outlineLevel="2">
      <c r="A117" s="15" t="s">
        <v>1639</v>
      </c>
      <c r="B117" s="89" t="s">
        <v>1575</v>
      </c>
      <c r="C117" s="21"/>
      <c r="D117" s="21"/>
      <c r="E117" s="14"/>
      <c r="F117" s="14"/>
      <c r="G117" s="15">
        <v>4</v>
      </c>
      <c r="H117" s="15">
        <v>3</v>
      </c>
      <c r="I117" s="18"/>
      <c r="J117" s="15" t="s">
        <v>2858</v>
      </c>
      <c r="K117" s="16"/>
      <c r="L117" s="84"/>
      <c r="AA117" s="495">
        <f>IF(AND('05 Lan'!C117=1,NOT('05 Lan'!I117="")),'05 Lan'!I117,0)</f>
        <v>0</v>
      </c>
      <c r="AB117" s="495">
        <f>IF(AND('05 Lan'!D117=1,NOT('05 Lan'!I117="")),'05 Lan'!I117,0)</f>
        <v>0</v>
      </c>
      <c r="AC117" s="495">
        <f>IF(AND('05 Lan'!E117=1,NOT('05 Lan'!I117="")),'05 Lan'!I117,0)</f>
        <v>0</v>
      </c>
      <c r="AD117" s="495">
        <f>IF(AND('05 Lan'!F117=1,NOT('05 Lan'!I117="")),'05 Lan'!I117,0)</f>
        <v>0</v>
      </c>
      <c r="AE117" s="495">
        <f>IF(AND('05 Lan'!C117=0,NOT('05 Lan'!H117="")),'05 Lan'!H117,4)</f>
        <v>3</v>
      </c>
      <c r="AF117" s="495">
        <f>IF(AND('05 Lan'!D117=0,NOT('05 Lan'!H117="")),'05 Lan'!H117,4)</f>
        <v>3</v>
      </c>
      <c r="AG117" s="495">
        <f>IF(AND('05 Lan'!E117=0,NOT('05 Lan'!H117="")),'05 Lan'!H117,4)</f>
        <v>3</v>
      </c>
      <c r="AH117" s="495">
        <f>IF(AND('05 Lan'!F117=0,NOT('05 Lan'!H117="")),'05 Lan'!H117,4)</f>
        <v>3</v>
      </c>
    </row>
    <row r="118" spans="1:34" ht="12.5" outlineLevel="1">
      <c r="A118" s="59" t="s">
        <v>1576</v>
      </c>
      <c r="B118" s="88" t="s">
        <v>4287</v>
      </c>
      <c r="C118" s="21"/>
      <c r="D118" s="21"/>
      <c r="E118" s="21"/>
      <c r="F118" s="14"/>
      <c r="G118" s="18"/>
      <c r="H118" s="18"/>
      <c r="I118" s="18"/>
      <c r="J118" s="18"/>
      <c r="K118" s="16"/>
      <c r="L118" s="84"/>
      <c r="AB118" s="495">
        <f>IF(AND('05 Lan'!D118=1,NOT('05 Lan'!I118="")),'05 Lan'!I118,0)</f>
        <v>0</v>
      </c>
    </row>
    <row r="119" spans="1:34" ht="12.5" outlineLevel="2">
      <c r="A119" s="15" t="s">
        <v>1577</v>
      </c>
      <c r="B119" s="113" t="s">
        <v>1578</v>
      </c>
      <c r="C119" s="21"/>
      <c r="D119" s="21"/>
      <c r="E119" s="21"/>
      <c r="F119" s="14"/>
      <c r="G119" s="15">
        <v>4</v>
      </c>
      <c r="H119" s="15">
        <v>2</v>
      </c>
      <c r="I119" s="18"/>
      <c r="J119" s="15" t="s">
        <v>2351</v>
      </c>
      <c r="K119" s="16"/>
      <c r="L119" s="82"/>
      <c r="AA119" s="495">
        <f>IF(AND('05 Lan'!C119=1,NOT('05 Lan'!I119="")),'05 Lan'!I119,0)</f>
        <v>0</v>
      </c>
      <c r="AB119" s="495">
        <f>IF(AND('05 Lan'!D119=1,NOT('05 Lan'!I119="")),'05 Lan'!I119,0)</f>
        <v>0</v>
      </c>
      <c r="AC119" s="495">
        <f>IF(AND('05 Lan'!E119=1,NOT('05 Lan'!I119="")),'05 Lan'!I119,0)</f>
        <v>0</v>
      </c>
      <c r="AD119" s="495">
        <f>IF(AND('05 Lan'!F119=1,NOT('05 Lan'!I119="")),'05 Lan'!I119,0)</f>
        <v>0</v>
      </c>
      <c r="AE119" s="495">
        <f>IF(AND('05 Lan'!C119=0,NOT('05 Lan'!H119="")),'05 Lan'!H119,4)</f>
        <v>2</v>
      </c>
      <c r="AF119" s="495">
        <f>IF(AND('05 Lan'!D119=0,NOT('05 Lan'!H119="")),'05 Lan'!H119,4)</f>
        <v>2</v>
      </c>
      <c r="AG119" s="495">
        <f>IF(AND('05 Lan'!E119=0,NOT('05 Lan'!H119="")),'05 Lan'!H119,4)</f>
        <v>2</v>
      </c>
      <c r="AH119" s="495">
        <f>IF(AND('05 Lan'!F119=0,NOT('05 Lan'!H119="")),'05 Lan'!H119,4)</f>
        <v>2</v>
      </c>
    </row>
    <row r="120" spans="1:34" ht="12.5" outlineLevel="2">
      <c r="A120" s="15" t="s">
        <v>1579</v>
      </c>
      <c r="B120" s="113" t="s">
        <v>4288</v>
      </c>
      <c r="C120" s="21"/>
      <c r="D120" s="21"/>
      <c r="E120" s="21"/>
      <c r="F120" s="14"/>
      <c r="G120" s="15">
        <v>4</v>
      </c>
      <c r="H120" s="15">
        <v>2</v>
      </c>
      <c r="I120" s="18"/>
      <c r="J120" s="15" t="s">
        <v>2351</v>
      </c>
      <c r="K120" s="16"/>
      <c r="L120" s="82"/>
      <c r="AA120" s="495">
        <f>IF(AND('05 Lan'!C120=1,NOT('05 Lan'!I120="")),'05 Lan'!I120,0)</f>
        <v>0</v>
      </c>
      <c r="AB120" s="495">
        <f>IF(AND('05 Lan'!D120=1,NOT('05 Lan'!I120="")),'05 Lan'!I120,0)</f>
        <v>0</v>
      </c>
      <c r="AC120" s="495">
        <f>IF(AND('05 Lan'!E120=1,NOT('05 Lan'!I120="")),'05 Lan'!I120,0)</f>
        <v>0</v>
      </c>
      <c r="AD120" s="495">
        <f>IF(AND('05 Lan'!F120=1,NOT('05 Lan'!I120="")),'05 Lan'!I120,0)</f>
        <v>0</v>
      </c>
      <c r="AE120" s="495">
        <f>IF(AND('05 Lan'!C120=0,NOT('05 Lan'!H120="")),'05 Lan'!H120,4)</f>
        <v>2</v>
      </c>
      <c r="AF120" s="495">
        <f>IF(AND('05 Lan'!D120=0,NOT('05 Lan'!H120="")),'05 Lan'!H120,4)</f>
        <v>2</v>
      </c>
      <c r="AG120" s="495">
        <f>IF(AND('05 Lan'!E120=0,NOT('05 Lan'!H120="")),'05 Lan'!H120,4)</f>
        <v>2</v>
      </c>
      <c r="AH120" s="495">
        <f>IF(AND('05 Lan'!F120=0,NOT('05 Lan'!H120="")),'05 Lan'!H120,4)</f>
        <v>2</v>
      </c>
    </row>
    <row r="121" spans="1:34" ht="80" outlineLevel="2">
      <c r="A121" s="15" t="s">
        <v>1580</v>
      </c>
      <c r="B121" s="118" t="s">
        <v>4752</v>
      </c>
      <c r="C121" s="21"/>
      <c r="D121" s="21"/>
      <c r="E121" s="21"/>
      <c r="F121" s="14"/>
      <c r="G121" s="15">
        <v>4</v>
      </c>
      <c r="H121" s="15">
        <v>2</v>
      </c>
      <c r="I121" s="18"/>
      <c r="J121" s="15" t="s">
        <v>5466</v>
      </c>
      <c r="K121" s="16"/>
      <c r="L121" s="82"/>
      <c r="AA121" s="495">
        <f>IF(AND('05 Lan'!C121=1,NOT('05 Lan'!I121="")),'05 Lan'!I121,0)</f>
        <v>0</v>
      </c>
      <c r="AB121" s="495">
        <f>IF(AND('05 Lan'!D121=1,NOT('05 Lan'!I121="")),'05 Lan'!I121,0)</f>
        <v>0</v>
      </c>
      <c r="AC121" s="495">
        <f>IF(AND('05 Lan'!E121=1,NOT('05 Lan'!I121="")),'05 Lan'!I121,0)</f>
        <v>0</v>
      </c>
      <c r="AD121" s="495">
        <f>IF(AND('05 Lan'!F121=1,NOT('05 Lan'!I121="")),'05 Lan'!I121,0)</f>
        <v>0</v>
      </c>
      <c r="AE121" s="495">
        <f>IF(AND('05 Lan'!C121=0,NOT('05 Lan'!H121="")),'05 Lan'!H121,4)</f>
        <v>2</v>
      </c>
      <c r="AF121" s="495">
        <f>IF(AND('05 Lan'!D121=0,NOT('05 Lan'!H121="")),'05 Lan'!H121,4)</f>
        <v>2</v>
      </c>
      <c r="AG121" s="495">
        <f>IF(AND('05 Lan'!E121=0,NOT('05 Lan'!H121="")),'05 Lan'!H121,4)</f>
        <v>2</v>
      </c>
      <c r="AH121" s="495">
        <f>IF(AND('05 Lan'!F121=0,NOT('05 Lan'!H121="")),'05 Lan'!H121,4)</f>
        <v>2</v>
      </c>
    </row>
    <row r="122" spans="1:34" ht="12.5" outlineLevel="2">
      <c r="A122" s="15" t="s">
        <v>4753</v>
      </c>
      <c r="B122" s="89" t="s">
        <v>4754</v>
      </c>
      <c r="C122" s="21"/>
      <c r="D122" s="21"/>
      <c r="E122" s="21"/>
      <c r="F122" s="14"/>
      <c r="G122" s="15">
        <v>4</v>
      </c>
      <c r="H122" s="15">
        <v>2</v>
      </c>
      <c r="I122" s="18"/>
      <c r="J122" s="15" t="s">
        <v>2356</v>
      </c>
      <c r="K122" s="16"/>
      <c r="L122" s="84"/>
      <c r="AA122" s="495">
        <f>IF(AND('05 Lan'!C122=1,NOT('05 Lan'!I122="")),'05 Lan'!I122,0)</f>
        <v>0</v>
      </c>
      <c r="AB122" s="495">
        <f>IF(AND('05 Lan'!D122=1,NOT('05 Lan'!I122="")),'05 Lan'!I122,0)</f>
        <v>0</v>
      </c>
      <c r="AC122" s="495">
        <f>IF(AND('05 Lan'!E122=1,NOT('05 Lan'!I122="")),'05 Lan'!I122,0)</f>
        <v>0</v>
      </c>
      <c r="AD122" s="495">
        <f>IF(AND('05 Lan'!F122=1,NOT('05 Lan'!I122="")),'05 Lan'!I122,0)</f>
        <v>0</v>
      </c>
      <c r="AE122" s="495">
        <f>IF(AND('05 Lan'!C122=0,NOT('05 Lan'!H122="")),'05 Lan'!H122,4)</f>
        <v>2</v>
      </c>
      <c r="AF122" s="495">
        <f>IF(AND('05 Lan'!D122=0,NOT('05 Lan'!H122="")),'05 Lan'!H122,4)</f>
        <v>2</v>
      </c>
      <c r="AG122" s="495">
        <f>IF(AND('05 Lan'!E122=0,NOT('05 Lan'!H122="")),'05 Lan'!H122,4)</f>
        <v>2</v>
      </c>
      <c r="AH122" s="495">
        <f>IF(AND('05 Lan'!F122=0,NOT('05 Lan'!H122="")),'05 Lan'!H122,4)</f>
        <v>2</v>
      </c>
    </row>
    <row r="123" spans="1:34" ht="50" outlineLevel="2">
      <c r="A123" s="15" t="s">
        <v>4755</v>
      </c>
      <c r="B123" s="89" t="s">
        <v>5093</v>
      </c>
      <c r="C123" s="21"/>
      <c r="D123" s="21"/>
      <c r="E123" s="21"/>
      <c r="F123" s="14"/>
      <c r="G123" s="15">
        <v>4</v>
      </c>
      <c r="H123" s="15">
        <v>3</v>
      </c>
      <c r="I123" s="15"/>
      <c r="J123" s="15" t="s">
        <v>5466</v>
      </c>
      <c r="K123" s="16"/>
      <c r="L123" s="82"/>
      <c r="AA123" s="495">
        <f>IF(AND('05 Lan'!C123=1,NOT('05 Lan'!I123="")),'05 Lan'!I123,0)</f>
        <v>0</v>
      </c>
      <c r="AB123" s="495">
        <f>IF(AND('05 Lan'!D123=1,NOT('05 Lan'!I123="")),'05 Lan'!I123,0)</f>
        <v>0</v>
      </c>
      <c r="AC123" s="495">
        <f>IF(AND('05 Lan'!E123=1,NOT('05 Lan'!I123="")),'05 Lan'!I123,0)</f>
        <v>0</v>
      </c>
      <c r="AD123" s="495">
        <f>IF(AND('05 Lan'!F123=1,NOT('05 Lan'!I123="")),'05 Lan'!I123,0)</f>
        <v>0</v>
      </c>
      <c r="AE123" s="495">
        <f>IF(AND('05 Lan'!C123=0,NOT('05 Lan'!H123="")),'05 Lan'!H123,4)</f>
        <v>3</v>
      </c>
      <c r="AF123" s="495">
        <f>IF(AND('05 Lan'!D123=0,NOT('05 Lan'!H123="")),'05 Lan'!H123,4)</f>
        <v>3</v>
      </c>
      <c r="AG123" s="495">
        <f>IF(AND('05 Lan'!E123=0,NOT('05 Lan'!H123="")),'05 Lan'!H123,4)</f>
        <v>3</v>
      </c>
      <c r="AH123" s="495">
        <f>IF(AND('05 Lan'!F123=0,NOT('05 Lan'!H123="")),'05 Lan'!H123,4)</f>
        <v>3</v>
      </c>
    </row>
    <row r="124" spans="1:34" ht="50" outlineLevel="2">
      <c r="A124" s="15" t="s">
        <v>4116</v>
      </c>
      <c r="B124" s="126" t="s">
        <v>5094</v>
      </c>
      <c r="C124" s="21"/>
      <c r="D124" s="21"/>
      <c r="E124" s="21"/>
      <c r="F124" s="14"/>
      <c r="G124" s="15">
        <v>4</v>
      </c>
      <c r="H124" s="15">
        <v>3</v>
      </c>
      <c r="I124" s="15"/>
      <c r="J124" s="15" t="s">
        <v>2356</v>
      </c>
      <c r="K124" s="16"/>
      <c r="L124" s="82"/>
      <c r="AA124" s="495">
        <f>IF(AND('05 Lan'!C124=1,NOT('05 Lan'!I124="")),'05 Lan'!I124,0)</f>
        <v>0</v>
      </c>
      <c r="AB124" s="495">
        <f>IF(AND('05 Lan'!D124=1,NOT('05 Lan'!I124="")),'05 Lan'!I124,0)</f>
        <v>0</v>
      </c>
      <c r="AC124" s="495">
        <f>IF(AND('05 Lan'!E124=1,NOT('05 Lan'!I124="")),'05 Lan'!I124,0)</f>
        <v>0</v>
      </c>
      <c r="AD124" s="495">
        <f>IF(AND('05 Lan'!F124=1,NOT('05 Lan'!I124="")),'05 Lan'!I124,0)</f>
        <v>0</v>
      </c>
      <c r="AE124" s="495">
        <f>IF(AND('05 Lan'!C124=0,NOT('05 Lan'!H124="")),'05 Lan'!H124,4)</f>
        <v>3</v>
      </c>
      <c r="AF124" s="495">
        <f>IF(AND('05 Lan'!D124=0,NOT('05 Lan'!H124="")),'05 Lan'!H124,4)</f>
        <v>3</v>
      </c>
      <c r="AG124" s="495">
        <f>IF(AND('05 Lan'!E124=0,NOT('05 Lan'!H124="")),'05 Lan'!H124,4)</f>
        <v>3</v>
      </c>
      <c r="AH124" s="495">
        <f>IF(AND('05 Lan'!F124=0,NOT('05 Lan'!H124="")),'05 Lan'!H124,4)</f>
        <v>3</v>
      </c>
    </row>
    <row r="125" spans="1:34" ht="20" outlineLevel="2">
      <c r="A125" s="15" t="s">
        <v>4756</v>
      </c>
      <c r="B125" s="89" t="s">
        <v>4159</v>
      </c>
      <c r="C125" s="21"/>
      <c r="D125" s="21"/>
      <c r="E125" s="21"/>
      <c r="F125" s="14"/>
      <c r="G125" s="15">
        <v>4</v>
      </c>
      <c r="H125" s="15">
        <v>2</v>
      </c>
      <c r="I125" s="18"/>
      <c r="J125" s="15" t="s">
        <v>5466</v>
      </c>
      <c r="K125" s="16"/>
      <c r="L125" s="84"/>
      <c r="AA125" s="495">
        <f>IF(AND('05 Lan'!C125=1,NOT('05 Lan'!I125="")),'05 Lan'!I125,0)</f>
        <v>0</v>
      </c>
      <c r="AB125" s="495">
        <f>IF(AND('05 Lan'!D125=1,NOT('05 Lan'!I125="")),'05 Lan'!I125,0)</f>
        <v>0</v>
      </c>
      <c r="AC125" s="495">
        <f>IF(AND('05 Lan'!E125=1,NOT('05 Lan'!I125="")),'05 Lan'!I125,0)</f>
        <v>0</v>
      </c>
      <c r="AD125" s="495">
        <f>IF(AND('05 Lan'!F125=1,NOT('05 Lan'!I125="")),'05 Lan'!I125,0)</f>
        <v>0</v>
      </c>
      <c r="AE125" s="495">
        <f>IF(AND('05 Lan'!C125=0,NOT('05 Lan'!H125="")),'05 Lan'!H125,4)</f>
        <v>2</v>
      </c>
      <c r="AF125" s="495">
        <f>IF(AND('05 Lan'!D125=0,NOT('05 Lan'!H125="")),'05 Lan'!H125,4)</f>
        <v>2</v>
      </c>
      <c r="AG125" s="495">
        <f>IF(AND('05 Lan'!E125=0,NOT('05 Lan'!H125="")),'05 Lan'!H125,4)</f>
        <v>2</v>
      </c>
      <c r="AH125" s="495">
        <f>IF(AND('05 Lan'!F125=0,NOT('05 Lan'!H125="")),'05 Lan'!H125,4)</f>
        <v>2</v>
      </c>
    </row>
    <row r="126" spans="1:34" ht="20" outlineLevel="2">
      <c r="A126" s="15" t="s">
        <v>4160</v>
      </c>
      <c r="B126" s="89" t="s">
        <v>2321</v>
      </c>
      <c r="C126" s="21"/>
      <c r="D126" s="21"/>
      <c r="E126" s="21"/>
      <c r="F126" s="14"/>
      <c r="G126" s="15">
        <v>4</v>
      </c>
      <c r="H126" s="15">
        <v>2</v>
      </c>
      <c r="I126" s="15"/>
      <c r="J126" s="15" t="s">
        <v>5466</v>
      </c>
      <c r="K126" s="16"/>
      <c r="L126" s="82"/>
      <c r="AA126" s="495">
        <f>IF(AND('05 Lan'!C126=1,NOT('05 Lan'!I126="")),'05 Lan'!I126,0)</f>
        <v>0</v>
      </c>
      <c r="AB126" s="495">
        <f>IF(AND('05 Lan'!D126=1,NOT('05 Lan'!I126="")),'05 Lan'!I126,0)</f>
        <v>0</v>
      </c>
      <c r="AC126" s="495">
        <f>IF(AND('05 Lan'!E126=1,NOT('05 Lan'!I126="")),'05 Lan'!I126,0)</f>
        <v>0</v>
      </c>
      <c r="AD126" s="495">
        <f>IF(AND('05 Lan'!F126=1,NOT('05 Lan'!I126="")),'05 Lan'!I126,0)</f>
        <v>0</v>
      </c>
      <c r="AE126" s="495">
        <f>IF(AND('05 Lan'!C126=0,NOT('05 Lan'!H126="")),'05 Lan'!H126,4)</f>
        <v>2</v>
      </c>
      <c r="AF126" s="495">
        <f>IF(AND('05 Lan'!D126=0,NOT('05 Lan'!H126="")),'05 Lan'!H126,4)</f>
        <v>2</v>
      </c>
      <c r="AG126" s="495">
        <f>IF(AND('05 Lan'!E126=0,NOT('05 Lan'!H126="")),'05 Lan'!H126,4)</f>
        <v>2</v>
      </c>
      <c r="AH126" s="495">
        <f>IF(AND('05 Lan'!F126=0,NOT('05 Lan'!H126="")),'05 Lan'!H126,4)</f>
        <v>2</v>
      </c>
    </row>
    <row r="127" spans="1:34" ht="20" outlineLevel="2">
      <c r="A127" s="15" t="s">
        <v>4161</v>
      </c>
      <c r="B127" s="89" t="s">
        <v>5258</v>
      </c>
      <c r="C127" s="21"/>
      <c r="D127" s="21"/>
      <c r="E127" s="21"/>
      <c r="F127" s="14"/>
      <c r="G127" s="15">
        <v>4</v>
      </c>
      <c r="H127" s="15">
        <v>2</v>
      </c>
      <c r="I127" s="15"/>
      <c r="J127" s="15" t="s">
        <v>2356</v>
      </c>
      <c r="K127" s="16"/>
      <c r="L127" s="82"/>
      <c r="AA127" s="495">
        <f>IF(AND('05 Lan'!C127=1,NOT('05 Lan'!I127="")),'05 Lan'!I127,0)</f>
        <v>0</v>
      </c>
      <c r="AB127" s="495">
        <f>IF(AND('05 Lan'!D127=1,NOT('05 Lan'!I127="")),'05 Lan'!I127,0)</f>
        <v>0</v>
      </c>
      <c r="AC127" s="495">
        <f>IF(AND('05 Lan'!E127=1,NOT('05 Lan'!I127="")),'05 Lan'!I127,0)</f>
        <v>0</v>
      </c>
      <c r="AD127" s="495">
        <f>IF(AND('05 Lan'!F127=1,NOT('05 Lan'!I127="")),'05 Lan'!I127,0)</f>
        <v>0</v>
      </c>
      <c r="AE127" s="495">
        <f>IF(AND('05 Lan'!C127=0,NOT('05 Lan'!H127="")),'05 Lan'!H127,4)</f>
        <v>2</v>
      </c>
      <c r="AF127" s="495">
        <f>IF(AND('05 Lan'!D127=0,NOT('05 Lan'!H127="")),'05 Lan'!H127,4)</f>
        <v>2</v>
      </c>
      <c r="AG127" s="495">
        <f>IF(AND('05 Lan'!E127=0,NOT('05 Lan'!H127="")),'05 Lan'!H127,4)</f>
        <v>2</v>
      </c>
      <c r="AH127" s="495">
        <f>IF(AND('05 Lan'!F127=0,NOT('05 Lan'!H127="")),'05 Lan'!H127,4)</f>
        <v>2</v>
      </c>
    </row>
    <row r="128" spans="1:34" ht="40" outlineLevel="2">
      <c r="A128" s="15" t="s">
        <v>4162</v>
      </c>
      <c r="B128" s="89" t="s">
        <v>4766</v>
      </c>
      <c r="C128" s="21"/>
      <c r="D128" s="21"/>
      <c r="E128" s="21"/>
      <c r="F128" s="14"/>
      <c r="G128" s="15">
        <v>4</v>
      </c>
      <c r="H128" s="15">
        <v>2</v>
      </c>
      <c r="I128" s="18"/>
      <c r="J128" s="15" t="s">
        <v>2858</v>
      </c>
      <c r="K128" s="16"/>
      <c r="L128" s="84"/>
      <c r="AA128" s="495">
        <f>IF(AND('05 Lan'!C128=1,NOT('05 Lan'!I128="")),'05 Lan'!I128,0)</f>
        <v>0</v>
      </c>
      <c r="AB128" s="495">
        <f>IF(AND('05 Lan'!D128=1,NOT('05 Lan'!I128="")),'05 Lan'!I128,0)</f>
        <v>0</v>
      </c>
      <c r="AC128" s="495">
        <f>IF(AND('05 Lan'!E128=1,NOT('05 Lan'!I128="")),'05 Lan'!I128,0)</f>
        <v>0</v>
      </c>
      <c r="AD128" s="495">
        <f>IF(AND('05 Lan'!F128=1,NOT('05 Lan'!I128="")),'05 Lan'!I128,0)</f>
        <v>0</v>
      </c>
      <c r="AE128" s="495">
        <f>IF(AND('05 Lan'!C128=0,NOT('05 Lan'!H128="")),'05 Lan'!H128,4)</f>
        <v>2</v>
      </c>
      <c r="AF128" s="495">
        <f>IF(AND('05 Lan'!D128=0,NOT('05 Lan'!H128="")),'05 Lan'!H128,4)</f>
        <v>2</v>
      </c>
      <c r="AG128" s="495">
        <f>IF(AND('05 Lan'!E128=0,NOT('05 Lan'!H128="")),'05 Lan'!H128,4)</f>
        <v>2</v>
      </c>
      <c r="AH128" s="495">
        <f>IF(AND('05 Lan'!F128=0,NOT('05 Lan'!H128="")),'05 Lan'!H128,4)</f>
        <v>2</v>
      </c>
    </row>
    <row r="129" spans="1:34" ht="30" outlineLevel="2">
      <c r="A129" s="15" t="s">
        <v>4767</v>
      </c>
      <c r="B129" s="89" t="s">
        <v>4768</v>
      </c>
      <c r="C129" s="21"/>
      <c r="D129" s="21"/>
      <c r="E129" s="14"/>
      <c r="F129" s="14"/>
      <c r="G129" s="15">
        <v>4</v>
      </c>
      <c r="H129" s="15">
        <v>3</v>
      </c>
      <c r="I129" s="18"/>
      <c r="J129" s="15" t="s">
        <v>2858</v>
      </c>
      <c r="K129" s="16"/>
      <c r="L129" s="84"/>
      <c r="AA129" s="495">
        <f>IF(AND('05 Lan'!C129=1,NOT('05 Lan'!I129="")),'05 Lan'!I129,0)</f>
        <v>0</v>
      </c>
      <c r="AB129" s="495">
        <f>IF(AND('05 Lan'!D129=1,NOT('05 Lan'!I129="")),'05 Lan'!I129,0)</f>
        <v>0</v>
      </c>
      <c r="AC129" s="495">
        <f>IF(AND('05 Lan'!E129=1,NOT('05 Lan'!I129="")),'05 Lan'!I129,0)</f>
        <v>0</v>
      </c>
      <c r="AD129" s="495">
        <f>IF(AND('05 Lan'!F129=1,NOT('05 Lan'!I129="")),'05 Lan'!I129,0)</f>
        <v>0</v>
      </c>
      <c r="AE129" s="495">
        <f>IF(AND('05 Lan'!C129=0,NOT('05 Lan'!H129="")),'05 Lan'!H129,4)</f>
        <v>3</v>
      </c>
      <c r="AF129" s="495">
        <f>IF(AND('05 Lan'!D129=0,NOT('05 Lan'!H129="")),'05 Lan'!H129,4)</f>
        <v>3</v>
      </c>
      <c r="AG129" s="495">
        <f>IF(AND('05 Lan'!E129=0,NOT('05 Lan'!H129="")),'05 Lan'!H129,4)</f>
        <v>3</v>
      </c>
      <c r="AH129" s="495">
        <f>IF(AND('05 Lan'!F129=0,NOT('05 Lan'!H129="")),'05 Lan'!H129,4)</f>
        <v>3</v>
      </c>
    </row>
    <row r="130" spans="1:34" ht="12.5" outlineLevel="1">
      <c r="A130" s="59" t="s">
        <v>4769</v>
      </c>
      <c r="B130" s="88" t="s">
        <v>4770</v>
      </c>
      <c r="C130" s="14"/>
      <c r="D130" s="21"/>
      <c r="E130" s="14"/>
      <c r="F130" s="14"/>
      <c r="G130" s="15"/>
      <c r="H130" s="15"/>
      <c r="I130" s="18"/>
      <c r="J130" s="18"/>
      <c r="K130" s="16"/>
      <c r="L130" s="84"/>
      <c r="AB130" s="495">
        <f>IF(AND('05 Lan'!D130=1,NOT('05 Lan'!I130="")),'05 Lan'!I130,0)</f>
        <v>0</v>
      </c>
    </row>
    <row r="131" spans="1:34" ht="12.5" outlineLevel="2">
      <c r="A131" s="15" t="s">
        <v>4771</v>
      </c>
      <c r="B131" s="89" t="s">
        <v>4138</v>
      </c>
      <c r="C131" s="21"/>
      <c r="D131" s="21"/>
      <c r="E131" s="14"/>
      <c r="F131" s="14"/>
      <c r="G131" s="15">
        <v>2</v>
      </c>
      <c r="H131" s="15"/>
      <c r="I131" s="18"/>
      <c r="J131" s="15" t="s">
        <v>2351</v>
      </c>
      <c r="K131" s="16"/>
      <c r="L131" s="84"/>
      <c r="AA131" s="495">
        <f>IF(AND('05 Lan'!C131=1,NOT('05 Lan'!I131="")),'05 Lan'!I131,0)</f>
        <v>0</v>
      </c>
      <c r="AB131" s="495">
        <f>IF(AND('05 Lan'!D131=1,NOT('05 Lan'!I131="")),'05 Lan'!I131,0)</f>
        <v>0</v>
      </c>
      <c r="AC131" s="495">
        <f>IF(AND('05 Lan'!E131=1,NOT('05 Lan'!I131="")),'05 Lan'!I131,0)</f>
        <v>0</v>
      </c>
      <c r="AD131" s="495">
        <f>IF(AND('05 Lan'!F131=1,NOT('05 Lan'!I131="")),'05 Lan'!I131,0)</f>
        <v>0</v>
      </c>
      <c r="AE131" s="495">
        <f>IF(AND('05 Lan'!C131=0,NOT('05 Lan'!H131="")),'05 Lan'!H131,4)</f>
        <v>4</v>
      </c>
      <c r="AF131" s="495">
        <f>IF(AND('05 Lan'!D131=0,NOT('05 Lan'!H131="")),'05 Lan'!H131,4)</f>
        <v>4</v>
      </c>
      <c r="AG131" s="495">
        <f>IF(AND('05 Lan'!E131=0,NOT('05 Lan'!H131="")),'05 Lan'!H131,4)</f>
        <v>4</v>
      </c>
      <c r="AH131" s="495">
        <f>IF(AND('05 Lan'!F131=0,NOT('05 Lan'!H131="")),'05 Lan'!H131,4)</f>
        <v>4</v>
      </c>
    </row>
    <row r="132" spans="1:34" ht="12.5" outlineLevel="2">
      <c r="A132" s="15" t="s">
        <v>4139</v>
      </c>
      <c r="B132" s="118" t="s">
        <v>4136</v>
      </c>
      <c r="C132" s="21"/>
      <c r="D132" s="21"/>
      <c r="E132" s="14"/>
      <c r="F132" s="14"/>
      <c r="G132" s="15">
        <v>4</v>
      </c>
      <c r="H132" s="15">
        <v>2</v>
      </c>
      <c r="I132" s="18"/>
      <c r="J132" s="15" t="s">
        <v>5466</v>
      </c>
      <c r="K132" s="16"/>
      <c r="L132" s="82"/>
      <c r="AA132" s="495">
        <f>IF(AND('05 Lan'!C132=1,NOT('05 Lan'!I132="")),'05 Lan'!I132,0)</f>
        <v>0</v>
      </c>
      <c r="AB132" s="495">
        <f>IF(AND('05 Lan'!D132=1,NOT('05 Lan'!I132="")),'05 Lan'!I132,0)</f>
        <v>0</v>
      </c>
      <c r="AC132" s="495">
        <f>IF(AND('05 Lan'!E132=1,NOT('05 Lan'!I132="")),'05 Lan'!I132,0)</f>
        <v>0</v>
      </c>
      <c r="AD132" s="495">
        <f>IF(AND('05 Lan'!F132=1,NOT('05 Lan'!I132="")),'05 Lan'!I132,0)</f>
        <v>0</v>
      </c>
      <c r="AE132" s="495">
        <f>IF(AND('05 Lan'!C132=0,NOT('05 Lan'!H132="")),'05 Lan'!H132,4)</f>
        <v>2</v>
      </c>
      <c r="AF132" s="495">
        <f>IF(AND('05 Lan'!D132=0,NOT('05 Lan'!H132="")),'05 Lan'!H132,4)</f>
        <v>2</v>
      </c>
      <c r="AG132" s="495">
        <f>IF(AND('05 Lan'!E132=0,NOT('05 Lan'!H132="")),'05 Lan'!H132,4)</f>
        <v>2</v>
      </c>
      <c r="AH132" s="495">
        <f>IF(AND('05 Lan'!F132=0,NOT('05 Lan'!H132="")),'05 Lan'!H132,4)</f>
        <v>2</v>
      </c>
    </row>
    <row r="133" spans="1:34" ht="12.5" outlineLevel="2">
      <c r="A133" s="15" t="s">
        <v>4137</v>
      </c>
      <c r="B133" s="89" t="s">
        <v>4176</v>
      </c>
      <c r="C133" s="21"/>
      <c r="D133" s="21"/>
      <c r="E133" s="14"/>
      <c r="F133" s="14"/>
      <c r="G133" s="15">
        <v>4</v>
      </c>
      <c r="H133" s="15">
        <v>2</v>
      </c>
      <c r="I133" s="18"/>
      <c r="J133" s="15" t="s">
        <v>5466</v>
      </c>
      <c r="K133" s="16"/>
      <c r="L133" s="82"/>
      <c r="AA133" s="495">
        <f>IF(AND('05 Lan'!C133=1,NOT('05 Lan'!I133="")),'05 Lan'!I133,0)</f>
        <v>0</v>
      </c>
      <c r="AB133" s="495">
        <f>IF(AND('05 Lan'!D133=1,NOT('05 Lan'!I133="")),'05 Lan'!I133,0)</f>
        <v>0</v>
      </c>
      <c r="AC133" s="495">
        <f>IF(AND('05 Lan'!E133=1,NOT('05 Lan'!I133="")),'05 Lan'!I133,0)</f>
        <v>0</v>
      </c>
      <c r="AD133" s="495">
        <f>IF(AND('05 Lan'!F133=1,NOT('05 Lan'!I133="")),'05 Lan'!I133,0)</f>
        <v>0</v>
      </c>
      <c r="AE133" s="495">
        <f>IF(AND('05 Lan'!C133=0,NOT('05 Lan'!H133="")),'05 Lan'!H133,4)</f>
        <v>2</v>
      </c>
      <c r="AF133" s="495">
        <f>IF(AND('05 Lan'!D133=0,NOT('05 Lan'!H133="")),'05 Lan'!H133,4)</f>
        <v>2</v>
      </c>
      <c r="AG133" s="495">
        <f>IF(AND('05 Lan'!E133=0,NOT('05 Lan'!H133="")),'05 Lan'!H133,4)</f>
        <v>2</v>
      </c>
      <c r="AH133" s="495">
        <f>IF(AND('05 Lan'!F133=0,NOT('05 Lan'!H133="")),'05 Lan'!H133,4)</f>
        <v>2</v>
      </c>
    </row>
    <row r="134" spans="1:34" ht="30" outlineLevel="2">
      <c r="A134" s="15" t="s">
        <v>4177</v>
      </c>
      <c r="B134" s="89" t="s">
        <v>4101</v>
      </c>
      <c r="C134" s="21"/>
      <c r="D134" s="21"/>
      <c r="E134" s="14"/>
      <c r="F134" s="14"/>
      <c r="G134" s="15">
        <v>4</v>
      </c>
      <c r="H134" s="15">
        <v>2</v>
      </c>
      <c r="I134" s="18"/>
      <c r="J134" s="15" t="s">
        <v>2351</v>
      </c>
      <c r="K134" s="16"/>
      <c r="L134" s="82"/>
      <c r="AA134" s="495">
        <f>IF(AND('05 Lan'!C134=1,NOT('05 Lan'!I134="")),'05 Lan'!I134,0)</f>
        <v>0</v>
      </c>
      <c r="AB134" s="495">
        <f>IF(AND('05 Lan'!D134=1,NOT('05 Lan'!I134="")),'05 Lan'!I134,0)</f>
        <v>0</v>
      </c>
      <c r="AC134" s="495">
        <f>IF(AND('05 Lan'!E134=1,NOT('05 Lan'!I134="")),'05 Lan'!I134,0)</f>
        <v>0</v>
      </c>
      <c r="AD134" s="495">
        <f>IF(AND('05 Lan'!F134=1,NOT('05 Lan'!I134="")),'05 Lan'!I134,0)</f>
        <v>0</v>
      </c>
      <c r="AE134" s="495">
        <f>IF(AND('05 Lan'!C134=0,NOT('05 Lan'!H134="")),'05 Lan'!H134,4)</f>
        <v>2</v>
      </c>
      <c r="AF134" s="495">
        <f>IF(AND('05 Lan'!D134=0,NOT('05 Lan'!H134="")),'05 Lan'!H134,4)</f>
        <v>2</v>
      </c>
      <c r="AG134" s="495">
        <f>IF(AND('05 Lan'!E134=0,NOT('05 Lan'!H134="")),'05 Lan'!H134,4)</f>
        <v>2</v>
      </c>
      <c r="AH134" s="495">
        <f>IF(AND('05 Lan'!F134=0,NOT('05 Lan'!H134="")),'05 Lan'!H134,4)</f>
        <v>2</v>
      </c>
    </row>
    <row r="135" spans="1:34" ht="20" outlineLevel="2">
      <c r="A135" s="15" t="s">
        <v>4102</v>
      </c>
      <c r="B135" s="89" t="s">
        <v>4103</v>
      </c>
      <c r="C135" s="21"/>
      <c r="D135" s="21"/>
      <c r="E135" s="14"/>
      <c r="F135" s="14"/>
      <c r="G135" s="15">
        <v>4</v>
      </c>
      <c r="H135" s="15">
        <v>2</v>
      </c>
      <c r="I135" s="18"/>
      <c r="J135" s="15" t="s">
        <v>2356</v>
      </c>
      <c r="K135" s="16"/>
      <c r="L135" s="82"/>
      <c r="AA135" s="495">
        <f>IF(AND('05 Lan'!C135=1,NOT('05 Lan'!I135="")),'05 Lan'!I135,0)</f>
        <v>0</v>
      </c>
      <c r="AB135" s="495">
        <f>IF(AND('05 Lan'!D135=1,NOT('05 Lan'!I135="")),'05 Lan'!I135,0)</f>
        <v>0</v>
      </c>
      <c r="AC135" s="495">
        <f>IF(AND('05 Lan'!E135=1,NOT('05 Lan'!I135="")),'05 Lan'!I135,0)</f>
        <v>0</v>
      </c>
      <c r="AD135" s="495">
        <f>IF(AND('05 Lan'!F135=1,NOT('05 Lan'!I135="")),'05 Lan'!I135,0)</f>
        <v>0</v>
      </c>
      <c r="AE135" s="495">
        <f>IF(AND('05 Lan'!C135=0,NOT('05 Lan'!H135="")),'05 Lan'!H135,4)</f>
        <v>2</v>
      </c>
      <c r="AF135" s="495">
        <f>IF(AND('05 Lan'!D135=0,NOT('05 Lan'!H135="")),'05 Lan'!H135,4)</f>
        <v>2</v>
      </c>
      <c r="AG135" s="495">
        <f>IF(AND('05 Lan'!E135=0,NOT('05 Lan'!H135="")),'05 Lan'!H135,4)</f>
        <v>2</v>
      </c>
      <c r="AH135" s="495">
        <f>IF(AND('05 Lan'!F135=0,NOT('05 Lan'!H135="")),'05 Lan'!H135,4)</f>
        <v>2</v>
      </c>
    </row>
    <row r="136" spans="1:34" ht="20" outlineLevel="2">
      <c r="A136" s="15" t="s">
        <v>4104</v>
      </c>
      <c r="B136" s="118" t="s">
        <v>4183</v>
      </c>
      <c r="C136" s="21"/>
      <c r="D136" s="21"/>
      <c r="E136" s="14"/>
      <c r="F136" s="14"/>
      <c r="G136" s="15">
        <v>4</v>
      </c>
      <c r="H136" s="15">
        <v>2</v>
      </c>
      <c r="I136" s="18"/>
      <c r="J136" s="15" t="s">
        <v>2356</v>
      </c>
      <c r="K136" s="16"/>
      <c r="L136" s="82"/>
      <c r="AA136" s="495">
        <f>IF(AND('05 Lan'!C136=1,NOT('05 Lan'!I136="")),'05 Lan'!I136,0)</f>
        <v>0</v>
      </c>
      <c r="AB136" s="495">
        <f>IF(AND('05 Lan'!D136=1,NOT('05 Lan'!I136="")),'05 Lan'!I136,0)</f>
        <v>0</v>
      </c>
      <c r="AC136" s="495">
        <f>IF(AND('05 Lan'!E136=1,NOT('05 Lan'!I136="")),'05 Lan'!I136,0)</f>
        <v>0</v>
      </c>
      <c r="AD136" s="495">
        <f>IF(AND('05 Lan'!F136=1,NOT('05 Lan'!I136="")),'05 Lan'!I136,0)</f>
        <v>0</v>
      </c>
      <c r="AE136" s="495">
        <f>IF(AND('05 Lan'!C136=0,NOT('05 Lan'!H136="")),'05 Lan'!H136,4)</f>
        <v>2</v>
      </c>
      <c r="AF136" s="495">
        <f>IF(AND('05 Lan'!D136=0,NOT('05 Lan'!H136="")),'05 Lan'!H136,4)</f>
        <v>2</v>
      </c>
      <c r="AG136" s="495">
        <f>IF(AND('05 Lan'!E136=0,NOT('05 Lan'!H136="")),'05 Lan'!H136,4)</f>
        <v>2</v>
      </c>
      <c r="AH136" s="495">
        <f>IF(AND('05 Lan'!F136=0,NOT('05 Lan'!H136="")),'05 Lan'!H136,4)</f>
        <v>2</v>
      </c>
    </row>
    <row r="137" spans="1:34" ht="20" outlineLevel="2">
      <c r="A137" s="15" t="s">
        <v>4184</v>
      </c>
      <c r="B137" s="118" t="s">
        <v>4140</v>
      </c>
      <c r="C137" s="21"/>
      <c r="D137" s="21"/>
      <c r="E137" s="14"/>
      <c r="F137" s="14"/>
      <c r="G137" s="15">
        <v>4</v>
      </c>
      <c r="H137" s="15"/>
      <c r="I137" s="18"/>
      <c r="J137" s="15" t="s">
        <v>5466</v>
      </c>
      <c r="K137" s="16"/>
      <c r="L137" s="82"/>
      <c r="AA137" s="495">
        <f>IF(AND('05 Lan'!C137=1,NOT('05 Lan'!I137="")),'05 Lan'!I137,0)</f>
        <v>0</v>
      </c>
      <c r="AB137" s="495">
        <f>IF(AND('05 Lan'!D137=1,NOT('05 Lan'!I137="")),'05 Lan'!I137,0)</f>
        <v>0</v>
      </c>
      <c r="AC137" s="495">
        <f>IF(AND('05 Lan'!E137=1,NOT('05 Lan'!I137="")),'05 Lan'!I137,0)</f>
        <v>0</v>
      </c>
      <c r="AD137" s="495">
        <f>IF(AND('05 Lan'!F137=1,NOT('05 Lan'!I137="")),'05 Lan'!I137,0)</f>
        <v>0</v>
      </c>
      <c r="AE137" s="495">
        <f>IF(AND('05 Lan'!C137=0,NOT('05 Lan'!H137="")),'05 Lan'!H137,4)</f>
        <v>4</v>
      </c>
      <c r="AF137" s="495">
        <f>IF(AND('05 Lan'!D137=0,NOT('05 Lan'!H137="")),'05 Lan'!H137,4)</f>
        <v>4</v>
      </c>
      <c r="AG137" s="495">
        <f>IF(AND('05 Lan'!E137=0,NOT('05 Lan'!H137="")),'05 Lan'!H137,4)</f>
        <v>4</v>
      </c>
      <c r="AH137" s="495">
        <f>IF(AND('05 Lan'!F137=0,NOT('05 Lan'!H137="")),'05 Lan'!H137,4)</f>
        <v>4</v>
      </c>
    </row>
    <row r="138" spans="1:34" ht="20" outlineLevel="2">
      <c r="A138" s="15" t="s">
        <v>4141</v>
      </c>
      <c r="B138" s="138" t="s">
        <v>4142</v>
      </c>
      <c r="C138" s="21"/>
      <c r="D138" s="21"/>
      <c r="E138" s="14"/>
      <c r="F138" s="14"/>
      <c r="G138" s="15">
        <v>3</v>
      </c>
      <c r="H138" s="15"/>
      <c r="I138" s="18"/>
      <c r="J138" s="15" t="s">
        <v>2356</v>
      </c>
      <c r="K138" s="16" t="s">
        <v>4143</v>
      </c>
      <c r="L138" s="82"/>
      <c r="AA138" s="495">
        <f>IF(AND('05 Lan'!C138=1,NOT('05 Lan'!I138="")),'05 Lan'!I138,0)</f>
        <v>0</v>
      </c>
      <c r="AB138" s="495">
        <f>IF(AND('05 Lan'!D138=1,NOT('05 Lan'!I138="")),'05 Lan'!I138,0)</f>
        <v>0</v>
      </c>
      <c r="AC138" s="495">
        <f>IF(AND('05 Lan'!E138=1,NOT('05 Lan'!I138="")),'05 Lan'!I138,0)</f>
        <v>0</v>
      </c>
      <c r="AD138" s="495">
        <f>IF(AND('05 Lan'!F138=1,NOT('05 Lan'!I138="")),'05 Lan'!I138,0)</f>
        <v>0</v>
      </c>
      <c r="AE138" s="495">
        <f>IF(AND('05 Lan'!C138=0,NOT('05 Lan'!H138="")),'05 Lan'!H138,4)</f>
        <v>4</v>
      </c>
      <c r="AF138" s="495">
        <f>IF(AND('05 Lan'!D138=0,NOT('05 Lan'!H138="")),'05 Lan'!H138,4)</f>
        <v>4</v>
      </c>
      <c r="AG138" s="495">
        <f>IF(AND('05 Lan'!E138=0,NOT('05 Lan'!H138="")),'05 Lan'!H138,4)</f>
        <v>4</v>
      </c>
      <c r="AH138" s="495">
        <f>IF(AND('05 Lan'!F138=0,NOT('05 Lan'!H138="")),'05 Lan'!H138,4)</f>
        <v>4</v>
      </c>
    </row>
    <row r="139" spans="1:34" ht="30" outlineLevel="2">
      <c r="A139" s="15" t="s">
        <v>4105</v>
      </c>
      <c r="B139" s="89" t="s">
        <v>4106</v>
      </c>
      <c r="C139" s="21"/>
      <c r="D139" s="21"/>
      <c r="E139" s="14"/>
      <c r="F139" s="14"/>
      <c r="G139" s="15">
        <v>4</v>
      </c>
      <c r="H139" s="15">
        <v>2</v>
      </c>
      <c r="I139" s="18"/>
      <c r="J139" s="15" t="s">
        <v>3371</v>
      </c>
      <c r="K139" s="16"/>
      <c r="L139" s="82"/>
      <c r="AA139" s="495">
        <f>IF(AND('05 Lan'!C139=1,NOT('05 Lan'!I139="")),'05 Lan'!I139,0)</f>
        <v>0</v>
      </c>
      <c r="AB139" s="495">
        <f>IF(AND('05 Lan'!D139=1,NOT('05 Lan'!I139="")),'05 Lan'!I139,0)</f>
        <v>0</v>
      </c>
      <c r="AC139" s="495">
        <f>IF(AND('05 Lan'!E139=1,NOT('05 Lan'!I139="")),'05 Lan'!I139,0)</f>
        <v>0</v>
      </c>
      <c r="AD139" s="495">
        <f>IF(AND('05 Lan'!F139=1,NOT('05 Lan'!I139="")),'05 Lan'!I139,0)</f>
        <v>0</v>
      </c>
      <c r="AE139" s="495">
        <f>IF(AND('05 Lan'!C139=0,NOT('05 Lan'!H139="")),'05 Lan'!H139,4)</f>
        <v>2</v>
      </c>
      <c r="AF139" s="495">
        <f>IF(AND('05 Lan'!D139=0,NOT('05 Lan'!H139="")),'05 Lan'!H139,4)</f>
        <v>2</v>
      </c>
      <c r="AG139" s="495">
        <f>IF(AND('05 Lan'!E139=0,NOT('05 Lan'!H139="")),'05 Lan'!H139,4)</f>
        <v>2</v>
      </c>
      <c r="AH139" s="495">
        <f>IF(AND('05 Lan'!F139=0,NOT('05 Lan'!H139="")),'05 Lan'!H139,4)</f>
        <v>2</v>
      </c>
    </row>
    <row r="140" spans="1:34" ht="12.5" outlineLevel="2">
      <c r="A140" s="15" t="s">
        <v>4107</v>
      </c>
      <c r="B140" s="89" t="s">
        <v>4109</v>
      </c>
      <c r="C140" s="21"/>
      <c r="D140" s="21"/>
      <c r="E140" s="14"/>
      <c r="F140" s="14"/>
      <c r="G140" s="15">
        <v>2</v>
      </c>
      <c r="H140" s="15">
        <v>3</v>
      </c>
      <c r="I140" s="18"/>
      <c r="J140" s="15" t="s">
        <v>2858</v>
      </c>
      <c r="K140" s="16" t="s">
        <v>4110</v>
      </c>
      <c r="L140" s="82"/>
      <c r="AA140" s="495">
        <f>IF(AND('05 Lan'!C140=1,NOT('05 Lan'!I140="")),'05 Lan'!I140,0)</f>
        <v>0</v>
      </c>
      <c r="AB140" s="495">
        <f>IF(AND('05 Lan'!D140=1,NOT('05 Lan'!I140="")),'05 Lan'!I140,0)</f>
        <v>0</v>
      </c>
      <c r="AC140" s="495">
        <f>IF(AND('05 Lan'!E140=1,NOT('05 Lan'!I140="")),'05 Lan'!I140,0)</f>
        <v>0</v>
      </c>
      <c r="AD140" s="495">
        <f>IF(AND('05 Lan'!F140=1,NOT('05 Lan'!I140="")),'05 Lan'!I140,0)</f>
        <v>0</v>
      </c>
      <c r="AE140" s="495">
        <f>IF(AND('05 Lan'!C140=0,NOT('05 Lan'!H140="")),'05 Lan'!H140,4)</f>
        <v>3</v>
      </c>
      <c r="AF140" s="495">
        <f>IF(AND('05 Lan'!D140=0,NOT('05 Lan'!H140="")),'05 Lan'!H140,4)</f>
        <v>3</v>
      </c>
      <c r="AG140" s="495">
        <f>IF(AND('05 Lan'!E140=0,NOT('05 Lan'!H140="")),'05 Lan'!H140,4)</f>
        <v>3</v>
      </c>
      <c r="AH140" s="495">
        <f>IF(AND('05 Lan'!F140=0,NOT('05 Lan'!H140="")),'05 Lan'!H140,4)</f>
        <v>3</v>
      </c>
    </row>
    <row r="141" spans="1:34" ht="12.5" outlineLevel="1">
      <c r="A141" s="59" t="s">
        <v>4111</v>
      </c>
      <c r="B141" s="88" t="s">
        <v>4112</v>
      </c>
      <c r="C141" s="14"/>
      <c r="D141" s="14"/>
      <c r="E141" s="14"/>
      <c r="F141" s="14"/>
      <c r="G141" s="18"/>
      <c r="H141" s="18"/>
      <c r="I141" s="18"/>
      <c r="J141" s="18"/>
      <c r="K141" s="16"/>
      <c r="L141" s="84"/>
      <c r="AB141" s="495">
        <f>IF(AND('05 Lan'!D141=1,NOT('05 Lan'!I141="")),'05 Lan'!I141,0)</f>
        <v>0</v>
      </c>
    </row>
    <row r="142" spans="1:34" ht="12.5" outlineLevel="2">
      <c r="A142" s="15" t="s">
        <v>4113</v>
      </c>
      <c r="B142" s="89" t="s">
        <v>4114</v>
      </c>
      <c r="C142" s="21"/>
      <c r="D142" s="21"/>
      <c r="E142" s="14"/>
      <c r="F142" s="14"/>
      <c r="G142" s="15">
        <v>2</v>
      </c>
      <c r="H142" s="15"/>
      <c r="I142" s="18"/>
      <c r="J142" s="15" t="s">
        <v>2351</v>
      </c>
      <c r="K142" s="16" t="s">
        <v>5368</v>
      </c>
      <c r="L142" s="82"/>
      <c r="AA142" s="495">
        <f>IF(AND('05 Lan'!C142=1,NOT('05 Lan'!I142="")),'05 Lan'!I142,0)</f>
        <v>0</v>
      </c>
      <c r="AB142" s="495">
        <f>IF(AND('05 Lan'!D142=1,NOT('05 Lan'!I142="")),'05 Lan'!I142,0)</f>
        <v>0</v>
      </c>
      <c r="AC142" s="495">
        <f>IF(AND('05 Lan'!E142=1,NOT('05 Lan'!I142="")),'05 Lan'!I142,0)</f>
        <v>0</v>
      </c>
      <c r="AD142" s="495">
        <f>IF(AND('05 Lan'!F142=1,NOT('05 Lan'!I142="")),'05 Lan'!I142,0)</f>
        <v>0</v>
      </c>
      <c r="AE142" s="495">
        <f>IF(AND('05 Lan'!C142=0,NOT('05 Lan'!H142="")),'05 Lan'!H142,4)</f>
        <v>4</v>
      </c>
      <c r="AF142" s="495">
        <f>IF(AND('05 Lan'!D142=0,NOT('05 Lan'!H142="")),'05 Lan'!H142,4)</f>
        <v>4</v>
      </c>
      <c r="AG142" s="495">
        <f>IF(AND('05 Lan'!E142=0,NOT('05 Lan'!H142="")),'05 Lan'!H142,4)</f>
        <v>4</v>
      </c>
      <c r="AH142" s="495">
        <f>IF(AND('05 Lan'!F142=0,NOT('05 Lan'!H142="")),'05 Lan'!H142,4)</f>
        <v>4</v>
      </c>
    </row>
    <row r="143" spans="1:34" ht="12.5" outlineLevel="2">
      <c r="A143" s="15" t="s">
        <v>4115</v>
      </c>
      <c r="B143" s="118" t="s">
        <v>4117</v>
      </c>
      <c r="C143" s="21"/>
      <c r="D143" s="21"/>
      <c r="E143" s="14"/>
      <c r="F143" s="14"/>
      <c r="G143" s="15">
        <v>1</v>
      </c>
      <c r="H143" s="15"/>
      <c r="I143" s="18"/>
      <c r="J143" s="15" t="s">
        <v>5466</v>
      </c>
      <c r="K143" s="16" t="s">
        <v>5368</v>
      </c>
      <c r="L143" s="82"/>
      <c r="AA143" s="495">
        <f>IF(AND('05 Lan'!C143=1,NOT('05 Lan'!I143="")),'05 Lan'!I143,0)</f>
        <v>0</v>
      </c>
      <c r="AB143" s="495">
        <f>IF(AND('05 Lan'!D143=1,NOT('05 Lan'!I143="")),'05 Lan'!I143,0)</f>
        <v>0</v>
      </c>
      <c r="AC143" s="495">
        <f>IF(AND('05 Lan'!E143=1,NOT('05 Lan'!I143="")),'05 Lan'!I143,0)</f>
        <v>0</v>
      </c>
      <c r="AD143" s="495">
        <f>IF(AND('05 Lan'!F143=1,NOT('05 Lan'!I143="")),'05 Lan'!I143,0)</f>
        <v>0</v>
      </c>
      <c r="AE143" s="495">
        <f>IF(AND('05 Lan'!C143=0,NOT('05 Lan'!H143="")),'05 Lan'!H143,4)</f>
        <v>4</v>
      </c>
      <c r="AF143" s="495">
        <f>IF(AND('05 Lan'!D143=0,NOT('05 Lan'!H143="")),'05 Lan'!H143,4)</f>
        <v>4</v>
      </c>
      <c r="AG143" s="495">
        <f>IF(AND('05 Lan'!E143=0,NOT('05 Lan'!H143="")),'05 Lan'!H143,4)</f>
        <v>4</v>
      </c>
      <c r="AH143" s="495">
        <f>IF(AND('05 Lan'!F143=0,NOT('05 Lan'!H143="")),'05 Lan'!H143,4)</f>
        <v>4</v>
      </c>
    </row>
    <row r="144" spans="1:34" ht="20" outlineLevel="2">
      <c r="A144" s="15" t="s">
        <v>4118</v>
      </c>
      <c r="B144" s="89" t="s">
        <v>4119</v>
      </c>
      <c r="C144" s="21"/>
      <c r="D144" s="21"/>
      <c r="E144" s="14"/>
      <c r="F144" s="14"/>
      <c r="G144" s="15">
        <v>4</v>
      </c>
      <c r="H144" s="15">
        <v>2</v>
      </c>
      <c r="I144" s="18"/>
      <c r="J144" s="15" t="s">
        <v>5466</v>
      </c>
      <c r="K144" s="16" t="s">
        <v>5368</v>
      </c>
      <c r="L144" s="82"/>
      <c r="AA144" s="495">
        <f>IF(AND('05 Lan'!C144=1,NOT('05 Lan'!I144="")),'05 Lan'!I144,0)</f>
        <v>0</v>
      </c>
      <c r="AB144" s="495">
        <f>IF(AND('05 Lan'!D144=1,NOT('05 Lan'!I144="")),'05 Lan'!I144,0)</f>
        <v>0</v>
      </c>
      <c r="AC144" s="495">
        <f>IF(AND('05 Lan'!E144=1,NOT('05 Lan'!I144="")),'05 Lan'!I144,0)</f>
        <v>0</v>
      </c>
      <c r="AD144" s="495">
        <f>IF(AND('05 Lan'!F144=1,NOT('05 Lan'!I144="")),'05 Lan'!I144,0)</f>
        <v>0</v>
      </c>
      <c r="AE144" s="495">
        <f>IF(AND('05 Lan'!C144=0,NOT('05 Lan'!H144="")),'05 Lan'!H144,4)</f>
        <v>2</v>
      </c>
      <c r="AF144" s="495">
        <f>IF(AND('05 Lan'!D144=0,NOT('05 Lan'!H144="")),'05 Lan'!H144,4)</f>
        <v>2</v>
      </c>
      <c r="AG144" s="495">
        <f>IF(AND('05 Lan'!E144=0,NOT('05 Lan'!H144="")),'05 Lan'!H144,4)</f>
        <v>2</v>
      </c>
      <c r="AH144" s="495">
        <f>IF(AND('05 Lan'!F144=0,NOT('05 Lan'!H144="")),'05 Lan'!H144,4)</f>
        <v>2</v>
      </c>
    </row>
    <row r="145" spans="1:34" ht="20" outlineLevel="2">
      <c r="A145" s="15" t="s">
        <v>4120</v>
      </c>
      <c r="B145" s="126" t="s">
        <v>449</v>
      </c>
      <c r="C145" s="21"/>
      <c r="D145" s="21"/>
      <c r="E145" s="14"/>
      <c r="F145" s="14"/>
      <c r="G145" s="15">
        <v>4</v>
      </c>
      <c r="H145" s="15">
        <v>2</v>
      </c>
      <c r="I145" s="18"/>
      <c r="J145" s="15" t="s">
        <v>5466</v>
      </c>
      <c r="K145" s="16"/>
      <c r="L145" s="82"/>
      <c r="AA145" s="495">
        <f>IF(AND('05 Lan'!C145=1,NOT('05 Lan'!I145="")),'05 Lan'!I145,0)</f>
        <v>0</v>
      </c>
      <c r="AB145" s="495">
        <f>IF(AND('05 Lan'!D145=1,NOT('05 Lan'!I145="")),'05 Lan'!I145,0)</f>
        <v>0</v>
      </c>
      <c r="AC145" s="495">
        <f>IF(AND('05 Lan'!E145=1,NOT('05 Lan'!I145="")),'05 Lan'!I145,0)</f>
        <v>0</v>
      </c>
      <c r="AD145" s="495">
        <f>IF(AND('05 Lan'!F145=1,NOT('05 Lan'!I145="")),'05 Lan'!I145,0)</f>
        <v>0</v>
      </c>
      <c r="AE145" s="495">
        <f>IF(AND('05 Lan'!C145=0,NOT('05 Lan'!H145="")),'05 Lan'!H145,4)</f>
        <v>2</v>
      </c>
      <c r="AF145" s="495">
        <f>IF(AND('05 Lan'!D145=0,NOT('05 Lan'!H145="")),'05 Lan'!H145,4)</f>
        <v>2</v>
      </c>
      <c r="AG145" s="495">
        <f>IF(AND('05 Lan'!E145=0,NOT('05 Lan'!H145="")),'05 Lan'!H145,4)</f>
        <v>2</v>
      </c>
      <c r="AH145" s="495">
        <f>IF(AND('05 Lan'!F145=0,NOT('05 Lan'!H145="")),'05 Lan'!H145,4)</f>
        <v>2</v>
      </c>
    </row>
    <row r="146" spans="1:34" ht="12.5" outlineLevel="2">
      <c r="A146" s="15" t="s">
        <v>4121</v>
      </c>
      <c r="B146" s="126" t="s">
        <v>4156</v>
      </c>
      <c r="C146" s="21"/>
      <c r="D146" s="21"/>
      <c r="E146" s="14"/>
      <c r="F146" s="14"/>
      <c r="G146" s="15">
        <v>4</v>
      </c>
      <c r="H146" s="15">
        <v>2</v>
      </c>
      <c r="I146" s="18"/>
      <c r="J146" s="15" t="s">
        <v>5466</v>
      </c>
      <c r="K146" s="16"/>
      <c r="L146" s="82"/>
      <c r="AA146" s="495">
        <f>IF(AND('05 Lan'!C146=1,NOT('05 Lan'!I146="")),'05 Lan'!I146,0)</f>
        <v>0</v>
      </c>
      <c r="AB146" s="495">
        <f>IF(AND('05 Lan'!D146=1,NOT('05 Lan'!I146="")),'05 Lan'!I146,0)</f>
        <v>0</v>
      </c>
      <c r="AC146" s="495">
        <f>IF(AND('05 Lan'!E146=1,NOT('05 Lan'!I146="")),'05 Lan'!I146,0)</f>
        <v>0</v>
      </c>
      <c r="AD146" s="495">
        <f>IF(AND('05 Lan'!F146=1,NOT('05 Lan'!I146="")),'05 Lan'!I146,0)</f>
        <v>0</v>
      </c>
      <c r="AE146" s="495">
        <f>IF(AND('05 Lan'!C146=0,NOT('05 Lan'!H146="")),'05 Lan'!H146,4)</f>
        <v>2</v>
      </c>
      <c r="AF146" s="495">
        <f>IF(AND('05 Lan'!D146=0,NOT('05 Lan'!H146="")),'05 Lan'!H146,4)</f>
        <v>2</v>
      </c>
      <c r="AG146" s="495">
        <f>IF(AND('05 Lan'!E146=0,NOT('05 Lan'!H146="")),'05 Lan'!H146,4)</f>
        <v>2</v>
      </c>
      <c r="AH146" s="495">
        <f>IF(AND('05 Lan'!F146=0,NOT('05 Lan'!H146="")),'05 Lan'!H146,4)</f>
        <v>2</v>
      </c>
    </row>
    <row r="147" spans="1:34" ht="20" outlineLevel="2">
      <c r="A147" s="15" t="s">
        <v>4157</v>
      </c>
      <c r="B147" s="118" t="s">
        <v>4163</v>
      </c>
      <c r="C147" s="21"/>
      <c r="D147" s="21"/>
      <c r="E147" s="35"/>
      <c r="F147" s="35"/>
      <c r="G147" s="15">
        <v>4</v>
      </c>
      <c r="H147" s="15"/>
      <c r="I147" s="18"/>
      <c r="J147" s="15" t="s">
        <v>5466</v>
      </c>
      <c r="K147" s="16"/>
      <c r="L147" s="82"/>
      <c r="AA147" s="495">
        <f>IF(AND('05 Lan'!C147=1,NOT('05 Lan'!I147="")),'05 Lan'!I147,0)</f>
        <v>0</v>
      </c>
      <c r="AB147" s="495">
        <f>IF(AND('05 Lan'!D147=1,NOT('05 Lan'!I147="")),'05 Lan'!I147,0)</f>
        <v>0</v>
      </c>
      <c r="AC147" s="495">
        <f>IF(AND('05 Lan'!E147=1,NOT('05 Lan'!I147="")),'05 Lan'!I147,0)</f>
        <v>0</v>
      </c>
      <c r="AD147" s="495">
        <f>IF(AND('05 Lan'!F147=1,NOT('05 Lan'!I147="")),'05 Lan'!I147,0)</f>
        <v>0</v>
      </c>
      <c r="AE147" s="495">
        <f>IF(AND('05 Lan'!C147=0,NOT('05 Lan'!H147="")),'05 Lan'!H147,4)</f>
        <v>4</v>
      </c>
      <c r="AF147" s="495">
        <f>IF(AND('05 Lan'!D147=0,NOT('05 Lan'!H147="")),'05 Lan'!H147,4)</f>
        <v>4</v>
      </c>
      <c r="AG147" s="495">
        <f>IF(AND('05 Lan'!E147=0,NOT('05 Lan'!H147="")),'05 Lan'!H147,4)</f>
        <v>4</v>
      </c>
      <c r="AH147" s="495">
        <f>IF(AND('05 Lan'!F147=0,NOT('05 Lan'!H147="")),'05 Lan'!H147,4)</f>
        <v>4</v>
      </c>
    </row>
    <row r="148" spans="1:34" ht="30" outlineLevel="2">
      <c r="A148" s="15" t="s">
        <v>4164</v>
      </c>
      <c r="B148" s="89" t="s">
        <v>4124</v>
      </c>
      <c r="C148" s="21"/>
      <c r="D148" s="21"/>
      <c r="E148" s="35"/>
      <c r="F148" s="35"/>
      <c r="G148" s="15">
        <v>4</v>
      </c>
      <c r="H148" s="15">
        <v>2</v>
      </c>
      <c r="I148" s="18"/>
      <c r="J148" s="15" t="s">
        <v>3371</v>
      </c>
      <c r="K148" s="16"/>
      <c r="L148" s="82"/>
      <c r="AA148" s="495">
        <f>IF(AND('05 Lan'!C148=1,NOT('05 Lan'!I148="")),'05 Lan'!I148,0)</f>
        <v>0</v>
      </c>
      <c r="AB148" s="495">
        <f>IF(AND('05 Lan'!D148=1,NOT('05 Lan'!I148="")),'05 Lan'!I148,0)</f>
        <v>0</v>
      </c>
      <c r="AC148" s="495">
        <f>IF(AND('05 Lan'!E148=1,NOT('05 Lan'!I148="")),'05 Lan'!I148,0)</f>
        <v>0</v>
      </c>
      <c r="AD148" s="495">
        <f>IF(AND('05 Lan'!F148=1,NOT('05 Lan'!I148="")),'05 Lan'!I148,0)</f>
        <v>0</v>
      </c>
      <c r="AE148" s="495">
        <f>IF(AND('05 Lan'!C148=0,NOT('05 Lan'!H148="")),'05 Lan'!H148,4)</f>
        <v>2</v>
      </c>
      <c r="AF148" s="495">
        <f>IF(AND('05 Lan'!D148=0,NOT('05 Lan'!H148="")),'05 Lan'!H148,4)</f>
        <v>2</v>
      </c>
      <c r="AG148" s="495">
        <f>IF(AND('05 Lan'!E148=0,NOT('05 Lan'!H148="")),'05 Lan'!H148,4)</f>
        <v>2</v>
      </c>
      <c r="AH148" s="495">
        <f>IF(AND('05 Lan'!F148=0,NOT('05 Lan'!H148="")),'05 Lan'!H148,4)</f>
        <v>2</v>
      </c>
    </row>
    <row r="149" spans="1:34" ht="12.5" outlineLevel="2">
      <c r="A149" s="15" t="s">
        <v>4125</v>
      </c>
      <c r="B149" s="89" t="s">
        <v>4126</v>
      </c>
      <c r="C149" s="21"/>
      <c r="D149" s="21"/>
      <c r="E149" s="36"/>
      <c r="F149" s="36"/>
      <c r="G149" s="15">
        <v>2</v>
      </c>
      <c r="H149" s="15">
        <v>3</v>
      </c>
      <c r="I149" s="18"/>
      <c r="J149" s="15" t="s">
        <v>2858</v>
      </c>
      <c r="K149" s="16"/>
      <c r="L149" s="82"/>
      <c r="AA149" s="495">
        <f>IF(AND('05 Lan'!C149=1,NOT('05 Lan'!I149="")),'05 Lan'!I149,0)</f>
        <v>0</v>
      </c>
      <c r="AB149" s="495">
        <f>IF(AND('05 Lan'!D149=1,NOT('05 Lan'!I149="")),'05 Lan'!I149,0)</f>
        <v>0</v>
      </c>
      <c r="AC149" s="495">
        <f>IF(AND('05 Lan'!E149=1,NOT('05 Lan'!I149="")),'05 Lan'!I149,0)</f>
        <v>0</v>
      </c>
      <c r="AD149" s="495">
        <f>IF(AND('05 Lan'!F149=1,NOT('05 Lan'!I149="")),'05 Lan'!I149,0)</f>
        <v>0</v>
      </c>
      <c r="AE149" s="495">
        <f>IF(AND('05 Lan'!C149=0,NOT('05 Lan'!H149="")),'05 Lan'!H149,4)</f>
        <v>3</v>
      </c>
      <c r="AF149" s="495">
        <f>IF(AND('05 Lan'!D149=0,NOT('05 Lan'!H149="")),'05 Lan'!H149,4)</f>
        <v>3</v>
      </c>
      <c r="AG149" s="495">
        <f>IF(AND('05 Lan'!E149=0,NOT('05 Lan'!H149="")),'05 Lan'!H149,4)</f>
        <v>3</v>
      </c>
      <c r="AH149" s="495">
        <f>IF(AND('05 Lan'!F149=0,NOT('05 Lan'!H149="")),'05 Lan'!H149,4)</f>
        <v>3</v>
      </c>
    </row>
    <row r="150" spans="1:34" ht="12.5" outlineLevel="1">
      <c r="A150" s="59" t="s">
        <v>4127</v>
      </c>
      <c r="B150" s="88" t="s">
        <v>4130</v>
      </c>
      <c r="C150" s="21"/>
      <c r="D150" s="21"/>
      <c r="E150" s="35"/>
      <c r="F150" s="35"/>
      <c r="G150" s="18"/>
      <c r="H150" s="18"/>
      <c r="I150" s="18"/>
      <c r="J150" s="15"/>
      <c r="K150" s="16"/>
      <c r="L150" s="82"/>
      <c r="AB150" s="495">
        <f>IF(AND('05 Lan'!D150=1,NOT('05 Lan'!I150="")),'05 Lan'!I150,0)</f>
        <v>0</v>
      </c>
    </row>
    <row r="151" spans="1:34" ht="20" outlineLevel="2">
      <c r="A151" s="15" t="s">
        <v>4131</v>
      </c>
      <c r="B151" s="113" t="s">
        <v>4132</v>
      </c>
      <c r="C151" s="21"/>
      <c r="D151" s="21"/>
      <c r="E151" s="35"/>
      <c r="F151" s="35"/>
      <c r="G151" s="15">
        <v>4</v>
      </c>
      <c r="H151" s="15">
        <v>1</v>
      </c>
      <c r="I151" s="18"/>
      <c r="J151" s="15" t="s">
        <v>5466</v>
      </c>
      <c r="K151" s="16"/>
      <c r="L151" s="82"/>
      <c r="AA151" s="495">
        <f>IF(AND('05 Lan'!C151=1,NOT('05 Lan'!I151="")),'05 Lan'!I151,0)</f>
        <v>0</v>
      </c>
      <c r="AB151" s="495">
        <f>IF(AND('05 Lan'!D151=1,NOT('05 Lan'!I151="")),'05 Lan'!I151,0)</f>
        <v>0</v>
      </c>
      <c r="AC151" s="495">
        <f>IF(AND('05 Lan'!E151=1,NOT('05 Lan'!I151="")),'05 Lan'!I151,0)</f>
        <v>0</v>
      </c>
      <c r="AD151" s="495">
        <f>IF(AND('05 Lan'!F151=1,NOT('05 Lan'!I151="")),'05 Lan'!I151,0)</f>
        <v>0</v>
      </c>
      <c r="AE151" s="495">
        <f>IF(AND('05 Lan'!C151=0,NOT('05 Lan'!H151="")),'05 Lan'!H151,4)</f>
        <v>1</v>
      </c>
      <c r="AF151" s="495">
        <f>IF(AND('05 Lan'!D151=0,NOT('05 Lan'!H151="")),'05 Lan'!H151,4)</f>
        <v>1</v>
      </c>
      <c r="AG151" s="495">
        <f>IF(AND('05 Lan'!E151=0,NOT('05 Lan'!H151="")),'05 Lan'!H151,4)</f>
        <v>1</v>
      </c>
      <c r="AH151" s="495">
        <f>IF(AND('05 Lan'!F151=0,NOT('05 Lan'!H151="")),'05 Lan'!H151,4)</f>
        <v>1</v>
      </c>
    </row>
    <row r="152" spans="1:34" ht="12.5" outlineLevel="2">
      <c r="A152" s="15" t="s">
        <v>4133</v>
      </c>
      <c r="B152" s="113" t="s">
        <v>4134</v>
      </c>
      <c r="C152" s="21"/>
      <c r="D152" s="21"/>
      <c r="E152" s="35"/>
      <c r="F152" s="35"/>
      <c r="G152" s="15">
        <v>4</v>
      </c>
      <c r="H152" s="15">
        <v>1</v>
      </c>
      <c r="I152" s="18"/>
      <c r="J152" s="15" t="s">
        <v>5466</v>
      </c>
      <c r="K152" s="16"/>
      <c r="L152" s="82"/>
      <c r="AA152" s="495">
        <f>IF(AND('05 Lan'!C152=1,NOT('05 Lan'!I152="")),'05 Lan'!I152,0)</f>
        <v>0</v>
      </c>
      <c r="AB152" s="495">
        <f>IF(AND('05 Lan'!D152=1,NOT('05 Lan'!I152="")),'05 Lan'!I152,0)</f>
        <v>0</v>
      </c>
      <c r="AC152" s="495">
        <f>IF(AND('05 Lan'!E152=1,NOT('05 Lan'!I152="")),'05 Lan'!I152,0)</f>
        <v>0</v>
      </c>
      <c r="AD152" s="495">
        <f>IF(AND('05 Lan'!F152=1,NOT('05 Lan'!I152="")),'05 Lan'!I152,0)</f>
        <v>0</v>
      </c>
      <c r="AE152" s="495">
        <f>IF(AND('05 Lan'!C152=0,NOT('05 Lan'!H152="")),'05 Lan'!H152,4)</f>
        <v>1</v>
      </c>
      <c r="AF152" s="495">
        <f>IF(AND('05 Lan'!D152=0,NOT('05 Lan'!H152="")),'05 Lan'!H152,4)</f>
        <v>1</v>
      </c>
      <c r="AG152" s="495">
        <f>IF(AND('05 Lan'!E152=0,NOT('05 Lan'!H152="")),'05 Lan'!H152,4)</f>
        <v>1</v>
      </c>
      <c r="AH152" s="495">
        <f>IF(AND('05 Lan'!F152=0,NOT('05 Lan'!H152="")),'05 Lan'!H152,4)</f>
        <v>1</v>
      </c>
    </row>
    <row r="153" spans="1:34" ht="30" outlineLevel="2">
      <c r="A153" s="15" t="s">
        <v>4135</v>
      </c>
      <c r="B153" s="89" t="s">
        <v>4181</v>
      </c>
      <c r="C153" s="21"/>
      <c r="D153" s="21"/>
      <c r="E153" s="35"/>
      <c r="F153" s="35"/>
      <c r="G153" s="15">
        <v>4</v>
      </c>
      <c r="H153" s="15">
        <v>2</v>
      </c>
      <c r="I153" s="18"/>
      <c r="J153" s="15" t="s">
        <v>2356</v>
      </c>
      <c r="K153" s="16"/>
      <c r="L153" s="82"/>
      <c r="AA153" s="495">
        <f>IF(AND('05 Lan'!C153=1,NOT('05 Lan'!I153="")),'05 Lan'!I153,0)</f>
        <v>0</v>
      </c>
      <c r="AB153" s="495">
        <f>IF(AND('05 Lan'!D153=1,NOT('05 Lan'!I153="")),'05 Lan'!I153,0)</f>
        <v>0</v>
      </c>
      <c r="AC153" s="495">
        <f>IF(AND('05 Lan'!E153=1,NOT('05 Lan'!I153="")),'05 Lan'!I153,0)</f>
        <v>0</v>
      </c>
      <c r="AD153" s="495">
        <f>IF(AND('05 Lan'!F153=1,NOT('05 Lan'!I153="")),'05 Lan'!I153,0)</f>
        <v>0</v>
      </c>
      <c r="AE153" s="495">
        <f>IF(AND('05 Lan'!C153=0,NOT('05 Lan'!H153="")),'05 Lan'!H153,4)</f>
        <v>2</v>
      </c>
      <c r="AF153" s="495">
        <f>IF(AND('05 Lan'!D153=0,NOT('05 Lan'!H153="")),'05 Lan'!H153,4)</f>
        <v>2</v>
      </c>
      <c r="AG153" s="495">
        <f>IF(AND('05 Lan'!E153=0,NOT('05 Lan'!H153="")),'05 Lan'!H153,4)</f>
        <v>2</v>
      </c>
      <c r="AH153" s="495">
        <f>IF(AND('05 Lan'!F153=0,NOT('05 Lan'!H153="")),'05 Lan'!H153,4)</f>
        <v>2</v>
      </c>
    </row>
    <row r="154" spans="1:34" ht="50" outlineLevel="2">
      <c r="A154" s="15" t="s">
        <v>4182</v>
      </c>
      <c r="B154" s="89" t="s">
        <v>5417</v>
      </c>
      <c r="C154" s="21"/>
      <c r="D154" s="21"/>
      <c r="E154" s="35"/>
      <c r="F154" s="35"/>
      <c r="G154" s="15">
        <v>4</v>
      </c>
      <c r="H154" s="15">
        <v>3</v>
      </c>
      <c r="I154" s="15"/>
      <c r="J154" s="15" t="s">
        <v>5466</v>
      </c>
      <c r="K154" s="16"/>
      <c r="L154" s="82"/>
      <c r="AA154" s="495">
        <f>IF(AND('05 Lan'!C154=1,NOT('05 Lan'!I154="")),'05 Lan'!I154,0)</f>
        <v>0</v>
      </c>
      <c r="AB154" s="495">
        <f>IF(AND('05 Lan'!D154=1,NOT('05 Lan'!I154="")),'05 Lan'!I154,0)</f>
        <v>0</v>
      </c>
      <c r="AC154" s="495">
        <f>IF(AND('05 Lan'!E154=1,NOT('05 Lan'!I154="")),'05 Lan'!I154,0)</f>
        <v>0</v>
      </c>
      <c r="AD154" s="495">
        <f>IF(AND('05 Lan'!F154=1,NOT('05 Lan'!I154="")),'05 Lan'!I154,0)</f>
        <v>0</v>
      </c>
      <c r="AE154" s="495">
        <f>IF(AND('05 Lan'!C154=0,NOT('05 Lan'!H154="")),'05 Lan'!H154,4)</f>
        <v>3</v>
      </c>
      <c r="AF154" s="495">
        <f>IF(AND('05 Lan'!D154=0,NOT('05 Lan'!H154="")),'05 Lan'!H154,4)</f>
        <v>3</v>
      </c>
      <c r="AG154" s="495">
        <f>IF(AND('05 Lan'!E154=0,NOT('05 Lan'!H154="")),'05 Lan'!H154,4)</f>
        <v>3</v>
      </c>
      <c r="AH154" s="495">
        <f>IF(AND('05 Lan'!F154=0,NOT('05 Lan'!H154="")),'05 Lan'!H154,4)</f>
        <v>3</v>
      </c>
    </row>
    <row r="155" spans="1:34" ht="50" outlineLevel="2">
      <c r="A155" s="15" t="s">
        <v>4108</v>
      </c>
      <c r="B155" s="126" t="s">
        <v>5456</v>
      </c>
      <c r="C155" s="21"/>
      <c r="D155" s="21"/>
      <c r="E155" s="35"/>
      <c r="F155" s="35"/>
      <c r="G155" s="15">
        <v>4</v>
      </c>
      <c r="H155" s="15">
        <v>3</v>
      </c>
      <c r="I155" s="15"/>
      <c r="J155" s="15" t="s">
        <v>2356</v>
      </c>
      <c r="K155" s="16"/>
      <c r="L155" s="82"/>
      <c r="AA155" s="495">
        <f>IF(AND('05 Lan'!C155=1,NOT('05 Lan'!I155="")),'05 Lan'!I155,0)</f>
        <v>0</v>
      </c>
      <c r="AB155" s="495">
        <f>IF(AND('05 Lan'!D155=1,NOT('05 Lan'!I155="")),'05 Lan'!I155,0)</f>
        <v>0</v>
      </c>
      <c r="AC155" s="495">
        <f>IF(AND('05 Lan'!E155=1,NOT('05 Lan'!I155="")),'05 Lan'!I155,0)</f>
        <v>0</v>
      </c>
      <c r="AD155" s="495">
        <f>IF(AND('05 Lan'!F155=1,NOT('05 Lan'!I155="")),'05 Lan'!I155,0)</f>
        <v>0</v>
      </c>
      <c r="AE155" s="495">
        <f>IF(AND('05 Lan'!C155=0,NOT('05 Lan'!H155="")),'05 Lan'!H155,4)</f>
        <v>3</v>
      </c>
      <c r="AF155" s="495">
        <f>IF(AND('05 Lan'!D155=0,NOT('05 Lan'!H155="")),'05 Lan'!H155,4)</f>
        <v>3</v>
      </c>
      <c r="AG155" s="495">
        <f>IF(AND('05 Lan'!E155=0,NOT('05 Lan'!H155="")),'05 Lan'!H155,4)</f>
        <v>3</v>
      </c>
      <c r="AH155" s="495">
        <f>IF(AND('05 Lan'!F155=0,NOT('05 Lan'!H155="")),'05 Lan'!H155,4)</f>
        <v>3</v>
      </c>
    </row>
    <row r="156" spans="1:34" ht="20" outlineLevel="2">
      <c r="A156" s="15" t="s">
        <v>4206</v>
      </c>
      <c r="B156" s="118" t="s">
        <v>4779</v>
      </c>
      <c r="C156" s="21"/>
      <c r="D156" s="21"/>
      <c r="E156" s="35"/>
      <c r="F156" s="35"/>
      <c r="G156" s="15">
        <v>4</v>
      </c>
      <c r="H156" s="15">
        <v>2</v>
      </c>
      <c r="I156" s="18"/>
      <c r="J156" s="15" t="s">
        <v>5466</v>
      </c>
      <c r="K156" s="16"/>
      <c r="L156" s="82"/>
      <c r="AA156" s="495">
        <f>IF(AND('05 Lan'!C156=1,NOT('05 Lan'!I156="")),'05 Lan'!I156,0)</f>
        <v>0</v>
      </c>
      <c r="AB156" s="495">
        <f>IF(AND('05 Lan'!D156=1,NOT('05 Lan'!I156="")),'05 Lan'!I156,0)</f>
        <v>0</v>
      </c>
      <c r="AC156" s="495">
        <f>IF(AND('05 Lan'!E156=1,NOT('05 Lan'!I156="")),'05 Lan'!I156,0)</f>
        <v>0</v>
      </c>
      <c r="AD156" s="495">
        <f>IF(AND('05 Lan'!F156=1,NOT('05 Lan'!I156="")),'05 Lan'!I156,0)</f>
        <v>0</v>
      </c>
      <c r="AE156" s="495">
        <f>IF(AND('05 Lan'!C156=0,NOT('05 Lan'!H156="")),'05 Lan'!H156,4)</f>
        <v>2</v>
      </c>
      <c r="AF156" s="495">
        <f>IF(AND('05 Lan'!D156=0,NOT('05 Lan'!H156="")),'05 Lan'!H156,4)</f>
        <v>2</v>
      </c>
      <c r="AG156" s="495">
        <f>IF(AND('05 Lan'!E156=0,NOT('05 Lan'!H156="")),'05 Lan'!H156,4)</f>
        <v>2</v>
      </c>
      <c r="AH156" s="495">
        <f>IF(AND('05 Lan'!F156=0,NOT('05 Lan'!H156="")),'05 Lan'!H156,4)</f>
        <v>2</v>
      </c>
    </row>
    <row r="157" spans="1:34" ht="20" outlineLevel="2">
      <c r="A157" s="15" t="s">
        <v>4158</v>
      </c>
      <c r="B157" s="118" t="s">
        <v>4207</v>
      </c>
      <c r="C157" s="21"/>
      <c r="D157" s="21"/>
      <c r="E157" s="35"/>
      <c r="F157" s="35"/>
      <c r="G157" s="15">
        <v>4</v>
      </c>
      <c r="H157" s="15">
        <v>2</v>
      </c>
      <c r="I157" s="18"/>
      <c r="J157" s="15" t="s">
        <v>2356</v>
      </c>
      <c r="K157" s="16"/>
      <c r="L157" s="82"/>
      <c r="AA157" s="495">
        <f>IF(AND('05 Lan'!C157=1,NOT('05 Lan'!I157="")),'05 Lan'!I157,0)</f>
        <v>0</v>
      </c>
      <c r="AB157" s="495">
        <f>IF(AND('05 Lan'!D157=1,NOT('05 Lan'!I157="")),'05 Lan'!I157,0)</f>
        <v>0</v>
      </c>
      <c r="AC157" s="495">
        <f>IF(AND('05 Lan'!E157=1,NOT('05 Lan'!I157="")),'05 Lan'!I157,0)</f>
        <v>0</v>
      </c>
      <c r="AD157" s="495">
        <f>IF(AND('05 Lan'!F157=1,NOT('05 Lan'!I157="")),'05 Lan'!I157,0)</f>
        <v>0</v>
      </c>
      <c r="AE157" s="495">
        <f>IF(AND('05 Lan'!C157=0,NOT('05 Lan'!H157="")),'05 Lan'!H157,4)</f>
        <v>2</v>
      </c>
      <c r="AF157" s="495">
        <f>IF(AND('05 Lan'!D157=0,NOT('05 Lan'!H157="")),'05 Lan'!H157,4)</f>
        <v>2</v>
      </c>
      <c r="AG157" s="495">
        <f>IF(AND('05 Lan'!E157=0,NOT('05 Lan'!H157="")),'05 Lan'!H157,4)</f>
        <v>2</v>
      </c>
      <c r="AH157" s="495">
        <f>IF(AND('05 Lan'!F157=0,NOT('05 Lan'!H157="")),'05 Lan'!H157,4)</f>
        <v>2</v>
      </c>
    </row>
    <row r="158" spans="1:34" ht="30" outlineLevel="2">
      <c r="A158" s="15" t="s">
        <v>4208</v>
      </c>
      <c r="B158" s="89" t="s">
        <v>4209</v>
      </c>
      <c r="C158" s="21"/>
      <c r="D158" s="21"/>
      <c r="E158" s="35"/>
      <c r="F158" s="35"/>
      <c r="G158" s="15">
        <v>4</v>
      </c>
      <c r="H158" s="15">
        <v>3</v>
      </c>
      <c r="I158" s="18"/>
      <c r="J158" s="15" t="s">
        <v>3371</v>
      </c>
      <c r="K158" s="16"/>
      <c r="L158" s="82"/>
      <c r="AA158" s="495">
        <f>IF(AND('05 Lan'!C158=1,NOT('05 Lan'!I158="")),'05 Lan'!I158,0)</f>
        <v>0</v>
      </c>
      <c r="AB158" s="495">
        <f>IF(AND('05 Lan'!D158=1,NOT('05 Lan'!I158="")),'05 Lan'!I158,0)</f>
        <v>0</v>
      </c>
      <c r="AC158" s="495">
        <f>IF(AND('05 Lan'!E158=1,NOT('05 Lan'!I158="")),'05 Lan'!I158,0)</f>
        <v>0</v>
      </c>
      <c r="AD158" s="495">
        <f>IF(AND('05 Lan'!F158=1,NOT('05 Lan'!I158="")),'05 Lan'!I158,0)</f>
        <v>0</v>
      </c>
      <c r="AE158" s="495">
        <f>IF(AND('05 Lan'!C158=0,NOT('05 Lan'!H158="")),'05 Lan'!H158,4)</f>
        <v>3</v>
      </c>
      <c r="AF158" s="495">
        <f>IF(AND('05 Lan'!D158=0,NOT('05 Lan'!H158="")),'05 Lan'!H158,4)</f>
        <v>3</v>
      </c>
      <c r="AG158" s="495">
        <f>IF(AND('05 Lan'!E158=0,NOT('05 Lan'!H158="")),'05 Lan'!H158,4)</f>
        <v>3</v>
      </c>
      <c r="AH158" s="495">
        <f>IF(AND('05 Lan'!F158=0,NOT('05 Lan'!H158="")),'05 Lan'!H158,4)</f>
        <v>3</v>
      </c>
    </row>
    <row r="159" spans="1:34">
      <c r="A159" s="64" t="s">
        <v>4210</v>
      </c>
      <c r="B159" s="115" t="s">
        <v>4211</v>
      </c>
      <c r="C159" s="21"/>
      <c r="D159" s="21"/>
      <c r="E159" s="35"/>
      <c r="F159" s="35"/>
      <c r="G159" s="15"/>
      <c r="H159" s="15"/>
      <c r="I159" s="18"/>
      <c r="J159" s="18"/>
      <c r="K159" s="16"/>
      <c r="L159" s="82"/>
      <c r="AB159" s="495">
        <f>IF(AND('05 Lan'!D159=1,NOT('05 Lan'!I159="")),'05 Lan'!I159,0)</f>
        <v>0</v>
      </c>
    </row>
    <row r="160" spans="1:34" ht="50" outlineLevel="1">
      <c r="A160" s="59" t="s">
        <v>4212</v>
      </c>
      <c r="B160" s="139" t="s">
        <v>4128</v>
      </c>
      <c r="C160" s="21"/>
      <c r="D160" s="21"/>
      <c r="E160" s="35"/>
      <c r="F160" s="35"/>
      <c r="G160" s="15"/>
      <c r="H160" s="15"/>
      <c r="I160" s="18"/>
      <c r="J160" s="18"/>
      <c r="K160" s="16"/>
      <c r="L160" s="82"/>
      <c r="AB160" s="495">
        <f>IF(AND('05 Lan'!D160=1,NOT('05 Lan'!I160="")),'05 Lan'!I160,0)</f>
        <v>0</v>
      </c>
    </row>
    <row r="161" spans="1:34" ht="20" outlineLevel="2">
      <c r="A161" s="15" t="s">
        <v>4129</v>
      </c>
      <c r="B161" s="113" t="s">
        <v>4234</v>
      </c>
      <c r="C161" s="21"/>
      <c r="D161" s="21"/>
      <c r="E161" s="35"/>
      <c r="F161" s="35"/>
      <c r="G161" s="15">
        <v>4</v>
      </c>
      <c r="H161" s="15"/>
      <c r="I161" s="18"/>
      <c r="J161" s="15" t="s">
        <v>2351</v>
      </c>
      <c r="K161" s="16" t="s">
        <v>5693</v>
      </c>
      <c r="L161" s="82"/>
      <c r="AA161" s="495">
        <f>IF(AND('05 Lan'!C161=1,NOT('05 Lan'!I161="")),'05 Lan'!I161,0)</f>
        <v>0</v>
      </c>
      <c r="AB161" s="495">
        <f>IF(AND('05 Lan'!D161=1,NOT('05 Lan'!I161="")),'05 Lan'!I161,0)</f>
        <v>0</v>
      </c>
      <c r="AC161" s="495">
        <f>IF(AND('05 Lan'!E161=1,NOT('05 Lan'!I161="")),'05 Lan'!I161,0)</f>
        <v>0</v>
      </c>
      <c r="AD161" s="495">
        <f>IF(AND('05 Lan'!F161=1,NOT('05 Lan'!I161="")),'05 Lan'!I161,0)</f>
        <v>0</v>
      </c>
      <c r="AE161" s="495">
        <f>IF(AND('05 Lan'!C161=0,NOT('05 Lan'!H161="")),'05 Lan'!H161,4)</f>
        <v>4</v>
      </c>
      <c r="AF161" s="495">
        <f>IF(AND('05 Lan'!D161=0,NOT('05 Lan'!H161="")),'05 Lan'!H161,4)</f>
        <v>4</v>
      </c>
      <c r="AG161" s="495">
        <f>IF(AND('05 Lan'!E161=0,NOT('05 Lan'!H161="")),'05 Lan'!H161,4)</f>
        <v>4</v>
      </c>
      <c r="AH161" s="495">
        <f>IF(AND('05 Lan'!F161=0,NOT('05 Lan'!H161="")),'05 Lan'!H161,4)</f>
        <v>4</v>
      </c>
    </row>
    <row r="162" spans="1:34" ht="30" outlineLevel="2">
      <c r="A162" s="15" t="s">
        <v>4235</v>
      </c>
      <c r="B162" s="113" t="s">
        <v>4291</v>
      </c>
      <c r="C162" s="21"/>
      <c r="D162" s="21"/>
      <c r="E162" s="35"/>
      <c r="F162" s="35"/>
      <c r="G162" s="15">
        <v>4</v>
      </c>
      <c r="H162" s="15">
        <v>2</v>
      </c>
      <c r="I162" s="18"/>
      <c r="J162" s="15" t="s">
        <v>5466</v>
      </c>
      <c r="K162" s="16"/>
      <c r="L162" s="82"/>
      <c r="AA162" s="495">
        <f>IF(AND('05 Lan'!C162=1,NOT('05 Lan'!I162="")),'05 Lan'!I162,0)</f>
        <v>0</v>
      </c>
      <c r="AB162" s="495">
        <f>IF(AND('05 Lan'!D162=1,NOT('05 Lan'!I162="")),'05 Lan'!I162,0)</f>
        <v>0</v>
      </c>
      <c r="AC162" s="495">
        <f>IF(AND('05 Lan'!E162=1,NOT('05 Lan'!I162="")),'05 Lan'!I162,0)</f>
        <v>0</v>
      </c>
      <c r="AD162" s="495">
        <f>IF(AND('05 Lan'!F162=1,NOT('05 Lan'!I162="")),'05 Lan'!I162,0)</f>
        <v>0</v>
      </c>
      <c r="AE162" s="495">
        <f>IF(AND('05 Lan'!C162=0,NOT('05 Lan'!H162="")),'05 Lan'!H162,4)</f>
        <v>2</v>
      </c>
      <c r="AF162" s="495">
        <f>IF(AND('05 Lan'!D162=0,NOT('05 Lan'!H162="")),'05 Lan'!H162,4)</f>
        <v>2</v>
      </c>
      <c r="AG162" s="495">
        <f>IF(AND('05 Lan'!E162=0,NOT('05 Lan'!H162="")),'05 Lan'!H162,4)</f>
        <v>2</v>
      </c>
      <c r="AH162" s="495">
        <f>IF(AND('05 Lan'!F162=0,NOT('05 Lan'!H162="")),'05 Lan'!H162,4)</f>
        <v>2</v>
      </c>
    </row>
    <row r="163" spans="1:34" ht="20" outlineLevel="2">
      <c r="A163" s="15" t="s">
        <v>3179</v>
      </c>
      <c r="B163" s="113" t="s">
        <v>4144</v>
      </c>
      <c r="C163" s="21"/>
      <c r="D163" s="21"/>
      <c r="E163" s="35"/>
      <c r="F163" s="35"/>
      <c r="G163" s="15">
        <v>4</v>
      </c>
      <c r="H163" s="15">
        <v>3</v>
      </c>
      <c r="I163" s="18"/>
      <c r="J163" s="15" t="s">
        <v>5466</v>
      </c>
      <c r="K163" s="16" t="s">
        <v>4725</v>
      </c>
      <c r="L163" s="82"/>
      <c r="AA163" s="495">
        <f>IF(AND('05 Lan'!C163=1,NOT('05 Lan'!I163="")),'05 Lan'!I163,0)</f>
        <v>0</v>
      </c>
      <c r="AB163" s="495">
        <f>IF(AND('05 Lan'!D163=1,NOT('05 Lan'!I163="")),'05 Lan'!I163,0)</f>
        <v>0</v>
      </c>
      <c r="AC163" s="495">
        <f>IF(AND('05 Lan'!E163=1,NOT('05 Lan'!I163="")),'05 Lan'!I163,0)</f>
        <v>0</v>
      </c>
      <c r="AD163" s="495">
        <f>IF(AND('05 Lan'!F163=1,NOT('05 Lan'!I163="")),'05 Lan'!I163,0)</f>
        <v>0</v>
      </c>
      <c r="AE163" s="495">
        <f>IF(AND('05 Lan'!C163=0,NOT('05 Lan'!H163="")),'05 Lan'!H163,4)</f>
        <v>3</v>
      </c>
      <c r="AF163" s="495">
        <f>IF(AND('05 Lan'!D163=0,NOT('05 Lan'!H163="")),'05 Lan'!H163,4)</f>
        <v>3</v>
      </c>
      <c r="AG163" s="495">
        <f>IF(AND('05 Lan'!E163=0,NOT('05 Lan'!H163="")),'05 Lan'!H163,4)</f>
        <v>3</v>
      </c>
      <c r="AH163" s="495">
        <f>IF(AND('05 Lan'!F163=0,NOT('05 Lan'!H163="")),'05 Lan'!H163,4)</f>
        <v>3</v>
      </c>
    </row>
    <row r="164" spans="1:34" ht="40" outlineLevel="2">
      <c r="A164" s="15" t="s">
        <v>4145</v>
      </c>
      <c r="B164" s="113" t="s">
        <v>4146</v>
      </c>
      <c r="C164" s="21"/>
      <c r="D164" s="21"/>
      <c r="E164" s="35"/>
      <c r="F164" s="35"/>
      <c r="G164" s="15">
        <v>4</v>
      </c>
      <c r="H164" s="15">
        <v>3</v>
      </c>
      <c r="I164" s="15">
        <v>3</v>
      </c>
      <c r="J164" s="15" t="s">
        <v>2855</v>
      </c>
      <c r="K164" s="16"/>
      <c r="L164" s="82"/>
      <c r="AA164" s="495">
        <f>IF(AND('05 Lan'!C164=1,NOT('05 Lan'!I164="")),'05 Lan'!I164,0)</f>
        <v>0</v>
      </c>
      <c r="AB164" s="495">
        <f>IF(AND('05 Lan'!D164=1,NOT('05 Lan'!I164="")),'05 Lan'!I164,0)</f>
        <v>0</v>
      </c>
      <c r="AC164" s="495">
        <f>IF(AND('05 Lan'!E164=1,NOT('05 Lan'!I164="")),'05 Lan'!I164,0)</f>
        <v>0</v>
      </c>
      <c r="AD164" s="495">
        <f>IF(AND('05 Lan'!F164=1,NOT('05 Lan'!I164="")),'05 Lan'!I164,0)</f>
        <v>0</v>
      </c>
      <c r="AE164" s="495">
        <f>IF(AND('05 Lan'!C164=0,NOT('05 Lan'!H164="")),'05 Lan'!H164,4)</f>
        <v>3</v>
      </c>
      <c r="AF164" s="495">
        <f>IF(AND('05 Lan'!D164=0,NOT('05 Lan'!H164="")),'05 Lan'!H164,4)</f>
        <v>3</v>
      </c>
      <c r="AG164" s="495">
        <f>IF(AND('05 Lan'!E164=0,NOT('05 Lan'!H164="")),'05 Lan'!H164,4)</f>
        <v>3</v>
      </c>
      <c r="AH164" s="495">
        <f>IF(AND('05 Lan'!F164=0,NOT('05 Lan'!H164="")),'05 Lan'!H164,4)</f>
        <v>3</v>
      </c>
    </row>
    <row r="165" spans="1:34" ht="20" outlineLevel="2">
      <c r="A165" s="15" t="s">
        <v>4147</v>
      </c>
      <c r="B165" s="113" t="s">
        <v>342</v>
      </c>
      <c r="C165" s="21"/>
      <c r="D165" s="21"/>
      <c r="E165" s="35"/>
      <c r="F165" s="35"/>
      <c r="G165" s="15">
        <v>4</v>
      </c>
      <c r="H165" s="15">
        <v>2</v>
      </c>
      <c r="I165" s="18"/>
      <c r="J165" s="15" t="s">
        <v>3371</v>
      </c>
      <c r="K165" s="16"/>
      <c r="L165" s="82"/>
      <c r="AA165" s="495">
        <f>IF(AND('05 Lan'!C165=1,NOT('05 Lan'!I165="")),'05 Lan'!I165,0)</f>
        <v>0</v>
      </c>
      <c r="AB165" s="495">
        <f>IF(AND('05 Lan'!D165=1,NOT('05 Lan'!I165="")),'05 Lan'!I165,0)</f>
        <v>0</v>
      </c>
      <c r="AC165" s="495">
        <f>IF(AND('05 Lan'!E165=1,NOT('05 Lan'!I165="")),'05 Lan'!I165,0)</f>
        <v>0</v>
      </c>
      <c r="AD165" s="495">
        <f>IF(AND('05 Lan'!F165=1,NOT('05 Lan'!I165="")),'05 Lan'!I165,0)</f>
        <v>0</v>
      </c>
      <c r="AE165" s="495">
        <f>IF(AND('05 Lan'!C165=0,NOT('05 Lan'!H165="")),'05 Lan'!H165,4)</f>
        <v>2</v>
      </c>
      <c r="AF165" s="495">
        <f>IF(AND('05 Lan'!D165=0,NOT('05 Lan'!H165="")),'05 Lan'!H165,4)</f>
        <v>2</v>
      </c>
      <c r="AG165" s="495">
        <f>IF(AND('05 Lan'!E165=0,NOT('05 Lan'!H165="")),'05 Lan'!H165,4)</f>
        <v>2</v>
      </c>
      <c r="AH165" s="495">
        <f>IF(AND('05 Lan'!F165=0,NOT('05 Lan'!H165="")),'05 Lan'!H165,4)</f>
        <v>2</v>
      </c>
    </row>
    <row r="166" spans="1:34" ht="30" outlineLevel="2">
      <c r="A166" s="15" t="s">
        <v>4148</v>
      </c>
      <c r="B166" s="113" t="s">
        <v>4976</v>
      </c>
      <c r="C166" s="21"/>
      <c r="D166" s="21"/>
      <c r="E166" s="35"/>
      <c r="F166" s="35"/>
      <c r="G166" s="15">
        <v>4</v>
      </c>
      <c r="H166" s="15">
        <v>2</v>
      </c>
      <c r="I166" s="18"/>
      <c r="J166" s="15" t="s">
        <v>3371</v>
      </c>
      <c r="K166" s="16"/>
      <c r="L166" s="82"/>
      <c r="AA166" s="495">
        <f>IF(AND('05 Lan'!C166=1,NOT('05 Lan'!I166="")),'05 Lan'!I166,0)</f>
        <v>0</v>
      </c>
      <c r="AB166" s="495">
        <f>IF(AND('05 Lan'!D166=1,NOT('05 Lan'!I166="")),'05 Lan'!I166,0)</f>
        <v>0</v>
      </c>
      <c r="AC166" s="495">
        <f>IF(AND('05 Lan'!E166=1,NOT('05 Lan'!I166="")),'05 Lan'!I166,0)</f>
        <v>0</v>
      </c>
      <c r="AD166" s="495">
        <f>IF(AND('05 Lan'!F166=1,NOT('05 Lan'!I166="")),'05 Lan'!I166,0)</f>
        <v>0</v>
      </c>
      <c r="AE166" s="495">
        <f>IF(AND('05 Lan'!C166=0,NOT('05 Lan'!H166="")),'05 Lan'!H166,4)</f>
        <v>2</v>
      </c>
      <c r="AF166" s="495">
        <f>IF(AND('05 Lan'!D166=0,NOT('05 Lan'!H166="")),'05 Lan'!H166,4)</f>
        <v>2</v>
      </c>
      <c r="AG166" s="495">
        <f>IF(AND('05 Lan'!E166=0,NOT('05 Lan'!H166="")),'05 Lan'!H166,4)</f>
        <v>2</v>
      </c>
      <c r="AH166" s="495">
        <f>IF(AND('05 Lan'!F166=0,NOT('05 Lan'!H166="")),'05 Lan'!H166,4)</f>
        <v>2</v>
      </c>
    </row>
    <row r="167" spans="1:34" ht="12.5" outlineLevel="2">
      <c r="A167" s="15" t="s">
        <v>4149</v>
      </c>
      <c r="B167" s="113" t="s">
        <v>4918</v>
      </c>
      <c r="C167" s="21"/>
      <c r="D167" s="21"/>
      <c r="E167" s="35"/>
      <c r="F167" s="35"/>
      <c r="G167" s="15">
        <v>4</v>
      </c>
      <c r="H167" s="15">
        <v>3</v>
      </c>
      <c r="I167" s="18"/>
      <c r="J167" s="15" t="s">
        <v>2858</v>
      </c>
      <c r="K167" s="16"/>
      <c r="L167" s="82"/>
      <c r="AA167" s="495">
        <f>IF(AND('05 Lan'!C167=1,NOT('05 Lan'!I167="")),'05 Lan'!I167,0)</f>
        <v>0</v>
      </c>
      <c r="AB167" s="495">
        <f>IF(AND('05 Lan'!D167=1,NOT('05 Lan'!I167="")),'05 Lan'!I167,0)</f>
        <v>0</v>
      </c>
      <c r="AC167" s="495">
        <f>IF(AND('05 Lan'!E167=1,NOT('05 Lan'!I167="")),'05 Lan'!I167,0)</f>
        <v>0</v>
      </c>
      <c r="AD167" s="495">
        <f>IF(AND('05 Lan'!F167=1,NOT('05 Lan'!I167="")),'05 Lan'!I167,0)</f>
        <v>0</v>
      </c>
      <c r="AE167" s="495">
        <f>IF(AND('05 Lan'!C167=0,NOT('05 Lan'!H167="")),'05 Lan'!H167,4)</f>
        <v>3</v>
      </c>
      <c r="AF167" s="495">
        <f>IF(AND('05 Lan'!D167=0,NOT('05 Lan'!H167="")),'05 Lan'!H167,4)</f>
        <v>3</v>
      </c>
      <c r="AG167" s="495">
        <f>IF(AND('05 Lan'!E167=0,NOT('05 Lan'!H167="")),'05 Lan'!H167,4)</f>
        <v>3</v>
      </c>
      <c r="AH167" s="495">
        <f>IF(AND('05 Lan'!F167=0,NOT('05 Lan'!H167="")),'05 Lan'!H167,4)</f>
        <v>3</v>
      </c>
    </row>
    <row r="168" spans="1:34" ht="12.5" outlineLevel="1">
      <c r="A168" s="59" t="s">
        <v>4150</v>
      </c>
      <c r="B168" s="88" t="s">
        <v>4151</v>
      </c>
      <c r="C168" s="14"/>
      <c r="D168" s="21"/>
      <c r="E168" s="35"/>
      <c r="F168" s="35"/>
      <c r="G168" s="15"/>
      <c r="H168" s="15"/>
      <c r="I168" s="18"/>
      <c r="J168" s="15"/>
      <c r="K168" s="16"/>
      <c r="L168" s="82"/>
      <c r="AB168" s="495">
        <f>IF(AND('05 Lan'!D168=1,NOT('05 Lan'!I168="")),'05 Lan'!I168,0)</f>
        <v>0</v>
      </c>
    </row>
    <row r="169" spans="1:34" ht="20" outlineLevel="2">
      <c r="A169" s="15" t="s">
        <v>4152</v>
      </c>
      <c r="B169" s="113" t="s">
        <v>4153</v>
      </c>
      <c r="C169" s="21"/>
      <c r="D169" s="21"/>
      <c r="E169" s="35"/>
      <c r="F169" s="35"/>
      <c r="G169" s="15">
        <v>4</v>
      </c>
      <c r="H169" s="15"/>
      <c r="I169" s="18"/>
      <c r="J169" s="15" t="s">
        <v>2351</v>
      </c>
      <c r="K169" s="16"/>
      <c r="L169" s="82"/>
      <c r="AA169" s="495">
        <f>IF(AND('05 Lan'!C169=1,NOT('05 Lan'!I169="")),'05 Lan'!I169,0)</f>
        <v>0</v>
      </c>
      <c r="AB169" s="495">
        <f>IF(AND('05 Lan'!D169=1,NOT('05 Lan'!I169="")),'05 Lan'!I169,0)</f>
        <v>0</v>
      </c>
      <c r="AC169" s="495">
        <f>IF(AND('05 Lan'!E169=1,NOT('05 Lan'!I169="")),'05 Lan'!I169,0)</f>
        <v>0</v>
      </c>
      <c r="AD169" s="495">
        <f>IF(AND('05 Lan'!F169=1,NOT('05 Lan'!I169="")),'05 Lan'!I169,0)</f>
        <v>0</v>
      </c>
      <c r="AE169" s="495">
        <f>IF(AND('05 Lan'!C169=0,NOT('05 Lan'!H169="")),'05 Lan'!H169,4)</f>
        <v>4</v>
      </c>
      <c r="AF169" s="495">
        <f>IF(AND('05 Lan'!D169=0,NOT('05 Lan'!H169="")),'05 Lan'!H169,4)</f>
        <v>4</v>
      </c>
      <c r="AG169" s="495">
        <f>IF(AND('05 Lan'!E169=0,NOT('05 Lan'!H169="")),'05 Lan'!H169,4)</f>
        <v>4</v>
      </c>
      <c r="AH169" s="495">
        <f>IF(AND('05 Lan'!F169=0,NOT('05 Lan'!H169="")),'05 Lan'!H169,4)</f>
        <v>4</v>
      </c>
    </row>
    <row r="170" spans="1:34" ht="30" outlineLevel="2">
      <c r="A170" s="15" t="s">
        <v>4154</v>
      </c>
      <c r="B170" s="113" t="s">
        <v>4292</v>
      </c>
      <c r="C170" s="21"/>
      <c r="D170" s="21"/>
      <c r="E170" s="35"/>
      <c r="F170" s="35"/>
      <c r="G170" s="15">
        <v>4</v>
      </c>
      <c r="H170" s="15">
        <v>2</v>
      </c>
      <c r="I170" s="18"/>
      <c r="J170" s="15" t="s">
        <v>5466</v>
      </c>
      <c r="K170" s="16"/>
      <c r="L170" s="82"/>
      <c r="AA170" s="495">
        <f>IF(AND('05 Lan'!C170=1,NOT('05 Lan'!I170="")),'05 Lan'!I170,0)</f>
        <v>0</v>
      </c>
      <c r="AB170" s="495">
        <f>IF(AND('05 Lan'!D170=1,NOT('05 Lan'!I170="")),'05 Lan'!I170,0)</f>
        <v>0</v>
      </c>
      <c r="AC170" s="495">
        <f>IF(AND('05 Lan'!E170=1,NOT('05 Lan'!I170="")),'05 Lan'!I170,0)</f>
        <v>0</v>
      </c>
      <c r="AD170" s="495">
        <f>IF(AND('05 Lan'!F170=1,NOT('05 Lan'!I170="")),'05 Lan'!I170,0)</f>
        <v>0</v>
      </c>
      <c r="AE170" s="495">
        <f>IF(AND('05 Lan'!C170=0,NOT('05 Lan'!H170="")),'05 Lan'!H170,4)</f>
        <v>2</v>
      </c>
      <c r="AF170" s="495">
        <f>IF(AND('05 Lan'!D170=0,NOT('05 Lan'!H170="")),'05 Lan'!H170,4)</f>
        <v>2</v>
      </c>
      <c r="AG170" s="495">
        <f>IF(AND('05 Lan'!E170=0,NOT('05 Lan'!H170="")),'05 Lan'!H170,4)</f>
        <v>2</v>
      </c>
      <c r="AH170" s="495">
        <f>IF(AND('05 Lan'!F170=0,NOT('05 Lan'!H170="")),'05 Lan'!H170,4)</f>
        <v>2</v>
      </c>
    </row>
    <row r="171" spans="1:34" ht="20" outlineLevel="2">
      <c r="A171" s="15" t="s">
        <v>4155</v>
      </c>
      <c r="B171" s="113" t="s">
        <v>4204</v>
      </c>
      <c r="C171" s="21"/>
      <c r="D171" s="21"/>
      <c r="E171" s="35"/>
      <c r="F171" s="35"/>
      <c r="G171" s="15">
        <v>4</v>
      </c>
      <c r="H171" s="15">
        <v>3</v>
      </c>
      <c r="I171" s="18"/>
      <c r="J171" s="15" t="s">
        <v>5466</v>
      </c>
      <c r="K171" s="16"/>
      <c r="L171" s="82"/>
      <c r="AA171" s="495">
        <f>IF(AND('05 Lan'!C171=1,NOT('05 Lan'!I171="")),'05 Lan'!I171,0)</f>
        <v>0</v>
      </c>
      <c r="AB171" s="495">
        <f>IF(AND('05 Lan'!D171=1,NOT('05 Lan'!I171="")),'05 Lan'!I171,0)</f>
        <v>0</v>
      </c>
      <c r="AC171" s="495">
        <f>IF(AND('05 Lan'!E171=1,NOT('05 Lan'!I171="")),'05 Lan'!I171,0)</f>
        <v>0</v>
      </c>
      <c r="AD171" s="495">
        <f>IF(AND('05 Lan'!F171=1,NOT('05 Lan'!I171="")),'05 Lan'!I171,0)</f>
        <v>0</v>
      </c>
      <c r="AE171" s="495">
        <f>IF(AND('05 Lan'!C171=0,NOT('05 Lan'!H171="")),'05 Lan'!H171,4)</f>
        <v>3</v>
      </c>
      <c r="AF171" s="495">
        <f>IF(AND('05 Lan'!D171=0,NOT('05 Lan'!H171="")),'05 Lan'!H171,4)</f>
        <v>3</v>
      </c>
      <c r="AG171" s="495">
        <f>IF(AND('05 Lan'!E171=0,NOT('05 Lan'!H171="")),'05 Lan'!H171,4)</f>
        <v>3</v>
      </c>
      <c r="AH171" s="495">
        <f>IF(AND('05 Lan'!F171=0,NOT('05 Lan'!H171="")),'05 Lan'!H171,4)</f>
        <v>3</v>
      </c>
    </row>
    <row r="172" spans="1:34" ht="40" outlineLevel="2">
      <c r="A172" s="15" t="s">
        <v>4205</v>
      </c>
      <c r="B172" s="113" t="s">
        <v>4172</v>
      </c>
      <c r="C172" s="21"/>
      <c r="D172" s="21"/>
      <c r="E172" s="35"/>
      <c r="F172" s="35"/>
      <c r="G172" s="15">
        <v>4</v>
      </c>
      <c r="H172" s="15">
        <v>3</v>
      </c>
      <c r="I172" s="15">
        <v>3</v>
      </c>
      <c r="J172" s="15" t="s">
        <v>2855</v>
      </c>
      <c r="K172" s="16"/>
      <c r="L172" s="82"/>
      <c r="AA172" s="495">
        <f>IF(AND('05 Lan'!C172=1,NOT('05 Lan'!I172="")),'05 Lan'!I172,0)</f>
        <v>0</v>
      </c>
      <c r="AB172" s="495">
        <f>IF(AND('05 Lan'!D172=1,NOT('05 Lan'!I172="")),'05 Lan'!I172,0)</f>
        <v>0</v>
      </c>
      <c r="AC172" s="495">
        <f>IF(AND('05 Lan'!E172=1,NOT('05 Lan'!I172="")),'05 Lan'!I172,0)</f>
        <v>0</v>
      </c>
      <c r="AD172" s="495">
        <f>IF(AND('05 Lan'!F172=1,NOT('05 Lan'!I172="")),'05 Lan'!I172,0)</f>
        <v>0</v>
      </c>
      <c r="AE172" s="495">
        <f>IF(AND('05 Lan'!C172=0,NOT('05 Lan'!H172="")),'05 Lan'!H172,4)</f>
        <v>3</v>
      </c>
      <c r="AF172" s="495">
        <f>IF(AND('05 Lan'!D172=0,NOT('05 Lan'!H172="")),'05 Lan'!H172,4)</f>
        <v>3</v>
      </c>
      <c r="AG172" s="495">
        <f>IF(AND('05 Lan'!E172=0,NOT('05 Lan'!H172="")),'05 Lan'!H172,4)</f>
        <v>3</v>
      </c>
      <c r="AH172" s="495">
        <f>IF(AND('05 Lan'!F172=0,NOT('05 Lan'!H172="")),'05 Lan'!H172,4)</f>
        <v>3</v>
      </c>
    </row>
    <row r="173" spans="1:34" ht="20" outlineLevel="2">
      <c r="A173" s="15" t="s">
        <v>4173</v>
      </c>
      <c r="B173" s="113" t="s">
        <v>1342</v>
      </c>
      <c r="C173" s="21"/>
      <c r="D173" s="21"/>
      <c r="E173" s="35"/>
      <c r="F173" s="35"/>
      <c r="G173" s="15">
        <v>4</v>
      </c>
      <c r="H173" s="15">
        <v>2</v>
      </c>
      <c r="I173" s="15"/>
      <c r="J173" s="15" t="s">
        <v>3371</v>
      </c>
      <c r="K173" s="16"/>
      <c r="L173" s="82"/>
      <c r="AA173" s="495">
        <f>IF(AND('05 Lan'!C173=1,NOT('05 Lan'!I173="")),'05 Lan'!I173,0)</f>
        <v>0</v>
      </c>
      <c r="AB173" s="495">
        <f>IF(AND('05 Lan'!D173=1,NOT('05 Lan'!I173="")),'05 Lan'!I173,0)</f>
        <v>0</v>
      </c>
      <c r="AC173" s="495">
        <f>IF(AND('05 Lan'!E173=1,NOT('05 Lan'!I173="")),'05 Lan'!I173,0)</f>
        <v>0</v>
      </c>
      <c r="AD173" s="495">
        <f>IF(AND('05 Lan'!F173=1,NOT('05 Lan'!I173="")),'05 Lan'!I173,0)</f>
        <v>0</v>
      </c>
      <c r="AE173" s="495">
        <f>IF(AND('05 Lan'!C173=0,NOT('05 Lan'!H173="")),'05 Lan'!H173,4)</f>
        <v>2</v>
      </c>
      <c r="AF173" s="495">
        <f>IF(AND('05 Lan'!D173=0,NOT('05 Lan'!H173="")),'05 Lan'!H173,4)</f>
        <v>2</v>
      </c>
      <c r="AG173" s="495">
        <f>IF(AND('05 Lan'!E173=0,NOT('05 Lan'!H173="")),'05 Lan'!H173,4)</f>
        <v>2</v>
      </c>
      <c r="AH173" s="495">
        <f>IF(AND('05 Lan'!F173=0,NOT('05 Lan'!H173="")),'05 Lan'!H173,4)</f>
        <v>2</v>
      </c>
    </row>
    <row r="174" spans="1:34" ht="30" outlineLevel="2">
      <c r="A174" s="15" t="s">
        <v>4174</v>
      </c>
      <c r="B174" s="113" t="s">
        <v>5729</v>
      </c>
      <c r="C174" s="21"/>
      <c r="D174" s="21"/>
      <c r="E174" s="35"/>
      <c r="F174" s="35"/>
      <c r="G174" s="15">
        <v>4</v>
      </c>
      <c r="H174" s="15">
        <v>2</v>
      </c>
      <c r="I174" s="15"/>
      <c r="J174" s="15" t="s">
        <v>3371</v>
      </c>
      <c r="K174" s="16"/>
      <c r="L174" s="82"/>
      <c r="AA174" s="495">
        <f>IF(AND('05 Lan'!C174=1,NOT('05 Lan'!I174="")),'05 Lan'!I174,0)</f>
        <v>0</v>
      </c>
      <c r="AB174" s="495">
        <f>IF(AND('05 Lan'!D174=1,NOT('05 Lan'!I174="")),'05 Lan'!I174,0)</f>
        <v>0</v>
      </c>
      <c r="AC174" s="495">
        <f>IF(AND('05 Lan'!E174=1,NOT('05 Lan'!I174="")),'05 Lan'!I174,0)</f>
        <v>0</v>
      </c>
      <c r="AD174" s="495">
        <f>IF(AND('05 Lan'!F174=1,NOT('05 Lan'!I174="")),'05 Lan'!I174,0)</f>
        <v>0</v>
      </c>
      <c r="AE174" s="495">
        <f>IF(AND('05 Lan'!C174=0,NOT('05 Lan'!H174="")),'05 Lan'!H174,4)</f>
        <v>2</v>
      </c>
      <c r="AF174" s="495">
        <f>IF(AND('05 Lan'!D174=0,NOT('05 Lan'!H174="")),'05 Lan'!H174,4)</f>
        <v>2</v>
      </c>
      <c r="AG174" s="495">
        <f>IF(AND('05 Lan'!E174=0,NOT('05 Lan'!H174="")),'05 Lan'!H174,4)</f>
        <v>2</v>
      </c>
      <c r="AH174" s="495">
        <f>IF(AND('05 Lan'!F174=0,NOT('05 Lan'!H174="")),'05 Lan'!H174,4)</f>
        <v>2</v>
      </c>
    </row>
    <row r="175" spans="1:34" ht="12.5" outlineLevel="2">
      <c r="A175" s="15" t="s">
        <v>4175</v>
      </c>
      <c r="B175" s="113" t="s">
        <v>4227</v>
      </c>
      <c r="C175" s="21"/>
      <c r="D175" s="21"/>
      <c r="E175" s="35"/>
      <c r="F175" s="35"/>
      <c r="G175" s="15">
        <v>4</v>
      </c>
      <c r="H175" s="15">
        <v>3</v>
      </c>
      <c r="I175" s="15"/>
      <c r="J175" s="15" t="s">
        <v>2858</v>
      </c>
      <c r="K175" s="16"/>
      <c r="L175" s="82"/>
      <c r="AA175" s="495">
        <f>IF(AND('05 Lan'!C175=1,NOT('05 Lan'!I175="")),'05 Lan'!I175,0)</f>
        <v>0</v>
      </c>
      <c r="AB175" s="495">
        <f>IF(AND('05 Lan'!D175=1,NOT('05 Lan'!I175="")),'05 Lan'!I175,0)</f>
        <v>0</v>
      </c>
      <c r="AC175" s="495">
        <f>IF(AND('05 Lan'!E175=1,NOT('05 Lan'!I175="")),'05 Lan'!I175,0)</f>
        <v>0</v>
      </c>
      <c r="AD175" s="495">
        <f>IF(AND('05 Lan'!F175=1,NOT('05 Lan'!I175="")),'05 Lan'!I175,0)</f>
        <v>0</v>
      </c>
      <c r="AE175" s="495">
        <f>IF(AND('05 Lan'!C175=0,NOT('05 Lan'!H175="")),'05 Lan'!H175,4)</f>
        <v>3</v>
      </c>
      <c r="AF175" s="495">
        <f>IF(AND('05 Lan'!D175=0,NOT('05 Lan'!H175="")),'05 Lan'!H175,4)</f>
        <v>3</v>
      </c>
      <c r="AG175" s="495">
        <f>IF(AND('05 Lan'!E175=0,NOT('05 Lan'!H175="")),'05 Lan'!H175,4)</f>
        <v>3</v>
      </c>
      <c r="AH175" s="495">
        <f>IF(AND('05 Lan'!F175=0,NOT('05 Lan'!H175="")),'05 Lan'!H175,4)</f>
        <v>3</v>
      </c>
    </row>
    <row r="176" spans="1:34" ht="12.5" outlineLevel="1">
      <c r="A176" s="59" t="s">
        <v>4228</v>
      </c>
      <c r="B176" s="88" t="s">
        <v>4229</v>
      </c>
      <c r="C176" s="21"/>
      <c r="D176" s="21"/>
      <c r="E176" s="35"/>
      <c r="F176" s="35"/>
      <c r="G176" s="15"/>
      <c r="H176" s="15"/>
      <c r="I176" s="15"/>
      <c r="J176" s="15"/>
      <c r="K176" s="16"/>
      <c r="L176" s="82"/>
      <c r="AB176" s="495">
        <f>IF(AND('05 Lan'!D176=1,NOT('05 Lan'!I176="")),'05 Lan'!I176,0)</f>
        <v>0</v>
      </c>
    </row>
    <row r="177" spans="1:34" ht="20" outlineLevel="2">
      <c r="A177" s="15" t="s">
        <v>4230</v>
      </c>
      <c r="B177" s="113" t="s">
        <v>4178</v>
      </c>
      <c r="C177" s="21"/>
      <c r="D177" s="21"/>
      <c r="E177" s="35"/>
      <c r="F177" s="35"/>
      <c r="G177" s="15">
        <v>4</v>
      </c>
      <c r="H177" s="15"/>
      <c r="I177" s="15"/>
      <c r="J177" s="15" t="s">
        <v>2351</v>
      </c>
      <c r="K177" s="16" t="s">
        <v>5693</v>
      </c>
      <c r="L177" s="82"/>
      <c r="AA177" s="495">
        <f>IF(AND('05 Lan'!C177=1,NOT('05 Lan'!I177="")),'05 Lan'!I177,0)</f>
        <v>0</v>
      </c>
      <c r="AB177" s="495">
        <f>IF(AND('05 Lan'!D177=1,NOT('05 Lan'!I177="")),'05 Lan'!I177,0)</f>
        <v>0</v>
      </c>
      <c r="AC177" s="495">
        <f>IF(AND('05 Lan'!E177=1,NOT('05 Lan'!I177="")),'05 Lan'!I177,0)</f>
        <v>0</v>
      </c>
      <c r="AD177" s="495">
        <f>IF(AND('05 Lan'!F177=1,NOT('05 Lan'!I177="")),'05 Lan'!I177,0)</f>
        <v>0</v>
      </c>
      <c r="AE177" s="495">
        <f>IF(AND('05 Lan'!C177=0,NOT('05 Lan'!H177="")),'05 Lan'!H177,4)</f>
        <v>4</v>
      </c>
      <c r="AF177" s="495">
        <f>IF(AND('05 Lan'!D177=0,NOT('05 Lan'!H177="")),'05 Lan'!H177,4)</f>
        <v>4</v>
      </c>
      <c r="AG177" s="495">
        <f>IF(AND('05 Lan'!E177=0,NOT('05 Lan'!H177="")),'05 Lan'!H177,4)</f>
        <v>4</v>
      </c>
      <c r="AH177" s="495">
        <f>IF(AND('05 Lan'!F177=0,NOT('05 Lan'!H177="")),'05 Lan'!H177,4)</f>
        <v>4</v>
      </c>
    </row>
    <row r="178" spans="1:34" ht="30" outlineLevel="2">
      <c r="A178" s="15" t="s">
        <v>4179</v>
      </c>
      <c r="B178" s="113" t="s">
        <v>4267</v>
      </c>
      <c r="C178" s="21"/>
      <c r="D178" s="21"/>
      <c r="E178" s="35"/>
      <c r="F178" s="35"/>
      <c r="G178" s="15">
        <v>4</v>
      </c>
      <c r="H178" s="15">
        <v>2</v>
      </c>
      <c r="I178" s="15"/>
      <c r="J178" s="15" t="s">
        <v>5466</v>
      </c>
      <c r="K178" s="16"/>
      <c r="L178" s="82"/>
      <c r="AA178" s="495">
        <f>IF(AND('05 Lan'!C178=1,NOT('05 Lan'!I178="")),'05 Lan'!I178,0)</f>
        <v>0</v>
      </c>
      <c r="AB178" s="495">
        <f>IF(AND('05 Lan'!D178=1,NOT('05 Lan'!I178="")),'05 Lan'!I178,0)</f>
        <v>0</v>
      </c>
      <c r="AC178" s="495">
        <f>IF(AND('05 Lan'!E178=1,NOT('05 Lan'!I178="")),'05 Lan'!I178,0)</f>
        <v>0</v>
      </c>
      <c r="AD178" s="495">
        <f>IF(AND('05 Lan'!F178=1,NOT('05 Lan'!I178="")),'05 Lan'!I178,0)</f>
        <v>0</v>
      </c>
      <c r="AE178" s="495">
        <f>IF(AND('05 Lan'!C178=0,NOT('05 Lan'!H178="")),'05 Lan'!H178,4)</f>
        <v>2</v>
      </c>
      <c r="AF178" s="495">
        <f>IF(AND('05 Lan'!D178=0,NOT('05 Lan'!H178="")),'05 Lan'!H178,4)</f>
        <v>2</v>
      </c>
      <c r="AG178" s="495">
        <f>IF(AND('05 Lan'!E178=0,NOT('05 Lan'!H178="")),'05 Lan'!H178,4)</f>
        <v>2</v>
      </c>
      <c r="AH178" s="495">
        <f>IF(AND('05 Lan'!F178=0,NOT('05 Lan'!H178="")),'05 Lan'!H178,4)</f>
        <v>2</v>
      </c>
    </row>
    <row r="179" spans="1:34" ht="20" outlineLevel="2">
      <c r="A179" s="15" t="s">
        <v>4180</v>
      </c>
      <c r="B179" s="113" t="s">
        <v>4232</v>
      </c>
      <c r="C179" s="21"/>
      <c r="D179" s="21"/>
      <c r="E179" s="35"/>
      <c r="F179" s="35"/>
      <c r="G179" s="15">
        <v>4</v>
      </c>
      <c r="H179" s="15">
        <v>3</v>
      </c>
      <c r="I179" s="15"/>
      <c r="J179" s="15" t="s">
        <v>5466</v>
      </c>
      <c r="K179" s="16" t="s">
        <v>4725</v>
      </c>
      <c r="L179" s="82"/>
      <c r="AA179" s="495">
        <f>IF(AND('05 Lan'!C179=1,NOT('05 Lan'!I179="")),'05 Lan'!I179,0)</f>
        <v>0</v>
      </c>
      <c r="AB179" s="495">
        <f>IF(AND('05 Lan'!D179=1,NOT('05 Lan'!I179="")),'05 Lan'!I179,0)</f>
        <v>0</v>
      </c>
      <c r="AC179" s="495">
        <f>IF(AND('05 Lan'!E179=1,NOT('05 Lan'!I179="")),'05 Lan'!I179,0)</f>
        <v>0</v>
      </c>
      <c r="AD179" s="495">
        <f>IF(AND('05 Lan'!F179=1,NOT('05 Lan'!I179="")),'05 Lan'!I179,0)</f>
        <v>0</v>
      </c>
      <c r="AE179" s="495">
        <f>IF(AND('05 Lan'!C179=0,NOT('05 Lan'!H179="")),'05 Lan'!H179,4)</f>
        <v>3</v>
      </c>
      <c r="AF179" s="495">
        <f>IF(AND('05 Lan'!D179=0,NOT('05 Lan'!H179="")),'05 Lan'!H179,4)</f>
        <v>3</v>
      </c>
      <c r="AG179" s="495">
        <f>IF(AND('05 Lan'!E179=0,NOT('05 Lan'!H179="")),'05 Lan'!H179,4)</f>
        <v>3</v>
      </c>
      <c r="AH179" s="495">
        <f>IF(AND('05 Lan'!F179=0,NOT('05 Lan'!H179="")),'05 Lan'!H179,4)</f>
        <v>3</v>
      </c>
    </row>
    <row r="180" spans="1:34" ht="40" outlineLevel="2">
      <c r="A180" s="15" t="s">
        <v>4233</v>
      </c>
      <c r="B180" s="113" t="s">
        <v>3177</v>
      </c>
      <c r="C180" s="21"/>
      <c r="D180" s="21"/>
      <c r="E180" s="35"/>
      <c r="F180" s="35"/>
      <c r="G180" s="15">
        <v>4</v>
      </c>
      <c r="H180" s="15">
        <v>3</v>
      </c>
      <c r="I180" s="15">
        <v>3</v>
      </c>
      <c r="J180" s="15" t="s">
        <v>3371</v>
      </c>
      <c r="K180" s="16"/>
      <c r="L180" s="82"/>
      <c r="AA180" s="495">
        <f>IF(AND('05 Lan'!C180=1,NOT('05 Lan'!I180="")),'05 Lan'!I180,0)</f>
        <v>0</v>
      </c>
      <c r="AB180" s="495">
        <f>IF(AND('05 Lan'!D180=1,NOT('05 Lan'!I180="")),'05 Lan'!I180,0)</f>
        <v>0</v>
      </c>
      <c r="AC180" s="495">
        <f>IF(AND('05 Lan'!E180=1,NOT('05 Lan'!I180="")),'05 Lan'!I180,0)</f>
        <v>0</v>
      </c>
      <c r="AD180" s="495">
        <f>IF(AND('05 Lan'!F180=1,NOT('05 Lan'!I180="")),'05 Lan'!I180,0)</f>
        <v>0</v>
      </c>
      <c r="AE180" s="495">
        <f>IF(AND('05 Lan'!C180=0,NOT('05 Lan'!H180="")),'05 Lan'!H180,4)</f>
        <v>3</v>
      </c>
      <c r="AF180" s="495">
        <f>IF(AND('05 Lan'!D180=0,NOT('05 Lan'!H180="")),'05 Lan'!H180,4)</f>
        <v>3</v>
      </c>
      <c r="AG180" s="495">
        <f>IF(AND('05 Lan'!E180=0,NOT('05 Lan'!H180="")),'05 Lan'!H180,4)</f>
        <v>3</v>
      </c>
      <c r="AH180" s="495">
        <f>IF(AND('05 Lan'!F180=0,NOT('05 Lan'!H180="")),'05 Lan'!H180,4)</f>
        <v>3</v>
      </c>
    </row>
    <row r="181" spans="1:34" ht="12.5" outlineLevel="2">
      <c r="A181" s="15" t="s">
        <v>3178</v>
      </c>
      <c r="B181" s="113" t="s">
        <v>4780</v>
      </c>
      <c r="C181" s="21"/>
      <c r="D181" s="21"/>
      <c r="E181" s="35"/>
      <c r="F181" s="35"/>
      <c r="G181" s="15">
        <v>4</v>
      </c>
      <c r="H181" s="15">
        <v>2</v>
      </c>
      <c r="I181" s="18"/>
      <c r="J181" s="15" t="s">
        <v>3371</v>
      </c>
      <c r="K181" s="16"/>
      <c r="L181" s="82"/>
      <c r="AA181" s="495">
        <f>IF(AND('05 Lan'!C181=1,NOT('05 Lan'!I181="")),'05 Lan'!I181,0)</f>
        <v>0</v>
      </c>
      <c r="AB181" s="495">
        <f>IF(AND('05 Lan'!D181=1,NOT('05 Lan'!I181="")),'05 Lan'!I181,0)</f>
        <v>0</v>
      </c>
      <c r="AC181" s="495">
        <f>IF(AND('05 Lan'!E181=1,NOT('05 Lan'!I181="")),'05 Lan'!I181,0)</f>
        <v>0</v>
      </c>
      <c r="AD181" s="495">
        <f>IF(AND('05 Lan'!F181=1,NOT('05 Lan'!I181="")),'05 Lan'!I181,0)</f>
        <v>0</v>
      </c>
      <c r="AE181" s="495">
        <f>IF(AND('05 Lan'!C181=0,NOT('05 Lan'!H181="")),'05 Lan'!H181,4)</f>
        <v>2</v>
      </c>
      <c r="AF181" s="495">
        <f>IF(AND('05 Lan'!D181=0,NOT('05 Lan'!H181="")),'05 Lan'!H181,4)</f>
        <v>2</v>
      </c>
      <c r="AG181" s="495">
        <f>IF(AND('05 Lan'!E181=0,NOT('05 Lan'!H181="")),'05 Lan'!H181,4)</f>
        <v>2</v>
      </c>
      <c r="AH181" s="495">
        <f>IF(AND('05 Lan'!F181=0,NOT('05 Lan'!H181="")),'05 Lan'!H181,4)</f>
        <v>2</v>
      </c>
    </row>
    <row r="182" spans="1:34" ht="12.5" outlineLevel="1">
      <c r="A182" s="59" t="s">
        <v>4781</v>
      </c>
      <c r="B182" s="88" t="s">
        <v>4782</v>
      </c>
      <c r="C182" s="21"/>
      <c r="D182" s="21"/>
      <c r="E182" s="35"/>
      <c r="F182" s="35"/>
      <c r="G182" s="15"/>
      <c r="H182" s="15"/>
      <c r="I182" s="18"/>
      <c r="J182" s="18"/>
      <c r="K182" s="16"/>
      <c r="L182" s="82"/>
      <c r="AB182" s="495">
        <f>IF(AND('05 Lan'!D182=1,NOT('05 Lan'!I182="")),'05 Lan'!I182,0)</f>
        <v>0</v>
      </c>
    </row>
    <row r="183" spans="1:34" ht="20" outlineLevel="2">
      <c r="A183" s="15" t="s">
        <v>4783</v>
      </c>
      <c r="B183" s="113" t="s">
        <v>4201</v>
      </c>
      <c r="C183" s="21"/>
      <c r="D183" s="21"/>
      <c r="E183" s="35"/>
      <c r="F183" s="35"/>
      <c r="G183" s="15">
        <v>4</v>
      </c>
      <c r="H183" s="15"/>
      <c r="I183" s="18"/>
      <c r="J183" s="15" t="s">
        <v>5466</v>
      </c>
      <c r="K183" s="16"/>
      <c r="L183" s="82"/>
      <c r="AA183" s="495">
        <f>IF(AND('05 Lan'!C183=1,NOT('05 Lan'!I183="")),'05 Lan'!I183,0)</f>
        <v>0</v>
      </c>
      <c r="AB183" s="495">
        <f>IF(AND('05 Lan'!D183=1,NOT('05 Lan'!I183="")),'05 Lan'!I183,0)</f>
        <v>0</v>
      </c>
      <c r="AC183" s="495">
        <f>IF(AND('05 Lan'!E183=1,NOT('05 Lan'!I183="")),'05 Lan'!I183,0)</f>
        <v>0</v>
      </c>
      <c r="AD183" s="495">
        <f>IF(AND('05 Lan'!F183=1,NOT('05 Lan'!I183="")),'05 Lan'!I183,0)</f>
        <v>0</v>
      </c>
      <c r="AE183" s="495">
        <f>IF(AND('05 Lan'!C183=0,NOT('05 Lan'!H183="")),'05 Lan'!H183,4)</f>
        <v>4</v>
      </c>
      <c r="AF183" s="495">
        <f>IF(AND('05 Lan'!D183=0,NOT('05 Lan'!H183="")),'05 Lan'!H183,4)</f>
        <v>4</v>
      </c>
      <c r="AG183" s="495">
        <f>IF(AND('05 Lan'!E183=0,NOT('05 Lan'!H183="")),'05 Lan'!H183,4)</f>
        <v>4</v>
      </c>
      <c r="AH183" s="495">
        <f>IF(AND('05 Lan'!F183=0,NOT('05 Lan'!H183="")),'05 Lan'!H183,4)</f>
        <v>4</v>
      </c>
    </row>
    <row r="184" spans="1:34" ht="30" outlineLevel="2">
      <c r="A184" s="15" t="s">
        <v>4202</v>
      </c>
      <c r="B184" s="113" t="s">
        <v>4292</v>
      </c>
      <c r="C184" s="21"/>
      <c r="D184" s="21"/>
      <c r="E184" s="35"/>
      <c r="F184" s="35"/>
      <c r="G184" s="15">
        <v>4</v>
      </c>
      <c r="H184" s="15">
        <v>2</v>
      </c>
      <c r="I184" s="18"/>
      <c r="J184" s="15" t="s">
        <v>5466</v>
      </c>
      <c r="K184" s="16"/>
      <c r="L184" s="82"/>
      <c r="AA184" s="495">
        <f>IF(AND('05 Lan'!C184=1,NOT('05 Lan'!I184="")),'05 Lan'!I184,0)</f>
        <v>0</v>
      </c>
      <c r="AB184" s="495">
        <f>IF(AND('05 Lan'!D184=1,NOT('05 Lan'!I184="")),'05 Lan'!I184,0)</f>
        <v>0</v>
      </c>
      <c r="AC184" s="495">
        <f>IF(AND('05 Lan'!E184=1,NOT('05 Lan'!I184="")),'05 Lan'!I184,0)</f>
        <v>0</v>
      </c>
      <c r="AD184" s="495">
        <f>IF(AND('05 Lan'!F184=1,NOT('05 Lan'!I184="")),'05 Lan'!I184,0)</f>
        <v>0</v>
      </c>
      <c r="AE184" s="495">
        <f>IF(AND('05 Lan'!C184=0,NOT('05 Lan'!H184="")),'05 Lan'!H184,4)</f>
        <v>2</v>
      </c>
      <c r="AF184" s="495">
        <f>IF(AND('05 Lan'!D184=0,NOT('05 Lan'!H184="")),'05 Lan'!H184,4)</f>
        <v>2</v>
      </c>
      <c r="AG184" s="495">
        <f>IF(AND('05 Lan'!E184=0,NOT('05 Lan'!H184="")),'05 Lan'!H184,4)</f>
        <v>2</v>
      </c>
      <c r="AH184" s="495">
        <f>IF(AND('05 Lan'!F184=0,NOT('05 Lan'!H184="")),'05 Lan'!H184,4)</f>
        <v>2</v>
      </c>
    </row>
    <row r="185" spans="1:34" ht="20" outlineLevel="2">
      <c r="A185" s="15" t="s">
        <v>4203</v>
      </c>
      <c r="B185" s="113" t="s">
        <v>4244</v>
      </c>
      <c r="C185" s="21"/>
      <c r="D185" s="21"/>
      <c r="E185" s="35"/>
      <c r="F185" s="35"/>
      <c r="G185" s="15">
        <v>4</v>
      </c>
      <c r="H185" s="15">
        <v>3</v>
      </c>
      <c r="I185" s="18"/>
      <c r="J185" s="15" t="s">
        <v>2356</v>
      </c>
      <c r="K185" s="16"/>
      <c r="L185" s="82"/>
      <c r="AA185" s="495">
        <f>IF(AND('05 Lan'!C185=1,NOT('05 Lan'!I185="")),'05 Lan'!I185,0)</f>
        <v>0</v>
      </c>
      <c r="AB185" s="495">
        <f>IF(AND('05 Lan'!D185=1,NOT('05 Lan'!I185="")),'05 Lan'!I185,0)</f>
        <v>0</v>
      </c>
      <c r="AC185" s="495">
        <f>IF(AND('05 Lan'!E185=1,NOT('05 Lan'!I185="")),'05 Lan'!I185,0)</f>
        <v>0</v>
      </c>
      <c r="AD185" s="495">
        <f>IF(AND('05 Lan'!F185=1,NOT('05 Lan'!I185="")),'05 Lan'!I185,0)</f>
        <v>0</v>
      </c>
      <c r="AE185" s="495">
        <f>IF(AND('05 Lan'!C185=0,NOT('05 Lan'!H185="")),'05 Lan'!H185,4)</f>
        <v>3</v>
      </c>
      <c r="AF185" s="495">
        <f>IF(AND('05 Lan'!D185=0,NOT('05 Lan'!H185="")),'05 Lan'!H185,4)</f>
        <v>3</v>
      </c>
      <c r="AG185" s="495">
        <f>IF(AND('05 Lan'!E185=0,NOT('05 Lan'!H185="")),'05 Lan'!H185,4)</f>
        <v>3</v>
      </c>
      <c r="AH185" s="495">
        <f>IF(AND('05 Lan'!F185=0,NOT('05 Lan'!H185="")),'05 Lan'!H185,4)</f>
        <v>3</v>
      </c>
    </row>
    <row r="186" spans="1:34" ht="40" outlineLevel="2">
      <c r="A186" s="15" t="s">
        <v>4245</v>
      </c>
      <c r="B186" s="113" t="s">
        <v>4250</v>
      </c>
      <c r="C186" s="21"/>
      <c r="D186" s="21"/>
      <c r="E186" s="35"/>
      <c r="F186" s="35"/>
      <c r="G186" s="15">
        <v>4</v>
      </c>
      <c r="H186" s="15">
        <v>3</v>
      </c>
      <c r="I186" s="15">
        <v>3</v>
      </c>
      <c r="J186" s="15" t="s">
        <v>2855</v>
      </c>
      <c r="K186" s="16"/>
      <c r="L186" s="82"/>
      <c r="AA186" s="495">
        <f>IF(AND('05 Lan'!C186=1,NOT('05 Lan'!I186="")),'05 Lan'!I186,0)</f>
        <v>0</v>
      </c>
      <c r="AB186" s="495">
        <f>IF(AND('05 Lan'!D186=1,NOT('05 Lan'!I186="")),'05 Lan'!I186,0)</f>
        <v>0</v>
      </c>
      <c r="AC186" s="495">
        <f>IF(AND('05 Lan'!E186=1,NOT('05 Lan'!I186="")),'05 Lan'!I186,0)</f>
        <v>0</v>
      </c>
      <c r="AD186" s="495">
        <f>IF(AND('05 Lan'!F186=1,NOT('05 Lan'!I186="")),'05 Lan'!I186,0)</f>
        <v>0</v>
      </c>
      <c r="AE186" s="495">
        <f>IF(AND('05 Lan'!C186=0,NOT('05 Lan'!H186="")),'05 Lan'!H186,4)</f>
        <v>3</v>
      </c>
      <c r="AF186" s="495">
        <f>IF(AND('05 Lan'!D186=0,NOT('05 Lan'!H186="")),'05 Lan'!H186,4)</f>
        <v>3</v>
      </c>
      <c r="AG186" s="495">
        <f>IF(AND('05 Lan'!E186=0,NOT('05 Lan'!H186="")),'05 Lan'!H186,4)</f>
        <v>3</v>
      </c>
      <c r="AH186" s="495">
        <f>IF(AND('05 Lan'!F186=0,NOT('05 Lan'!H186="")),'05 Lan'!H186,4)</f>
        <v>3</v>
      </c>
    </row>
    <row r="187" spans="1:34" ht="12.5" outlineLevel="2">
      <c r="A187" s="15" t="s">
        <v>4251</v>
      </c>
      <c r="B187" s="113" t="s">
        <v>4252</v>
      </c>
      <c r="C187" s="21"/>
      <c r="D187" s="21"/>
      <c r="E187" s="35"/>
      <c r="F187" s="35"/>
      <c r="G187" s="15">
        <v>4</v>
      </c>
      <c r="H187" s="15">
        <v>2</v>
      </c>
      <c r="I187" s="18"/>
      <c r="J187" s="15" t="s">
        <v>3371</v>
      </c>
      <c r="K187" s="16"/>
      <c r="L187" s="82"/>
      <c r="AA187" s="495">
        <f>IF(AND('05 Lan'!C187=1,NOT('05 Lan'!I187="")),'05 Lan'!I187,0)</f>
        <v>0</v>
      </c>
      <c r="AB187" s="495">
        <f>IF(AND('05 Lan'!D187=1,NOT('05 Lan'!I187="")),'05 Lan'!I187,0)</f>
        <v>0</v>
      </c>
      <c r="AC187" s="495">
        <f>IF(AND('05 Lan'!E187=1,NOT('05 Lan'!I187="")),'05 Lan'!I187,0)</f>
        <v>0</v>
      </c>
      <c r="AD187" s="495">
        <f>IF(AND('05 Lan'!F187=1,NOT('05 Lan'!I187="")),'05 Lan'!I187,0)</f>
        <v>0</v>
      </c>
      <c r="AE187" s="495">
        <f>IF(AND('05 Lan'!C187=0,NOT('05 Lan'!H187="")),'05 Lan'!H187,4)</f>
        <v>2</v>
      </c>
      <c r="AF187" s="495">
        <f>IF(AND('05 Lan'!D187=0,NOT('05 Lan'!H187="")),'05 Lan'!H187,4)</f>
        <v>2</v>
      </c>
      <c r="AG187" s="495">
        <f>IF(AND('05 Lan'!E187=0,NOT('05 Lan'!H187="")),'05 Lan'!H187,4)</f>
        <v>2</v>
      </c>
      <c r="AH187" s="495">
        <f>IF(AND('05 Lan'!F187=0,NOT('05 Lan'!H187="")),'05 Lan'!H187,4)</f>
        <v>2</v>
      </c>
    </row>
    <row r="188" spans="1:34">
      <c r="A188" s="64" t="s">
        <v>4253</v>
      </c>
      <c r="B188" s="115" t="s">
        <v>4213</v>
      </c>
      <c r="C188" s="21"/>
      <c r="D188" s="21"/>
      <c r="E188" s="35"/>
      <c r="F188" s="35"/>
      <c r="G188" s="15"/>
      <c r="H188" s="15"/>
      <c r="I188" s="18"/>
      <c r="J188" s="18"/>
      <c r="K188" s="16"/>
      <c r="L188" s="82"/>
      <c r="AB188" s="495">
        <f>IF(AND('05 Lan'!D188=1,NOT('05 Lan'!I188="")),'05 Lan'!I188,0)</f>
        <v>0</v>
      </c>
    </row>
    <row r="189" spans="1:34" ht="12.5" outlineLevel="1">
      <c r="A189" s="116" t="s">
        <v>4214</v>
      </c>
      <c r="B189" s="90" t="s">
        <v>4215</v>
      </c>
      <c r="C189" s="21"/>
      <c r="D189" s="21"/>
      <c r="E189" s="35"/>
      <c r="F189" s="35"/>
      <c r="G189" s="15"/>
      <c r="H189" s="15"/>
      <c r="I189" s="18"/>
      <c r="J189" s="18"/>
      <c r="K189" s="16"/>
      <c r="L189" s="82"/>
      <c r="AB189" s="495">
        <f>IF(AND('05 Lan'!D189=1,NOT('05 Lan'!I189="")),'05 Lan'!I189,0)</f>
        <v>0</v>
      </c>
    </row>
    <row r="190" spans="1:34" ht="20" outlineLevel="2">
      <c r="A190" s="117" t="s">
        <v>4216</v>
      </c>
      <c r="B190" s="118" t="s">
        <v>4834</v>
      </c>
      <c r="C190" s="21"/>
      <c r="D190" s="21"/>
      <c r="E190" s="35"/>
      <c r="F190" s="35"/>
      <c r="G190" s="15">
        <v>4</v>
      </c>
      <c r="H190" s="15"/>
      <c r="I190" s="18"/>
      <c r="J190" s="15" t="s">
        <v>5466</v>
      </c>
      <c r="K190" s="16" t="s">
        <v>336</v>
      </c>
      <c r="L190" s="82"/>
      <c r="AA190" s="495">
        <f>IF(AND('05 Lan'!C190=1,NOT('05 Lan'!I190="")),'05 Lan'!I190,0)</f>
        <v>0</v>
      </c>
      <c r="AB190" s="495">
        <f>IF(AND('05 Lan'!D190=1,NOT('05 Lan'!I190="")),'05 Lan'!I190,0)</f>
        <v>0</v>
      </c>
      <c r="AC190" s="495">
        <f>IF(AND('05 Lan'!E190=1,NOT('05 Lan'!I190="")),'05 Lan'!I190,0)</f>
        <v>0</v>
      </c>
      <c r="AD190" s="495">
        <f>IF(AND('05 Lan'!F190=1,NOT('05 Lan'!I190="")),'05 Lan'!I190,0)</f>
        <v>0</v>
      </c>
      <c r="AE190" s="495">
        <f>IF(AND('05 Lan'!C190=0,NOT('05 Lan'!H190="")),'05 Lan'!H190,4)</f>
        <v>4</v>
      </c>
      <c r="AF190" s="495">
        <f>IF(AND('05 Lan'!D190=0,NOT('05 Lan'!H190="")),'05 Lan'!H190,4)</f>
        <v>4</v>
      </c>
      <c r="AG190" s="495">
        <f>IF(AND('05 Lan'!E190=0,NOT('05 Lan'!H190="")),'05 Lan'!H190,4)</f>
        <v>4</v>
      </c>
      <c r="AH190" s="495">
        <f>IF(AND('05 Lan'!F190=0,NOT('05 Lan'!H190="")),'05 Lan'!H190,4)</f>
        <v>4</v>
      </c>
    </row>
    <row r="191" spans="1:34" ht="20" outlineLevel="2">
      <c r="A191" s="117" t="s">
        <v>4835</v>
      </c>
      <c r="B191" s="113" t="s">
        <v>338</v>
      </c>
      <c r="C191" s="21"/>
      <c r="D191" s="21"/>
      <c r="E191" s="35"/>
      <c r="F191" s="35"/>
      <c r="G191" s="15">
        <v>4</v>
      </c>
      <c r="H191" s="15"/>
      <c r="I191" s="18"/>
      <c r="J191" s="15" t="s">
        <v>2356</v>
      </c>
      <c r="K191" s="16" t="s">
        <v>336</v>
      </c>
      <c r="L191" s="82"/>
      <c r="AA191" s="495">
        <f>IF(AND('05 Lan'!C191=1,NOT('05 Lan'!I191="")),'05 Lan'!I191,0)</f>
        <v>0</v>
      </c>
      <c r="AB191" s="495">
        <f>IF(AND('05 Lan'!D191=1,NOT('05 Lan'!I191="")),'05 Lan'!I191,0)</f>
        <v>0</v>
      </c>
      <c r="AC191" s="495">
        <f>IF(AND('05 Lan'!E191=1,NOT('05 Lan'!I191="")),'05 Lan'!I191,0)</f>
        <v>0</v>
      </c>
      <c r="AD191" s="495">
        <f>IF(AND('05 Lan'!F191=1,NOT('05 Lan'!I191="")),'05 Lan'!I191,0)</f>
        <v>0</v>
      </c>
      <c r="AE191" s="495">
        <f>IF(AND('05 Lan'!C191=0,NOT('05 Lan'!H191="")),'05 Lan'!H191,4)</f>
        <v>4</v>
      </c>
      <c r="AF191" s="495">
        <f>IF(AND('05 Lan'!D191=0,NOT('05 Lan'!H191="")),'05 Lan'!H191,4)</f>
        <v>4</v>
      </c>
      <c r="AG191" s="495">
        <f>IF(AND('05 Lan'!E191=0,NOT('05 Lan'!H191="")),'05 Lan'!H191,4)</f>
        <v>4</v>
      </c>
      <c r="AH191" s="495">
        <f>IF(AND('05 Lan'!F191=0,NOT('05 Lan'!H191="")),'05 Lan'!H191,4)</f>
        <v>4</v>
      </c>
    </row>
    <row r="192" spans="1:34" s="506" customFormat="1" ht="12.5" outlineLevel="2">
      <c r="A192" s="117" t="s">
        <v>4836</v>
      </c>
      <c r="B192" s="113" t="s">
        <v>4893</v>
      </c>
      <c r="C192" s="21"/>
      <c r="D192" s="21"/>
      <c r="E192" s="35"/>
      <c r="F192" s="35"/>
      <c r="G192" s="15">
        <v>4</v>
      </c>
      <c r="H192" s="15"/>
      <c r="I192" s="18"/>
      <c r="J192" s="15" t="s">
        <v>5466</v>
      </c>
      <c r="K192" s="16" t="s">
        <v>336</v>
      </c>
      <c r="L192" s="82"/>
      <c r="M192" s="498"/>
      <c r="N192" s="505"/>
      <c r="O192" s="505"/>
      <c r="P192" s="505"/>
      <c r="Q192" s="505"/>
      <c r="R192" s="505"/>
      <c r="S192" s="505"/>
      <c r="T192" s="505"/>
      <c r="U192" s="505"/>
      <c r="V192" s="505"/>
      <c r="W192" s="505"/>
      <c r="X192" s="505"/>
      <c r="Y192" s="505"/>
      <c r="Z192" s="505"/>
      <c r="AA192" s="506">
        <f>IF(AND('05 Lan'!C192=1,NOT('05 Lan'!I192="")),'05 Lan'!I192,0)</f>
        <v>0</v>
      </c>
      <c r="AB192" s="495">
        <f>IF(AND('05 Lan'!D192=1,NOT('05 Lan'!I192="")),'05 Lan'!I192,0)</f>
        <v>0</v>
      </c>
      <c r="AC192" s="506">
        <f>IF(AND('05 Lan'!E192=1,NOT('05 Lan'!I192="")),'05 Lan'!I192,0)</f>
        <v>0</v>
      </c>
      <c r="AD192" s="506">
        <f>IF(AND('05 Lan'!F192=1,NOT('05 Lan'!I192="")),'05 Lan'!I192,0)</f>
        <v>0</v>
      </c>
      <c r="AE192" s="506">
        <f>IF(AND('05 Lan'!C192=0,NOT('05 Lan'!H192="")),'05 Lan'!H192,4)</f>
        <v>4</v>
      </c>
      <c r="AF192" s="506">
        <f>IF(AND('05 Lan'!D192=0,NOT('05 Lan'!H192="")),'05 Lan'!H192,4)</f>
        <v>4</v>
      </c>
      <c r="AG192" s="506">
        <f>IF(AND('05 Lan'!E192=0,NOT('05 Lan'!H192="")),'05 Lan'!H192,4)</f>
        <v>4</v>
      </c>
      <c r="AH192" s="506">
        <f>IF(AND('05 Lan'!F192=0,NOT('05 Lan'!H192="")),'05 Lan'!H192,4)</f>
        <v>4</v>
      </c>
    </row>
    <row r="193" spans="1:34" ht="20" outlineLevel="2">
      <c r="A193" s="117" t="s">
        <v>4894</v>
      </c>
      <c r="B193" s="113" t="s">
        <v>4895</v>
      </c>
      <c r="C193" s="21"/>
      <c r="D193" s="21"/>
      <c r="E193" s="35"/>
      <c r="F193" s="35"/>
      <c r="G193" s="15">
        <v>4</v>
      </c>
      <c r="H193" s="15"/>
      <c r="I193" s="18"/>
      <c r="J193" s="15" t="s">
        <v>2356</v>
      </c>
      <c r="K193" s="16"/>
      <c r="L193" s="82"/>
      <c r="AA193" s="495">
        <f>IF(AND('05 Lan'!C193=1,NOT('05 Lan'!I193="")),'05 Lan'!I193,0)</f>
        <v>0</v>
      </c>
      <c r="AB193" s="495">
        <f>IF(AND('05 Lan'!D193=1,NOT('05 Lan'!I193="")),'05 Lan'!I193,0)</f>
        <v>0</v>
      </c>
      <c r="AC193" s="495">
        <f>IF(AND('05 Lan'!E193=1,NOT('05 Lan'!I193="")),'05 Lan'!I193,0)</f>
        <v>0</v>
      </c>
      <c r="AD193" s="495">
        <f>IF(AND('05 Lan'!F193=1,NOT('05 Lan'!I193="")),'05 Lan'!I193,0)</f>
        <v>0</v>
      </c>
      <c r="AE193" s="495">
        <f>IF(AND('05 Lan'!C193=0,NOT('05 Lan'!H193="")),'05 Lan'!H193,4)</f>
        <v>4</v>
      </c>
      <c r="AF193" s="495">
        <f>IF(AND('05 Lan'!D193=0,NOT('05 Lan'!H193="")),'05 Lan'!H193,4)</f>
        <v>4</v>
      </c>
      <c r="AG193" s="495">
        <f>IF(AND('05 Lan'!E193=0,NOT('05 Lan'!H193="")),'05 Lan'!H193,4)</f>
        <v>4</v>
      </c>
      <c r="AH193" s="495">
        <f>IF(AND('05 Lan'!F193=0,NOT('05 Lan'!H193="")),'05 Lan'!H193,4)</f>
        <v>4</v>
      </c>
    </row>
    <row r="194" spans="1:34" ht="20" outlineLevel="2">
      <c r="A194" s="117" t="s">
        <v>4896</v>
      </c>
      <c r="B194" s="113" t="s">
        <v>4165</v>
      </c>
      <c r="C194" s="21"/>
      <c r="D194" s="21"/>
      <c r="E194" s="35"/>
      <c r="F194" s="35"/>
      <c r="G194" s="15">
        <v>4</v>
      </c>
      <c r="H194" s="15">
        <v>2</v>
      </c>
      <c r="I194" s="18"/>
      <c r="J194" s="15" t="s">
        <v>2356</v>
      </c>
      <c r="K194" s="16"/>
      <c r="L194" s="82"/>
      <c r="AA194" s="495">
        <f>IF(AND('05 Lan'!C194=1,NOT('05 Lan'!I194="")),'05 Lan'!I194,0)</f>
        <v>0</v>
      </c>
      <c r="AB194" s="495">
        <f>IF(AND('05 Lan'!D194=1,NOT('05 Lan'!I194="")),'05 Lan'!I194,0)</f>
        <v>0</v>
      </c>
      <c r="AC194" s="495">
        <f>IF(AND('05 Lan'!E194=1,NOT('05 Lan'!I194="")),'05 Lan'!I194,0)</f>
        <v>0</v>
      </c>
      <c r="AD194" s="495">
        <f>IF(AND('05 Lan'!F194=1,NOT('05 Lan'!I194="")),'05 Lan'!I194,0)</f>
        <v>0</v>
      </c>
      <c r="AE194" s="495">
        <f>IF(AND('05 Lan'!C194=0,NOT('05 Lan'!H194="")),'05 Lan'!H194,4)</f>
        <v>2</v>
      </c>
      <c r="AF194" s="495">
        <f>IF(AND('05 Lan'!D194=0,NOT('05 Lan'!H194="")),'05 Lan'!H194,4)</f>
        <v>2</v>
      </c>
      <c r="AG194" s="495">
        <f>IF(AND('05 Lan'!E194=0,NOT('05 Lan'!H194="")),'05 Lan'!H194,4)</f>
        <v>2</v>
      </c>
      <c r="AH194" s="495">
        <f>IF(AND('05 Lan'!F194=0,NOT('05 Lan'!H194="")),'05 Lan'!H194,4)</f>
        <v>2</v>
      </c>
    </row>
    <row r="195" spans="1:34" ht="20" outlineLevel="2">
      <c r="A195" s="117" t="s">
        <v>4166</v>
      </c>
      <c r="B195" s="113" t="s">
        <v>3431</v>
      </c>
      <c r="C195" s="21"/>
      <c r="D195" s="21"/>
      <c r="E195" s="35"/>
      <c r="F195" s="35"/>
      <c r="G195" s="15">
        <v>4</v>
      </c>
      <c r="H195" s="15">
        <v>3</v>
      </c>
      <c r="I195" s="18"/>
      <c r="J195" s="15" t="s">
        <v>2356</v>
      </c>
      <c r="K195" s="16"/>
      <c r="L195" s="82"/>
      <c r="AA195" s="495">
        <f>IF(AND('05 Lan'!C195=1,NOT('05 Lan'!I195="")),'05 Lan'!I195,0)</f>
        <v>0</v>
      </c>
      <c r="AB195" s="495">
        <f>IF(AND('05 Lan'!D195=1,NOT('05 Lan'!I195="")),'05 Lan'!I195,0)</f>
        <v>0</v>
      </c>
      <c r="AC195" s="495">
        <f>IF(AND('05 Lan'!E195=1,NOT('05 Lan'!I195="")),'05 Lan'!I195,0)</f>
        <v>0</v>
      </c>
      <c r="AD195" s="495">
        <f>IF(AND('05 Lan'!F195=1,NOT('05 Lan'!I195="")),'05 Lan'!I195,0)</f>
        <v>0</v>
      </c>
      <c r="AE195" s="495">
        <f>IF(AND('05 Lan'!C195=0,NOT('05 Lan'!H195="")),'05 Lan'!H195,4)</f>
        <v>3</v>
      </c>
      <c r="AF195" s="495">
        <f>IF(AND('05 Lan'!D195=0,NOT('05 Lan'!H195="")),'05 Lan'!H195,4)</f>
        <v>3</v>
      </c>
      <c r="AG195" s="495">
        <f>IF(AND('05 Lan'!E195=0,NOT('05 Lan'!H195="")),'05 Lan'!H195,4)</f>
        <v>3</v>
      </c>
      <c r="AH195" s="495">
        <f>IF(AND('05 Lan'!F195=0,NOT('05 Lan'!H195="")),'05 Lan'!H195,4)</f>
        <v>3</v>
      </c>
    </row>
    <row r="196" spans="1:34" ht="12.5" outlineLevel="2">
      <c r="A196" s="117" t="s">
        <v>4167</v>
      </c>
      <c r="B196" s="113" t="s">
        <v>4168</v>
      </c>
      <c r="C196" s="21"/>
      <c r="D196" s="21"/>
      <c r="E196" s="35"/>
      <c r="F196" s="35"/>
      <c r="G196" s="15">
        <v>4</v>
      </c>
      <c r="H196" s="15"/>
      <c r="I196" s="18"/>
      <c r="J196" s="15" t="s">
        <v>3371</v>
      </c>
      <c r="K196" s="16"/>
      <c r="L196" s="82"/>
      <c r="AA196" s="495">
        <f>IF(AND('05 Lan'!C196=1,NOT('05 Lan'!I196="")),'05 Lan'!I196,0)</f>
        <v>0</v>
      </c>
      <c r="AB196" s="495">
        <f>IF(AND('05 Lan'!D196=1,NOT('05 Lan'!I196="")),'05 Lan'!I196,0)</f>
        <v>0</v>
      </c>
      <c r="AC196" s="495">
        <f>IF(AND('05 Lan'!E196=1,NOT('05 Lan'!I196="")),'05 Lan'!I196,0)</f>
        <v>0</v>
      </c>
      <c r="AD196" s="495">
        <f>IF(AND('05 Lan'!F196=1,NOT('05 Lan'!I196="")),'05 Lan'!I196,0)</f>
        <v>0</v>
      </c>
      <c r="AE196" s="495">
        <f>IF(AND('05 Lan'!C196=0,NOT('05 Lan'!H196="")),'05 Lan'!H196,4)</f>
        <v>4</v>
      </c>
      <c r="AF196" s="495">
        <f>IF(AND('05 Lan'!D196=0,NOT('05 Lan'!H196="")),'05 Lan'!H196,4)</f>
        <v>4</v>
      </c>
      <c r="AG196" s="495">
        <f>IF(AND('05 Lan'!E196=0,NOT('05 Lan'!H196="")),'05 Lan'!H196,4)</f>
        <v>4</v>
      </c>
      <c r="AH196" s="495">
        <f>IF(AND('05 Lan'!F196=0,NOT('05 Lan'!H196="")),'05 Lan'!H196,4)</f>
        <v>4</v>
      </c>
    </row>
    <row r="197" spans="1:34" ht="12.5" outlineLevel="2">
      <c r="A197" s="117" t="s">
        <v>4169</v>
      </c>
      <c r="B197" s="113" t="s">
        <v>4796</v>
      </c>
      <c r="C197" s="21"/>
      <c r="D197" s="21"/>
      <c r="E197" s="35"/>
      <c r="F197" s="35"/>
      <c r="G197" s="15">
        <v>4</v>
      </c>
      <c r="H197" s="15">
        <v>3</v>
      </c>
      <c r="I197" s="18"/>
      <c r="J197" s="15" t="s">
        <v>3371</v>
      </c>
      <c r="K197" s="16" t="s">
        <v>336</v>
      </c>
      <c r="L197" s="82"/>
      <c r="AA197" s="495">
        <f>IF(AND('05 Lan'!C197=1,NOT('05 Lan'!I197="")),'05 Lan'!I197,0)</f>
        <v>0</v>
      </c>
      <c r="AB197" s="495">
        <f>IF(AND('05 Lan'!D197=1,NOT('05 Lan'!I197="")),'05 Lan'!I197,0)</f>
        <v>0</v>
      </c>
      <c r="AC197" s="495">
        <f>IF(AND('05 Lan'!E197=1,NOT('05 Lan'!I197="")),'05 Lan'!I197,0)</f>
        <v>0</v>
      </c>
      <c r="AD197" s="495">
        <f>IF(AND('05 Lan'!F197=1,NOT('05 Lan'!I197="")),'05 Lan'!I197,0)</f>
        <v>0</v>
      </c>
      <c r="AE197" s="495">
        <f>IF(AND('05 Lan'!C197=0,NOT('05 Lan'!H197="")),'05 Lan'!H197,4)</f>
        <v>3</v>
      </c>
      <c r="AF197" s="495">
        <f>IF(AND('05 Lan'!D197=0,NOT('05 Lan'!H197="")),'05 Lan'!H197,4)</f>
        <v>3</v>
      </c>
      <c r="AG197" s="495">
        <f>IF(AND('05 Lan'!E197=0,NOT('05 Lan'!H197="")),'05 Lan'!H197,4)</f>
        <v>3</v>
      </c>
      <c r="AH197" s="495">
        <f>IF(AND('05 Lan'!F197=0,NOT('05 Lan'!H197="")),'05 Lan'!H197,4)</f>
        <v>3</v>
      </c>
    </row>
    <row r="198" spans="1:34" ht="12.5" outlineLevel="2">
      <c r="A198" s="117" t="s">
        <v>4797</v>
      </c>
      <c r="B198" s="113" t="s">
        <v>4852</v>
      </c>
      <c r="C198" s="21"/>
      <c r="D198" s="21"/>
      <c r="E198" s="35"/>
      <c r="F198" s="35"/>
      <c r="G198" s="15">
        <v>2</v>
      </c>
      <c r="H198" s="15"/>
      <c r="I198" s="18"/>
      <c r="J198" s="15" t="s">
        <v>5466</v>
      </c>
      <c r="K198" s="16" t="s">
        <v>398</v>
      </c>
      <c r="L198" s="82"/>
      <c r="AA198" s="495">
        <f>IF(AND('05 Lan'!C198=1,NOT('05 Lan'!I198="")),'05 Lan'!I198,0)</f>
        <v>0</v>
      </c>
      <c r="AB198" s="495">
        <f>IF(AND('05 Lan'!D198=1,NOT('05 Lan'!I198="")),'05 Lan'!I198,0)</f>
        <v>0</v>
      </c>
      <c r="AC198" s="495">
        <f>IF(AND('05 Lan'!E198=1,NOT('05 Lan'!I198="")),'05 Lan'!I198,0)</f>
        <v>0</v>
      </c>
      <c r="AD198" s="495">
        <f>IF(AND('05 Lan'!F198=1,NOT('05 Lan'!I198="")),'05 Lan'!I198,0)</f>
        <v>0</v>
      </c>
      <c r="AE198" s="495">
        <f>IF(AND('05 Lan'!C198=0,NOT('05 Lan'!H198="")),'05 Lan'!H198,4)</f>
        <v>4</v>
      </c>
      <c r="AF198" s="495">
        <f>IF(AND('05 Lan'!D198=0,NOT('05 Lan'!H198="")),'05 Lan'!H198,4)</f>
        <v>4</v>
      </c>
      <c r="AG198" s="495">
        <f>IF(AND('05 Lan'!E198=0,NOT('05 Lan'!H198="")),'05 Lan'!H198,4)</f>
        <v>4</v>
      </c>
      <c r="AH198" s="495">
        <f>IF(AND('05 Lan'!F198=0,NOT('05 Lan'!H198="")),'05 Lan'!H198,4)</f>
        <v>4</v>
      </c>
    </row>
    <row r="199" spans="1:34" ht="20" outlineLevel="2">
      <c r="A199" s="117" t="s">
        <v>4853</v>
      </c>
      <c r="B199" s="113" t="s">
        <v>4170</v>
      </c>
      <c r="C199" s="21"/>
      <c r="D199" s="21"/>
      <c r="E199" s="35"/>
      <c r="F199" s="35"/>
      <c r="G199" s="15">
        <v>2</v>
      </c>
      <c r="H199" s="15">
        <v>3</v>
      </c>
      <c r="I199" s="18"/>
      <c r="J199" s="15" t="s">
        <v>2858</v>
      </c>
      <c r="K199" s="16"/>
      <c r="L199" s="82"/>
      <c r="AA199" s="495">
        <f>IF(AND('05 Lan'!C199=1,NOT('05 Lan'!I199="")),'05 Lan'!I199,0)</f>
        <v>0</v>
      </c>
      <c r="AB199" s="495">
        <f>IF(AND('05 Lan'!D199=1,NOT('05 Lan'!I199="")),'05 Lan'!I199,0)</f>
        <v>0</v>
      </c>
      <c r="AC199" s="495">
        <f>IF(AND('05 Lan'!E199=1,NOT('05 Lan'!I199="")),'05 Lan'!I199,0)</f>
        <v>0</v>
      </c>
      <c r="AD199" s="495">
        <f>IF(AND('05 Lan'!F199=1,NOT('05 Lan'!I199="")),'05 Lan'!I199,0)</f>
        <v>0</v>
      </c>
      <c r="AE199" s="495">
        <f>IF(AND('05 Lan'!C199=0,NOT('05 Lan'!H199="")),'05 Lan'!H199,4)</f>
        <v>3</v>
      </c>
      <c r="AF199" s="495">
        <f>IF(AND('05 Lan'!D199=0,NOT('05 Lan'!H199="")),'05 Lan'!H199,4)</f>
        <v>3</v>
      </c>
      <c r="AG199" s="495">
        <f>IF(AND('05 Lan'!E199=0,NOT('05 Lan'!H199="")),'05 Lan'!H199,4)</f>
        <v>3</v>
      </c>
      <c r="AH199" s="495">
        <f>IF(AND('05 Lan'!F199=0,NOT('05 Lan'!H199="")),'05 Lan'!H199,4)</f>
        <v>3</v>
      </c>
    </row>
    <row r="200" spans="1:34" ht="12.5" outlineLevel="1">
      <c r="A200" s="116" t="s">
        <v>4171</v>
      </c>
      <c r="B200" s="90" t="s">
        <v>4854</v>
      </c>
      <c r="C200" s="21"/>
      <c r="D200" s="21"/>
      <c r="E200" s="35"/>
      <c r="F200" s="35"/>
      <c r="G200" s="15"/>
      <c r="H200" s="15"/>
      <c r="I200" s="18"/>
      <c r="J200" s="15"/>
      <c r="K200" s="16"/>
      <c r="L200" s="82"/>
      <c r="AB200" s="495">
        <f>IF(AND('05 Lan'!D200=1,NOT('05 Lan'!I200="")),'05 Lan'!I200,0)</f>
        <v>0</v>
      </c>
    </row>
    <row r="201" spans="1:34" ht="20" outlineLevel="2">
      <c r="A201" s="117" t="s">
        <v>4855</v>
      </c>
      <c r="B201" s="113" t="s">
        <v>4856</v>
      </c>
      <c r="C201" s="21"/>
      <c r="D201" s="21"/>
      <c r="E201" s="35"/>
      <c r="F201" s="35"/>
      <c r="G201" s="15">
        <v>2</v>
      </c>
      <c r="H201" s="15"/>
      <c r="I201" s="18"/>
      <c r="J201" s="15" t="s">
        <v>2351</v>
      </c>
      <c r="K201" s="16" t="s">
        <v>2377</v>
      </c>
      <c r="L201" s="82"/>
      <c r="AA201" s="495">
        <f>IF(AND('05 Lan'!C201=1,NOT('05 Lan'!I201="")),'05 Lan'!I201,0)</f>
        <v>0</v>
      </c>
      <c r="AB201" s="495">
        <f>IF(AND('05 Lan'!D201=1,NOT('05 Lan'!I201="")),'05 Lan'!I201,0)</f>
        <v>0</v>
      </c>
      <c r="AC201" s="495">
        <f>IF(AND('05 Lan'!E201=1,NOT('05 Lan'!I201="")),'05 Lan'!I201,0)</f>
        <v>0</v>
      </c>
      <c r="AD201" s="495">
        <f>IF(AND('05 Lan'!F201=1,NOT('05 Lan'!I201="")),'05 Lan'!I201,0)</f>
        <v>0</v>
      </c>
      <c r="AE201" s="495">
        <f>IF(AND('05 Lan'!C201=0,NOT('05 Lan'!H201="")),'05 Lan'!H201,4)</f>
        <v>4</v>
      </c>
      <c r="AF201" s="495">
        <f>IF(AND('05 Lan'!D201=0,NOT('05 Lan'!H201="")),'05 Lan'!H201,4)</f>
        <v>4</v>
      </c>
      <c r="AG201" s="495">
        <f>IF(AND('05 Lan'!E201=0,NOT('05 Lan'!H201="")),'05 Lan'!H201,4)</f>
        <v>4</v>
      </c>
      <c r="AH201" s="495">
        <f>IF(AND('05 Lan'!F201=0,NOT('05 Lan'!H201="")),'05 Lan'!H201,4)</f>
        <v>4</v>
      </c>
    </row>
    <row r="202" spans="1:34" ht="12.5" outlineLevel="2">
      <c r="A202" s="117" t="s">
        <v>4857</v>
      </c>
      <c r="B202" s="113" t="s">
        <v>2379</v>
      </c>
      <c r="C202" s="21"/>
      <c r="D202" s="21"/>
      <c r="E202" s="35"/>
      <c r="F202" s="35"/>
      <c r="G202" s="15">
        <v>4</v>
      </c>
      <c r="H202" s="15"/>
      <c r="I202" s="18"/>
      <c r="J202" s="15" t="s">
        <v>2351</v>
      </c>
      <c r="K202" s="16" t="s">
        <v>2377</v>
      </c>
      <c r="L202" s="82"/>
      <c r="AA202" s="495">
        <f>IF(AND('05 Lan'!C202=1,NOT('05 Lan'!I202="")),'05 Lan'!I202,0)</f>
        <v>0</v>
      </c>
      <c r="AB202" s="495">
        <f>IF(AND('05 Lan'!D202=1,NOT('05 Lan'!I202="")),'05 Lan'!I202,0)</f>
        <v>0</v>
      </c>
      <c r="AC202" s="495">
        <f>IF(AND('05 Lan'!E202=1,NOT('05 Lan'!I202="")),'05 Lan'!I202,0)</f>
        <v>0</v>
      </c>
      <c r="AD202" s="495">
        <f>IF(AND('05 Lan'!F202=1,NOT('05 Lan'!I202="")),'05 Lan'!I202,0)</f>
        <v>0</v>
      </c>
      <c r="AE202" s="495">
        <f>IF(AND('05 Lan'!C202=0,NOT('05 Lan'!H202="")),'05 Lan'!H202,4)</f>
        <v>4</v>
      </c>
      <c r="AF202" s="495">
        <f>IF(AND('05 Lan'!D202=0,NOT('05 Lan'!H202="")),'05 Lan'!H202,4)</f>
        <v>4</v>
      </c>
      <c r="AG202" s="495">
        <f>IF(AND('05 Lan'!E202=0,NOT('05 Lan'!H202="")),'05 Lan'!H202,4)</f>
        <v>4</v>
      </c>
      <c r="AH202" s="495">
        <f>IF(AND('05 Lan'!F202=0,NOT('05 Lan'!H202="")),'05 Lan'!H202,4)</f>
        <v>4</v>
      </c>
    </row>
    <row r="203" spans="1:34" s="506" customFormat="1" ht="20" outlineLevel="2">
      <c r="A203" s="117" t="s">
        <v>4858</v>
      </c>
      <c r="B203" s="113" t="s">
        <v>4470</v>
      </c>
      <c r="C203" s="21"/>
      <c r="D203" s="21"/>
      <c r="E203" s="35"/>
      <c r="F203" s="35"/>
      <c r="G203" s="15">
        <v>4</v>
      </c>
      <c r="H203" s="15">
        <v>2</v>
      </c>
      <c r="I203" s="18">
        <v>3</v>
      </c>
      <c r="J203" s="15" t="s">
        <v>5466</v>
      </c>
      <c r="K203" s="16"/>
      <c r="L203" s="82"/>
      <c r="M203" s="498"/>
      <c r="N203" s="505"/>
      <c r="O203" s="505"/>
      <c r="P203" s="505"/>
      <c r="Q203" s="505"/>
      <c r="R203" s="505"/>
      <c r="S203" s="505"/>
      <c r="T203" s="505"/>
      <c r="U203" s="505"/>
      <c r="V203" s="505"/>
      <c r="W203" s="505"/>
      <c r="X203" s="505"/>
      <c r="Y203" s="505"/>
      <c r="Z203" s="505"/>
      <c r="AA203" s="506">
        <f>IF(AND('05 Lan'!C203=1,NOT('05 Lan'!I203="")),'05 Lan'!I203,0)</f>
        <v>0</v>
      </c>
      <c r="AB203" s="495">
        <f>IF(AND('05 Lan'!D203=1,NOT('05 Lan'!I203="")),'05 Lan'!I203,0)</f>
        <v>0</v>
      </c>
      <c r="AC203" s="506">
        <f>IF(AND('05 Lan'!E203=1,NOT('05 Lan'!I203="")),'05 Lan'!I203,0)</f>
        <v>0</v>
      </c>
      <c r="AD203" s="506">
        <f>IF(AND('05 Lan'!F203=1,NOT('05 Lan'!I203="")),'05 Lan'!I203,0)</f>
        <v>0</v>
      </c>
      <c r="AE203" s="506">
        <f>IF(AND('05 Lan'!C203=0,NOT('05 Lan'!H203="")),'05 Lan'!H203,4)</f>
        <v>2</v>
      </c>
      <c r="AF203" s="506">
        <f>IF(AND('05 Lan'!D203=0,NOT('05 Lan'!H203="")),'05 Lan'!H203,4)</f>
        <v>2</v>
      </c>
      <c r="AG203" s="506">
        <f>IF(AND('05 Lan'!E203=0,NOT('05 Lan'!H203="")),'05 Lan'!H203,4)</f>
        <v>2</v>
      </c>
      <c r="AH203" s="506">
        <f>IF(AND('05 Lan'!F203=0,NOT('05 Lan'!H203="")),'05 Lan'!H203,4)</f>
        <v>2</v>
      </c>
    </row>
    <row r="204" spans="1:34" s="506" customFormat="1" ht="20" outlineLevel="2">
      <c r="A204" s="117" t="s">
        <v>4859</v>
      </c>
      <c r="B204" s="113" t="s">
        <v>4805</v>
      </c>
      <c r="C204" s="21"/>
      <c r="D204" s="21"/>
      <c r="E204" s="35"/>
      <c r="F204" s="35"/>
      <c r="G204" s="15">
        <v>4</v>
      </c>
      <c r="H204" s="15"/>
      <c r="I204" s="18"/>
      <c r="J204" s="15" t="s">
        <v>5466</v>
      </c>
      <c r="K204" s="16"/>
      <c r="L204" s="82"/>
      <c r="M204" s="498"/>
      <c r="N204" s="505"/>
      <c r="O204" s="505"/>
      <c r="P204" s="505"/>
      <c r="Q204" s="505"/>
      <c r="R204" s="505"/>
      <c r="S204" s="505"/>
      <c r="T204" s="505"/>
      <c r="U204" s="505"/>
      <c r="V204" s="505"/>
      <c r="W204" s="505"/>
      <c r="X204" s="505"/>
      <c r="Y204" s="505"/>
      <c r="Z204" s="505"/>
      <c r="AA204" s="506">
        <f>IF(AND('05 Lan'!C204=1,NOT('05 Lan'!I204="")),'05 Lan'!I204,0)</f>
        <v>0</v>
      </c>
      <c r="AB204" s="495">
        <f>IF(AND('05 Lan'!D204=1,NOT('05 Lan'!I204="")),'05 Lan'!I204,0)</f>
        <v>0</v>
      </c>
      <c r="AC204" s="506">
        <f>IF(AND('05 Lan'!E204=1,NOT('05 Lan'!I204="")),'05 Lan'!I204,0)</f>
        <v>0</v>
      </c>
      <c r="AD204" s="506">
        <f>IF(AND('05 Lan'!F204=1,NOT('05 Lan'!I204="")),'05 Lan'!I204,0)</f>
        <v>0</v>
      </c>
      <c r="AE204" s="506">
        <f>IF(AND('05 Lan'!C204=0,NOT('05 Lan'!H204="")),'05 Lan'!H204,4)</f>
        <v>4</v>
      </c>
      <c r="AF204" s="506">
        <f>IF(AND('05 Lan'!D204=0,NOT('05 Lan'!H204="")),'05 Lan'!H204,4)</f>
        <v>4</v>
      </c>
      <c r="AG204" s="506">
        <f>IF(AND('05 Lan'!E204=0,NOT('05 Lan'!H204="")),'05 Lan'!H204,4)</f>
        <v>4</v>
      </c>
      <c r="AH204" s="506">
        <f>IF(AND('05 Lan'!F204=0,NOT('05 Lan'!H204="")),'05 Lan'!H204,4)</f>
        <v>4</v>
      </c>
    </row>
    <row r="205" spans="1:34" ht="20" outlineLevel="2">
      <c r="A205" s="117" t="s">
        <v>4806</v>
      </c>
      <c r="B205" s="113" t="s">
        <v>1734</v>
      </c>
      <c r="C205" s="21"/>
      <c r="D205" s="21"/>
      <c r="E205" s="35"/>
      <c r="F205" s="35"/>
      <c r="G205" s="15">
        <v>4</v>
      </c>
      <c r="H205" s="15"/>
      <c r="I205" s="18"/>
      <c r="J205" s="15" t="s">
        <v>2356</v>
      </c>
      <c r="K205" s="16"/>
      <c r="L205" s="82"/>
      <c r="AA205" s="495">
        <f>IF(AND('05 Lan'!C205=1,NOT('05 Lan'!I205="")),'05 Lan'!I205,0)</f>
        <v>0</v>
      </c>
      <c r="AB205" s="495">
        <f>IF(AND('05 Lan'!D205=1,NOT('05 Lan'!I205="")),'05 Lan'!I205,0)</f>
        <v>0</v>
      </c>
      <c r="AC205" s="495">
        <f>IF(AND('05 Lan'!E205=1,NOT('05 Lan'!I205="")),'05 Lan'!I205,0)</f>
        <v>0</v>
      </c>
      <c r="AD205" s="495">
        <f>IF(AND('05 Lan'!F205=1,NOT('05 Lan'!I205="")),'05 Lan'!I205,0)</f>
        <v>0</v>
      </c>
      <c r="AE205" s="495">
        <f>IF(AND('05 Lan'!C205=0,NOT('05 Lan'!H205="")),'05 Lan'!H205,4)</f>
        <v>4</v>
      </c>
      <c r="AF205" s="495">
        <f>IF(AND('05 Lan'!D205=0,NOT('05 Lan'!H205="")),'05 Lan'!H205,4)</f>
        <v>4</v>
      </c>
      <c r="AG205" s="495">
        <f>IF(AND('05 Lan'!E205=0,NOT('05 Lan'!H205="")),'05 Lan'!H205,4)</f>
        <v>4</v>
      </c>
      <c r="AH205" s="495">
        <f>IF(AND('05 Lan'!F205=0,NOT('05 Lan'!H205="")),'05 Lan'!H205,4)</f>
        <v>4</v>
      </c>
    </row>
    <row r="206" spans="1:34" ht="20" outlineLevel="2">
      <c r="A206" s="117" t="s">
        <v>1735</v>
      </c>
      <c r="B206" s="113" t="s">
        <v>4474</v>
      </c>
      <c r="C206" s="21"/>
      <c r="D206" s="21"/>
      <c r="E206" s="35"/>
      <c r="F206" s="35"/>
      <c r="G206" s="15">
        <v>4</v>
      </c>
      <c r="H206" s="15"/>
      <c r="I206" s="18"/>
      <c r="J206" s="15" t="s">
        <v>3371</v>
      </c>
      <c r="K206" s="16" t="s">
        <v>398</v>
      </c>
      <c r="L206" s="82"/>
      <c r="AA206" s="495">
        <f>IF(AND('05 Lan'!C206=1,NOT('05 Lan'!I206="")),'05 Lan'!I206,0)</f>
        <v>0</v>
      </c>
      <c r="AB206" s="495">
        <f>IF(AND('05 Lan'!D206=1,NOT('05 Lan'!I206="")),'05 Lan'!I206,0)</f>
        <v>0</v>
      </c>
      <c r="AC206" s="495">
        <f>IF(AND('05 Lan'!E206=1,NOT('05 Lan'!I206="")),'05 Lan'!I206,0)</f>
        <v>0</v>
      </c>
      <c r="AD206" s="495">
        <f>IF(AND('05 Lan'!F206=1,NOT('05 Lan'!I206="")),'05 Lan'!I206,0)</f>
        <v>0</v>
      </c>
      <c r="AE206" s="495">
        <f>IF(AND('05 Lan'!C206=0,NOT('05 Lan'!H206="")),'05 Lan'!H206,4)</f>
        <v>4</v>
      </c>
      <c r="AF206" s="495">
        <f>IF(AND('05 Lan'!D206=0,NOT('05 Lan'!H206="")),'05 Lan'!H206,4)</f>
        <v>4</v>
      </c>
      <c r="AG206" s="495">
        <f>IF(AND('05 Lan'!E206=0,NOT('05 Lan'!H206="")),'05 Lan'!H206,4)</f>
        <v>4</v>
      </c>
      <c r="AH206" s="495">
        <f>IF(AND('05 Lan'!F206=0,NOT('05 Lan'!H206="")),'05 Lan'!H206,4)</f>
        <v>4</v>
      </c>
    </row>
    <row r="207" spans="1:34" ht="12.5" outlineLevel="2">
      <c r="A207" s="117" t="s">
        <v>1736</v>
      </c>
      <c r="B207" s="113" t="s">
        <v>4807</v>
      </c>
      <c r="C207" s="21"/>
      <c r="D207" s="21"/>
      <c r="E207" s="35"/>
      <c r="F207" s="35"/>
      <c r="G207" s="15">
        <v>4</v>
      </c>
      <c r="H207" s="15"/>
      <c r="I207" s="18"/>
      <c r="J207" s="15" t="s">
        <v>3371</v>
      </c>
      <c r="K207" s="16"/>
      <c r="L207" s="82"/>
      <c r="AA207" s="495">
        <f>IF(AND('05 Lan'!C207=1,NOT('05 Lan'!I207="")),'05 Lan'!I207,0)</f>
        <v>0</v>
      </c>
      <c r="AB207" s="495">
        <f>IF(AND('05 Lan'!D207=1,NOT('05 Lan'!I207="")),'05 Lan'!I207,0)</f>
        <v>0</v>
      </c>
      <c r="AC207" s="495">
        <f>IF(AND('05 Lan'!E207=1,NOT('05 Lan'!I207="")),'05 Lan'!I207,0)</f>
        <v>0</v>
      </c>
      <c r="AD207" s="495">
        <f>IF(AND('05 Lan'!F207=1,NOT('05 Lan'!I207="")),'05 Lan'!I207,0)</f>
        <v>0</v>
      </c>
      <c r="AE207" s="495">
        <f>IF(AND('05 Lan'!C207=0,NOT('05 Lan'!H207="")),'05 Lan'!H207,4)</f>
        <v>4</v>
      </c>
      <c r="AF207" s="495">
        <f>IF(AND('05 Lan'!D207=0,NOT('05 Lan'!H207="")),'05 Lan'!H207,4)</f>
        <v>4</v>
      </c>
      <c r="AG207" s="495">
        <f>IF(AND('05 Lan'!E207=0,NOT('05 Lan'!H207="")),'05 Lan'!H207,4)</f>
        <v>4</v>
      </c>
      <c r="AH207" s="495">
        <f>IF(AND('05 Lan'!F207=0,NOT('05 Lan'!H207="")),'05 Lan'!H207,4)</f>
        <v>4</v>
      </c>
    </row>
    <row r="208" spans="1:34" ht="12.5" outlineLevel="2">
      <c r="A208" s="117" t="s">
        <v>4808</v>
      </c>
      <c r="B208" s="113" t="s">
        <v>450</v>
      </c>
      <c r="C208" s="21"/>
      <c r="D208" s="21"/>
      <c r="E208" s="35"/>
      <c r="F208" s="35"/>
      <c r="G208" s="15">
        <v>2</v>
      </c>
      <c r="H208" s="15"/>
      <c r="I208" s="18"/>
      <c r="J208" s="15" t="s">
        <v>5466</v>
      </c>
      <c r="K208" s="16" t="s">
        <v>398</v>
      </c>
      <c r="L208" s="82"/>
      <c r="AA208" s="495">
        <f>IF(AND('05 Lan'!C208=1,NOT('05 Lan'!I208="")),'05 Lan'!I208,0)</f>
        <v>0</v>
      </c>
      <c r="AB208" s="495">
        <f>IF(AND('05 Lan'!D208=1,NOT('05 Lan'!I208="")),'05 Lan'!I208,0)</f>
        <v>0</v>
      </c>
      <c r="AC208" s="495">
        <f>IF(AND('05 Lan'!E208=1,NOT('05 Lan'!I208="")),'05 Lan'!I208,0)</f>
        <v>0</v>
      </c>
      <c r="AD208" s="495">
        <f>IF(AND('05 Lan'!F208=1,NOT('05 Lan'!I208="")),'05 Lan'!I208,0)</f>
        <v>0</v>
      </c>
      <c r="AE208" s="495">
        <f>IF(AND('05 Lan'!C208=0,NOT('05 Lan'!H208="")),'05 Lan'!H208,4)</f>
        <v>4</v>
      </c>
      <c r="AF208" s="495">
        <f>IF(AND('05 Lan'!D208=0,NOT('05 Lan'!H208="")),'05 Lan'!H208,4)</f>
        <v>4</v>
      </c>
      <c r="AG208" s="495">
        <f>IF(AND('05 Lan'!E208=0,NOT('05 Lan'!H208="")),'05 Lan'!H208,4)</f>
        <v>4</v>
      </c>
      <c r="AH208" s="495">
        <f>IF(AND('05 Lan'!F208=0,NOT('05 Lan'!H208="")),'05 Lan'!H208,4)</f>
        <v>4</v>
      </c>
    </row>
    <row r="209" spans="1:34" ht="12.5" outlineLevel="2">
      <c r="A209" s="117" t="s">
        <v>4809</v>
      </c>
      <c r="B209" s="113" t="s">
        <v>5645</v>
      </c>
      <c r="C209" s="21"/>
      <c r="D209" s="21"/>
      <c r="E209" s="35"/>
      <c r="F209" s="35"/>
      <c r="G209" s="15">
        <v>2</v>
      </c>
      <c r="H209" s="15"/>
      <c r="I209" s="18"/>
      <c r="J209" s="15" t="s">
        <v>5466</v>
      </c>
      <c r="K209" s="16" t="s">
        <v>398</v>
      </c>
      <c r="L209" s="82"/>
      <c r="AA209" s="495">
        <f>IF(AND('05 Lan'!C209=1,NOT('05 Lan'!I209="")),'05 Lan'!I209,0)</f>
        <v>0</v>
      </c>
      <c r="AB209" s="495">
        <f>IF(AND('05 Lan'!D209=1,NOT('05 Lan'!I209="")),'05 Lan'!I209,0)</f>
        <v>0</v>
      </c>
      <c r="AC209" s="495">
        <f>IF(AND('05 Lan'!E209=1,NOT('05 Lan'!I209="")),'05 Lan'!I209,0)</f>
        <v>0</v>
      </c>
      <c r="AD209" s="495">
        <f>IF(AND('05 Lan'!F209=1,NOT('05 Lan'!I209="")),'05 Lan'!I209,0)</f>
        <v>0</v>
      </c>
      <c r="AE209" s="495">
        <f>IF(AND('05 Lan'!C209=0,NOT('05 Lan'!H209="")),'05 Lan'!H209,4)</f>
        <v>4</v>
      </c>
      <c r="AF209" s="495">
        <f>IF(AND('05 Lan'!D209=0,NOT('05 Lan'!H209="")),'05 Lan'!H209,4)</f>
        <v>4</v>
      </c>
      <c r="AG209" s="495">
        <f>IF(AND('05 Lan'!E209=0,NOT('05 Lan'!H209="")),'05 Lan'!H209,4)</f>
        <v>4</v>
      </c>
      <c r="AH209" s="495">
        <f>IF(AND('05 Lan'!F209=0,NOT('05 Lan'!H209="")),'05 Lan'!H209,4)</f>
        <v>4</v>
      </c>
    </row>
    <row r="210" spans="1:34" ht="20" outlineLevel="2">
      <c r="A210" s="117" t="s">
        <v>4810</v>
      </c>
      <c r="B210" s="113" t="s">
        <v>3918</v>
      </c>
      <c r="C210" s="21"/>
      <c r="D210" s="21"/>
      <c r="E210" s="35"/>
      <c r="F210" s="35"/>
      <c r="G210" s="15">
        <v>2</v>
      </c>
      <c r="H210" s="15"/>
      <c r="I210" s="18"/>
      <c r="J210" s="15" t="s">
        <v>2858</v>
      </c>
      <c r="K210" s="16"/>
      <c r="L210" s="82"/>
      <c r="AA210" s="495">
        <f>IF(AND('05 Lan'!C210=1,NOT('05 Lan'!I210="")),'05 Lan'!I210,0)</f>
        <v>0</v>
      </c>
      <c r="AB210" s="495">
        <f>IF(AND('05 Lan'!D210=1,NOT('05 Lan'!I210="")),'05 Lan'!I210,0)</f>
        <v>0</v>
      </c>
      <c r="AC210" s="495">
        <f>IF(AND('05 Lan'!E210=1,NOT('05 Lan'!I210="")),'05 Lan'!I210,0)</f>
        <v>0</v>
      </c>
      <c r="AD210" s="495">
        <f>IF(AND('05 Lan'!F210=1,NOT('05 Lan'!I210="")),'05 Lan'!I210,0)</f>
        <v>0</v>
      </c>
      <c r="AE210" s="495">
        <f>IF(AND('05 Lan'!C210=0,NOT('05 Lan'!H210="")),'05 Lan'!H210,4)</f>
        <v>4</v>
      </c>
      <c r="AF210" s="495">
        <f>IF(AND('05 Lan'!D210=0,NOT('05 Lan'!H210="")),'05 Lan'!H210,4)</f>
        <v>4</v>
      </c>
      <c r="AG210" s="495">
        <f>IF(AND('05 Lan'!E210=0,NOT('05 Lan'!H210="")),'05 Lan'!H210,4)</f>
        <v>4</v>
      </c>
      <c r="AH210" s="495">
        <f>IF(AND('05 Lan'!F210=0,NOT('05 Lan'!H210="")),'05 Lan'!H210,4)</f>
        <v>4</v>
      </c>
    </row>
    <row r="211" spans="1:34" s="506" customFormat="1" ht="12.5" outlineLevel="1">
      <c r="A211" s="116" t="s">
        <v>3919</v>
      </c>
      <c r="B211" s="90" t="s">
        <v>3920</v>
      </c>
      <c r="C211" s="21"/>
      <c r="D211" s="21"/>
      <c r="E211" s="35"/>
      <c r="F211" s="35"/>
      <c r="G211" s="15"/>
      <c r="H211" s="15"/>
      <c r="I211" s="18"/>
      <c r="J211" s="15"/>
      <c r="K211" s="16"/>
      <c r="L211" s="82"/>
      <c r="M211" s="498"/>
      <c r="N211" s="505"/>
      <c r="O211" s="505"/>
      <c r="P211" s="505"/>
      <c r="Q211" s="505"/>
      <c r="R211" s="505"/>
      <c r="S211" s="505"/>
      <c r="T211" s="505"/>
      <c r="U211" s="505"/>
      <c r="V211" s="505"/>
      <c r="W211" s="505"/>
      <c r="X211" s="505"/>
      <c r="Y211" s="505"/>
      <c r="Z211" s="505"/>
      <c r="AB211" s="495">
        <f>IF(AND('05 Lan'!D211=1,NOT('05 Lan'!I211="")),'05 Lan'!I211,0)</f>
        <v>0</v>
      </c>
    </row>
    <row r="212" spans="1:34" ht="12.5" outlineLevel="2">
      <c r="A212" s="117" t="s">
        <v>3921</v>
      </c>
      <c r="B212" s="113" t="s">
        <v>4268</v>
      </c>
      <c r="C212" s="21"/>
      <c r="D212" s="21"/>
      <c r="E212" s="35"/>
      <c r="F212" s="35"/>
      <c r="G212" s="15">
        <v>2</v>
      </c>
      <c r="H212" s="15"/>
      <c r="I212" s="18"/>
      <c r="J212" s="15" t="s">
        <v>2351</v>
      </c>
      <c r="K212" s="16" t="s">
        <v>3377</v>
      </c>
      <c r="L212" s="82"/>
      <c r="AA212" s="495">
        <f>IF(AND('05 Lan'!C212=1,NOT('05 Lan'!I212="")),'05 Lan'!I212,0)</f>
        <v>0</v>
      </c>
      <c r="AB212" s="495">
        <f>IF(AND('05 Lan'!D212=1,NOT('05 Lan'!I212="")),'05 Lan'!I212,0)</f>
        <v>0</v>
      </c>
      <c r="AC212" s="495">
        <f>IF(AND('05 Lan'!E212=1,NOT('05 Lan'!I212="")),'05 Lan'!I212,0)</f>
        <v>0</v>
      </c>
      <c r="AD212" s="495">
        <f>IF(AND('05 Lan'!F212=1,NOT('05 Lan'!I212="")),'05 Lan'!I212,0)</f>
        <v>0</v>
      </c>
      <c r="AE212" s="495">
        <f>IF(AND('05 Lan'!C212=0,NOT('05 Lan'!H212="")),'05 Lan'!H212,4)</f>
        <v>4</v>
      </c>
      <c r="AF212" s="495">
        <f>IF(AND('05 Lan'!D212=0,NOT('05 Lan'!H212="")),'05 Lan'!H212,4)</f>
        <v>4</v>
      </c>
      <c r="AG212" s="495">
        <f>IF(AND('05 Lan'!E212=0,NOT('05 Lan'!H212="")),'05 Lan'!H212,4)</f>
        <v>4</v>
      </c>
      <c r="AH212" s="495">
        <f>IF(AND('05 Lan'!F212=0,NOT('05 Lan'!H212="")),'05 Lan'!H212,4)</f>
        <v>4</v>
      </c>
    </row>
    <row r="213" spans="1:34" ht="12.5" outlineLevel="2">
      <c r="A213" s="117" t="s">
        <v>3922</v>
      </c>
      <c r="B213" s="113" t="s">
        <v>3923</v>
      </c>
      <c r="C213" s="21"/>
      <c r="D213" s="21"/>
      <c r="E213" s="35"/>
      <c r="F213" s="35"/>
      <c r="G213" s="15">
        <v>2</v>
      </c>
      <c r="H213" s="15"/>
      <c r="I213" s="18"/>
      <c r="J213" s="15" t="s">
        <v>5466</v>
      </c>
      <c r="K213" s="16" t="s">
        <v>3377</v>
      </c>
      <c r="L213" s="82"/>
      <c r="AA213" s="495">
        <f>IF(AND('05 Lan'!C213=1,NOT('05 Lan'!I213="")),'05 Lan'!I213,0)</f>
        <v>0</v>
      </c>
      <c r="AB213" s="495">
        <f>IF(AND('05 Lan'!D213=1,NOT('05 Lan'!I213="")),'05 Lan'!I213,0)</f>
        <v>0</v>
      </c>
      <c r="AC213" s="495">
        <f>IF(AND('05 Lan'!E213=1,NOT('05 Lan'!I213="")),'05 Lan'!I213,0)</f>
        <v>0</v>
      </c>
      <c r="AD213" s="495">
        <f>IF(AND('05 Lan'!F213=1,NOT('05 Lan'!I213="")),'05 Lan'!I213,0)</f>
        <v>0</v>
      </c>
      <c r="AE213" s="495">
        <f>IF(AND('05 Lan'!C213=0,NOT('05 Lan'!H213="")),'05 Lan'!H213,4)</f>
        <v>4</v>
      </c>
      <c r="AF213" s="495">
        <f>IF(AND('05 Lan'!D213=0,NOT('05 Lan'!H213="")),'05 Lan'!H213,4)</f>
        <v>4</v>
      </c>
      <c r="AG213" s="495">
        <f>IF(AND('05 Lan'!E213=0,NOT('05 Lan'!H213="")),'05 Lan'!H213,4)</f>
        <v>4</v>
      </c>
      <c r="AH213" s="495">
        <f>IF(AND('05 Lan'!F213=0,NOT('05 Lan'!H213="")),'05 Lan'!H213,4)</f>
        <v>4</v>
      </c>
    </row>
    <row r="214" spans="1:34" ht="12.5" outlineLevel="2">
      <c r="A214" s="117" t="s">
        <v>3924</v>
      </c>
      <c r="B214" s="113" t="s">
        <v>3381</v>
      </c>
      <c r="C214" s="21"/>
      <c r="D214" s="21"/>
      <c r="E214" s="35"/>
      <c r="F214" s="35"/>
      <c r="G214" s="15">
        <v>2</v>
      </c>
      <c r="H214" s="15">
        <v>2</v>
      </c>
      <c r="I214" s="18"/>
      <c r="J214" s="15" t="s">
        <v>5466</v>
      </c>
      <c r="K214" s="16" t="s">
        <v>3377</v>
      </c>
      <c r="L214" s="82"/>
      <c r="AA214" s="495">
        <f>IF(AND('05 Lan'!C214=1,NOT('05 Lan'!I214="")),'05 Lan'!I214,0)</f>
        <v>0</v>
      </c>
      <c r="AB214" s="495">
        <f>IF(AND('05 Lan'!D214=1,NOT('05 Lan'!I214="")),'05 Lan'!I214,0)</f>
        <v>0</v>
      </c>
      <c r="AC214" s="495">
        <f>IF(AND('05 Lan'!E214=1,NOT('05 Lan'!I214="")),'05 Lan'!I214,0)</f>
        <v>0</v>
      </c>
      <c r="AD214" s="495">
        <f>IF(AND('05 Lan'!F214=1,NOT('05 Lan'!I214="")),'05 Lan'!I214,0)</f>
        <v>0</v>
      </c>
      <c r="AE214" s="495">
        <f>IF(AND('05 Lan'!C214=0,NOT('05 Lan'!H214="")),'05 Lan'!H214,4)</f>
        <v>2</v>
      </c>
      <c r="AF214" s="495">
        <f>IF(AND('05 Lan'!D214=0,NOT('05 Lan'!H214="")),'05 Lan'!H214,4)</f>
        <v>2</v>
      </c>
      <c r="AG214" s="495">
        <f>IF(AND('05 Lan'!E214=0,NOT('05 Lan'!H214="")),'05 Lan'!H214,4)</f>
        <v>2</v>
      </c>
      <c r="AH214" s="495">
        <f>IF(AND('05 Lan'!F214=0,NOT('05 Lan'!H214="")),'05 Lan'!H214,4)</f>
        <v>2</v>
      </c>
    </row>
    <row r="215" spans="1:34" ht="12.5" outlineLevel="2">
      <c r="A215" s="117" t="s">
        <v>3925</v>
      </c>
      <c r="B215" s="113" t="s">
        <v>3383</v>
      </c>
      <c r="C215" s="21"/>
      <c r="D215" s="21"/>
      <c r="E215" s="35"/>
      <c r="F215" s="35"/>
      <c r="G215" s="15">
        <v>2</v>
      </c>
      <c r="H215" s="15"/>
      <c r="I215" s="18"/>
      <c r="J215" s="15" t="s">
        <v>5466</v>
      </c>
      <c r="K215" s="16" t="s">
        <v>3377</v>
      </c>
      <c r="L215" s="82"/>
      <c r="AA215" s="495">
        <f>IF(AND('05 Lan'!C215=1,NOT('05 Lan'!I215="")),'05 Lan'!I215,0)</f>
        <v>0</v>
      </c>
      <c r="AB215" s="495">
        <f>IF(AND('05 Lan'!D215=1,NOT('05 Lan'!I215="")),'05 Lan'!I215,0)</f>
        <v>0</v>
      </c>
      <c r="AC215" s="495">
        <f>IF(AND('05 Lan'!E215=1,NOT('05 Lan'!I215="")),'05 Lan'!I215,0)</f>
        <v>0</v>
      </c>
      <c r="AD215" s="495">
        <f>IF(AND('05 Lan'!F215=1,NOT('05 Lan'!I215="")),'05 Lan'!I215,0)</f>
        <v>0</v>
      </c>
      <c r="AE215" s="495">
        <f>IF(AND('05 Lan'!C215=0,NOT('05 Lan'!H215="")),'05 Lan'!H215,4)</f>
        <v>4</v>
      </c>
      <c r="AF215" s="495">
        <f>IF(AND('05 Lan'!D215=0,NOT('05 Lan'!H215="")),'05 Lan'!H215,4)</f>
        <v>4</v>
      </c>
      <c r="AG215" s="495">
        <f>IF(AND('05 Lan'!E215=0,NOT('05 Lan'!H215="")),'05 Lan'!H215,4)</f>
        <v>4</v>
      </c>
      <c r="AH215" s="495">
        <f>IF(AND('05 Lan'!F215=0,NOT('05 Lan'!H215="")),'05 Lan'!H215,4)</f>
        <v>4</v>
      </c>
    </row>
    <row r="216" spans="1:34" ht="12.5" outlineLevel="2">
      <c r="A216" s="117" t="s">
        <v>3926</v>
      </c>
      <c r="B216" s="113" t="s">
        <v>1742</v>
      </c>
      <c r="C216" s="21"/>
      <c r="D216" s="21"/>
      <c r="E216" s="35"/>
      <c r="F216" s="35"/>
      <c r="G216" s="15">
        <v>4</v>
      </c>
      <c r="H216" s="15"/>
      <c r="I216" s="18"/>
      <c r="J216" s="15" t="s">
        <v>2356</v>
      </c>
      <c r="K216" s="16" t="s">
        <v>3377</v>
      </c>
      <c r="L216" s="82"/>
      <c r="AA216" s="495">
        <f>IF(AND('05 Lan'!C216=1,NOT('05 Lan'!I216="")),'05 Lan'!I216,0)</f>
        <v>0</v>
      </c>
      <c r="AB216" s="495">
        <f>IF(AND('05 Lan'!D216=1,NOT('05 Lan'!I216="")),'05 Lan'!I216,0)</f>
        <v>0</v>
      </c>
      <c r="AC216" s="495">
        <f>IF(AND('05 Lan'!E216=1,NOT('05 Lan'!I216="")),'05 Lan'!I216,0)</f>
        <v>0</v>
      </c>
      <c r="AD216" s="495">
        <f>IF(AND('05 Lan'!F216=1,NOT('05 Lan'!I216="")),'05 Lan'!I216,0)</f>
        <v>0</v>
      </c>
      <c r="AE216" s="495">
        <f>IF(AND('05 Lan'!C216=0,NOT('05 Lan'!H216="")),'05 Lan'!H216,4)</f>
        <v>4</v>
      </c>
      <c r="AF216" s="495">
        <f>IF(AND('05 Lan'!D216=0,NOT('05 Lan'!H216="")),'05 Lan'!H216,4)</f>
        <v>4</v>
      </c>
      <c r="AG216" s="495">
        <f>IF(AND('05 Lan'!E216=0,NOT('05 Lan'!H216="")),'05 Lan'!H216,4)</f>
        <v>4</v>
      </c>
      <c r="AH216" s="495">
        <f>IF(AND('05 Lan'!F216=0,NOT('05 Lan'!H216="")),'05 Lan'!H216,4)</f>
        <v>4</v>
      </c>
    </row>
    <row r="217" spans="1:34" ht="20" outlineLevel="2">
      <c r="A217" s="117" t="s">
        <v>1743</v>
      </c>
      <c r="B217" s="113" t="s">
        <v>4497</v>
      </c>
      <c r="C217" s="21"/>
      <c r="D217" s="21"/>
      <c r="E217" s="35"/>
      <c r="F217" s="35"/>
      <c r="G217" s="15">
        <v>4</v>
      </c>
      <c r="H217" s="15"/>
      <c r="I217" s="18"/>
      <c r="J217" s="15" t="s">
        <v>2356</v>
      </c>
      <c r="K217" s="16"/>
      <c r="L217" s="82"/>
      <c r="AA217" s="495">
        <f>IF(AND('05 Lan'!C217=1,NOT('05 Lan'!I217="")),'05 Lan'!I217,0)</f>
        <v>0</v>
      </c>
      <c r="AB217" s="495">
        <f>IF(AND('05 Lan'!D217=1,NOT('05 Lan'!I217="")),'05 Lan'!I217,0)</f>
        <v>0</v>
      </c>
      <c r="AC217" s="495">
        <f>IF(AND('05 Lan'!E217=1,NOT('05 Lan'!I217="")),'05 Lan'!I217,0)</f>
        <v>0</v>
      </c>
      <c r="AD217" s="495">
        <f>IF(AND('05 Lan'!F217=1,NOT('05 Lan'!I217="")),'05 Lan'!I217,0)</f>
        <v>0</v>
      </c>
      <c r="AE217" s="495">
        <f>IF(AND('05 Lan'!C217=0,NOT('05 Lan'!H217="")),'05 Lan'!H217,4)</f>
        <v>4</v>
      </c>
      <c r="AF217" s="495">
        <f>IF(AND('05 Lan'!D217=0,NOT('05 Lan'!H217="")),'05 Lan'!H217,4)</f>
        <v>4</v>
      </c>
      <c r="AG217" s="495">
        <f>IF(AND('05 Lan'!E217=0,NOT('05 Lan'!H217="")),'05 Lan'!H217,4)</f>
        <v>4</v>
      </c>
      <c r="AH217" s="495">
        <f>IF(AND('05 Lan'!F217=0,NOT('05 Lan'!H217="")),'05 Lan'!H217,4)</f>
        <v>4</v>
      </c>
    </row>
    <row r="218" spans="1:34" ht="30" outlineLevel="2">
      <c r="A218" s="117" t="s">
        <v>1744</v>
      </c>
      <c r="B218" s="113" t="s">
        <v>4499</v>
      </c>
      <c r="C218" s="21"/>
      <c r="D218" s="21"/>
      <c r="E218" s="35"/>
      <c r="F218" s="35"/>
      <c r="G218" s="15">
        <v>4</v>
      </c>
      <c r="H218" s="15">
        <v>3</v>
      </c>
      <c r="I218" s="18"/>
      <c r="J218" s="15" t="s">
        <v>3371</v>
      </c>
      <c r="K218" s="16"/>
      <c r="L218" s="82"/>
      <c r="AA218" s="495">
        <f>IF(AND('05 Lan'!C218=1,NOT('05 Lan'!I218="")),'05 Lan'!I218,0)</f>
        <v>0</v>
      </c>
      <c r="AB218" s="495">
        <f>IF(AND('05 Lan'!D218=1,NOT('05 Lan'!I218="")),'05 Lan'!I218,0)</f>
        <v>0</v>
      </c>
      <c r="AC218" s="495">
        <f>IF(AND('05 Lan'!E218=1,NOT('05 Lan'!I218="")),'05 Lan'!I218,0)</f>
        <v>0</v>
      </c>
      <c r="AD218" s="495">
        <f>IF(AND('05 Lan'!F218=1,NOT('05 Lan'!I218="")),'05 Lan'!I218,0)</f>
        <v>0</v>
      </c>
      <c r="AE218" s="495">
        <f>IF(AND('05 Lan'!C218=0,NOT('05 Lan'!H218="")),'05 Lan'!H218,4)</f>
        <v>3</v>
      </c>
      <c r="AF218" s="495">
        <f>IF(AND('05 Lan'!D218=0,NOT('05 Lan'!H218="")),'05 Lan'!H218,4)</f>
        <v>3</v>
      </c>
      <c r="AG218" s="495">
        <f>IF(AND('05 Lan'!E218=0,NOT('05 Lan'!H218="")),'05 Lan'!H218,4)</f>
        <v>3</v>
      </c>
      <c r="AH218" s="495">
        <f>IF(AND('05 Lan'!F218=0,NOT('05 Lan'!H218="")),'05 Lan'!H218,4)</f>
        <v>3</v>
      </c>
    </row>
    <row r="219" spans="1:34" ht="20" outlineLevel="2">
      <c r="A219" s="117" t="s">
        <v>1689</v>
      </c>
      <c r="B219" s="119" t="s">
        <v>4822</v>
      </c>
      <c r="C219" s="21"/>
      <c r="D219" s="21"/>
      <c r="E219" s="35"/>
      <c r="F219" s="35"/>
      <c r="G219" s="15">
        <v>4</v>
      </c>
      <c r="H219" s="15"/>
      <c r="I219" s="18"/>
      <c r="J219" s="15" t="s">
        <v>5466</v>
      </c>
      <c r="K219" s="16" t="s">
        <v>4502</v>
      </c>
      <c r="L219" s="82"/>
      <c r="AA219" s="495">
        <f>IF(AND('05 Lan'!C219=1,NOT('05 Lan'!I219="")),'05 Lan'!I219,0)</f>
        <v>0</v>
      </c>
      <c r="AB219" s="495">
        <f>IF(AND('05 Lan'!D219=1,NOT('05 Lan'!I219="")),'05 Lan'!I219,0)</f>
        <v>0</v>
      </c>
      <c r="AC219" s="495">
        <f>IF(AND('05 Lan'!E219=1,NOT('05 Lan'!I219="")),'05 Lan'!I219,0)</f>
        <v>0</v>
      </c>
      <c r="AD219" s="495">
        <f>IF(AND('05 Lan'!F219=1,NOT('05 Lan'!I219="")),'05 Lan'!I219,0)</f>
        <v>0</v>
      </c>
      <c r="AE219" s="495">
        <f>IF(AND('05 Lan'!C219=0,NOT('05 Lan'!H219="")),'05 Lan'!H219,4)</f>
        <v>4</v>
      </c>
      <c r="AF219" s="495">
        <f>IF(AND('05 Lan'!D219=0,NOT('05 Lan'!H219="")),'05 Lan'!H219,4)</f>
        <v>4</v>
      </c>
      <c r="AG219" s="495">
        <f>IF(AND('05 Lan'!E219=0,NOT('05 Lan'!H219="")),'05 Lan'!H219,4)</f>
        <v>4</v>
      </c>
      <c r="AH219" s="495">
        <f>IF(AND('05 Lan'!F219=0,NOT('05 Lan'!H219="")),'05 Lan'!H219,4)</f>
        <v>4</v>
      </c>
    </row>
    <row r="220" spans="1:34">
      <c r="C220" s="507"/>
      <c r="D220" s="507"/>
    </row>
    <row r="221" spans="1:34">
      <c r="A221" s="101"/>
      <c r="C221" s="507"/>
      <c r="D221" s="507"/>
    </row>
    <row r="222" spans="1:34">
      <c r="C222" s="507"/>
      <c r="D222" s="507"/>
    </row>
    <row r="223" spans="1:34">
      <c r="C223" s="507"/>
      <c r="D223" s="507"/>
    </row>
    <row r="224" spans="1:34">
      <c r="C224" s="507"/>
      <c r="D224" s="507"/>
    </row>
    <row r="225" spans="3:4">
      <c r="C225" s="507"/>
      <c r="D225" s="507"/>
    </row>
    <row r="226" spans="3:4">
      <c r="C226" s="507"/>
      <c r="D226" s="507"/>
    </row>
    <row r="227" spans="3:4">
      <c r="C227" s="507"/>
      <c r="D227" s="507"/>
    </row>
    <row r="228" spans="3:4">
      <c r="C228" s="507"/>
      <c r="D228" s="507"/>
    </row>
    <row r="229" spans="3:4">
      <c r="C229" s="507"/>
      <c r="D229" s="507"/>
    </row>
    <row r="230" spans="3:4">
      <c r="C230" s="507"/>
      <c r="D230" s="507"/>
    </row>
    <row r="231" spans="3:4">
      <c r="C231" s="507"/>
      <c r="D231" s="507"/>
    </row>
    <row r="232" spans="3:4">
      <c r="C232" s="507"/>
      <c r="D232" s="507"/>
    </row>
    <row r="233" spans="3:4">
      <c r="C233" s="507"/>
      <c r="D233" s="507"/>
    </row>
    <row r="234" spans="3:4">
      <c r="C234" s="507"/>
      <c r="D234" s="507"/>
    </row>
    <row r="235" spans="3:4">
      <c r="C235" s="507"/>
      <c r="D235" s="507"/>
    </row>
    <row r="236" spans="3:4">
      <c r="C236" s="507"/>
      <c r="D236" s="507"/>
    </row>
    <row r="237" spans="3:4">
      <c r="C237" s="507"/>
      <c r="D237" s="507"/>
    </row>
    <row r="238" spans="3:4">
      <c r="C238" s="507"/>
      <c r="D238" s="507"/>
    </row>
    <row r="239" spans="3:4">
      <c r="C239" s="507"/>
      <c r="D239" s="507"/>
    </row>
    <row r="240" spans="3:4">
      <c r="C240" s="507"/>
      <c r="D240" s="507"/>
    </row>
    <row r="241" spans="3:4">
      <c r="C241" s="507"/>
      <c r="D241" s="507"/>
    </row>
    <row r="242" spans="3:4">
      <c r="C242" s="507"/>
      <c r="D242" s="507"/>
    </row>
    <row r="243" spans="3:4">
      <c r="C243" s="507"/>
      <c r="D243" s="507"/>
    </row>
    <row r="244" spans="3:4">
      <c r="C244" s="507"/>
      <c r="D244" s="507"/>
    </row>
    <row r="245" spans="3:4">
      <c r="C245" s="507"/>
      <c r="D245" s="507"/>
    </row>
    <row r="246" spans="3:4">
      <c r="C246" s="507"/>
      <c r="D246" s="507"/>
    </row>
    <row r="247" spans="3:4">
      <c r="C247" s="507"/>
      <c r="D247" s="507"/>
    </row>
    <row r="248" spans="3:4">
      <c r="C248" s="507"/>
      <c r="D248" s="507"/>
    </row>
    <row r="249" spans="3:4">
      <c r="C249" s="507"/>
      <c r="D249" s="507"/>
    </row>
    <row r="250" spans="3:4">
      <c r="C250" s="507"/>
      <c r="D250" s="507"/>
    </row>
    <row r="251" spans="3:4">
      <c r="C251" s="507"/>
      <c r="D251" s="507"/>
    </row>
    <row r="252" spans="3:4">
      <c r="C252" s="507"/>
      <c r="D252" s="507"/>
    </row>
    <row r="253" spans="3:4">
      <c r="C253" s="507"/>
      <c r="D253" s="507"/>
    </row>
    <row r="254" spans="3:4">
      <c r="C254" s="507"/>
      <c r="D254" s="507"/>
    </row>
    <row r="255" spans="3:4">
      <c r="C255" s="507"/>
      <c r="D255" s="507"/>
    </row>
  </sheetData>
  <sheetProtection sheet="1" objects="1" scenarios="1" formatCells="0" formatColumns="0" formatRows="0"/>
  <mergeCells count="1">
    <mergeCell ref="A1:B1"/>
  </mergeCells>
  <phoneticPr fontId="25" type="noConversion"/>
  <printOptions gridLines="1"/>
  <pageMargins left="0.39374999999999999" right="0.39374999999999999" top="0.39374999999999999" bottom="0.59097222222222223" header="0.51180555555555551" footer="0.31527777777777777"/>
  <pageSetup paperSize="9" firstPageNumber="0" orientation="landscape" horizontalDpi="300" verticalDpi="300"/>
  <headerFooter alignWithMargins="0">
    <oddFooter>&amp;L&amp;8Mise à jour : janvier 2010&amp;C&amp;8&amp;F ! &amp;A&amp;R&amp;8page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indexed="47"/>
  </sheetPr>
  <dimension ref="A1:AH267"/>
  <sheetViews>
    <sheetView topLeftCell="A73" workbookViewId="0">
      <selection activeCell="A92" sqref="A92"/>
    </sheetView>
  </sheetViews>
  <sheetFormatPr defaultColWidth="11.36328125" defaultRowHeight="12.5" outlineLevelRow="2" outlineLevelCol="1"/>
  <cols>
    <col min="1" max="1" width="10" style="471" customWidth="1"/>
    <col min="2" max="2" width="83.6328125" style="471" customWidth="1"/>
    <col min="3" max="6" width="4.36328125" style="471" customWidth="1"/>
    <col min="7" max="10" width="4.36328125" style="474" customWidth="1" outlineLevel="1"/>
    <col min="11" max="11" width="10.6328125" style="141" customWidth="1" outlineLevel="1"/>
    <col min="12" max="12" width="19.36328125" style="471" customWidth="1"/>
    <col min="13" max="25" width="11.36328125" style="471"/>
    <col min="26" max="26" width="12.36328125" style="471" customWidth="1"/>
    <col min="27" max="34" width="12.36328125" style="471" hidden="1" customWidth="1"/>
    <col min="35" max="35" width="12.36328125" style="471" customWidth="1"/>
    <col min="36" max="16384" width="11.36328125" style="471"/>
  </cols>
  <sheetData>
    <row r="1" spans="1:34" ht="15.5">
      <c r="A1" s="142" t="s">
        <v>4877</v>
      </c>
      <c r="B1" s="143"/>
      <c r="C1" s="144">
        <v>1</v>
      </c>
      <c r="D1" s="145" t="str">
        <f>"variant"&amp;IF(C1&gt;1,"s","")</f>
        <v>variant</v>
      </c>
      <c r="E1" s="144"/>
      <c r="F1" s="144"/>
      <c r="G1" s="143"/>
      <c r="H1" s="143"/>
      <c r="I1" s="143"/>
      <c r="J1" s="143"/>
    </row>
    <row r="2" spans="1:34">
      <c r="A2" s="508" t="s">
        <v>2327</v>
      </c>
      <c r="B2" s="146" t="s">
        <v>347</v>
      </c>
      <c r="C2" s="147" t="s">
        <v>2329</v>
      </c>
      <c r="D2" s="147" t="s">
        <v>2330</v>
      </c>
      <c r="E2" s="147" t="s">
        <v>2331</v>
      </c>
      <c r="F2" s="147" t="s">
        <v>2332</v>
      </c>
      <c r="G2" s="148" t="s">
        <v>5441</v>
      </c>
      <c r="H2" s="148" t="s">
        <v>2334</v>
      </c>
      <c r="I2" s="148" t="s">
        <v>2335</v>
      </c>
      <c r="J2" s="148" t="s">
        <v>2336</v>
      </c>
      <c r="K2" s="148" t="s">
        <v>2337</v>
      </c>
      <c r="L2" s="149" t="s">
        <v>2338</v>
      </c>
    </row>
    <row r="3" spans="1:34" ht="13">
      <c r="A3" s="64" t="s">
        <v>4878</v>
      </c>
      <c r="B3" s="1" t="s">
        <v>4879</v>
      </c>
      <c r="C3" s="150"/>
      <c r="D3" s="150"/>
      <c r="E3" s="150"/>
      <c r="F3" s="150"/>
      <c r="G3" s="151"/>
      <c r="H3" s="151"/>
      <c r="I3" s="151"/>
      <c r="J3" s="151"/>
      <c r="K3" s="152"/>
      <c r="L3" s="110"/>
    </row>
    <row r="4" spans="1:34" outlineLevel="1">
      <c r="A4" s="114" t="s">
        <v>4880</v>
      </c>
      <c r="B4" s="28" t="s">
        <v>4297</v>
      </c>
      <c r="C4" s="150"/>
      <c r="D4" s="150"/>
      <c r="E4" s="150"/>
      <c r="F4" s="150"/>
      <c r="G4" s="151"/>
      <c r="H4" s="151"/>
      <c r="I4" s="151"/>
      <c r="J4" s="151"/>
      <c r="K4" s="152"/>
      <c r="L4" s="110"/>
    </row>
    <row r="5" spans="1:34" ht="20" outlineLevel="2">
      <c r="A5" s="125" t="s">
        <v>4881</v>
      </c>
      <c r="B5" s="20" t="s">
        <v>3910</v>
      </c>
      <c r="C5" s="150"/>
      <c r="D5" s="150"/>
      <c r="E5" s="150"/>
      <c r="F5" s="150"/>
      <c r="G5" s="152">
        <v>4</v>
      </c>
      <c r="H5" s="152">
        <v>1</v>
      </c>
      <c r="I5" s="152"/>
      <c r="J5" s="152" t="s">
        <v>2351</v>
      </c>
      <c r="K5" s="152"/>
      <c r="L5" s="110"/>
      <c r="AA5" s="471">
        <f>IF(AND('06 Nop'!C5=1,NOT('06 Nop'!I5="")),'06 Nop'!I5,0)</f>
        <v>0</v>
      </c>
      <c r="AB5" s="471">
        <f>IF(AND('06 Nop'!D5=1,NOT('06 Nop'!I5="")),'06 Nop'!I5,0)</f>
        <v>0</v>
      </c>
      <c r="AC5" s="471">
        <f>IF(AND('06 Nop'!E5=1,NOT('06 Nop'!I5="")),'06 Nop'!I5,0)</f>
        <v>0</v>
      </c>
      <c r="AD5" s="471">
        <f>IF(AND('06 Nop'!F5=1,NOT('06 Nop'!I5="")),'06 Nop'!I5,0)</f>
        <v>0</v>
      </c>
      <c r="AE5" s="471">
        <f>IF(AND('06 Nop'!C5=0,NOT('06 Nop'!H5="")),'06 Nop'!H5,4)</f>
        <v>1</v>
      </c>
      <c r="AF5" s="471">
        <f>IF(AND('06 Nop'!D5=0,NOT('06 Nop'!H5="")),'06 Nop'!H5,4)</f>
        <v>1</v>
      </c>
      <c r="AG5" s="471">
        <f>IF(AND('06 Nop'!E5=0,NOT('06 Nop'!H5="")),'06 Nop'!H5,4)</f>
        <v>1</v>
      </c>
      <c r="AH5" s="471">
        <f>IF(AND('06 Nop'!F5=0,NOT('06 Nop'!H5="")),'06 Nop'!H5,4)</f>
        <v>1</v>
      </c>
    </row>
    <row r="6" spans="1:34" ht="20" outlineLevel="2">
      <c r="A6" s="125" t="s">
        <v>3911</v>
      </c>
      <c r="B6" s="20" t="s">
        <v>4832</v>
      </c>
      <c r="C6" s="150"/>
      <c r="D6" s="150"/>
      <c r="E6" s="150"/>
      <c r="F6" s="150"/>
      <c r="G6" s="152">
        <v>4</v>
      </c>
      <c r="H6" s="152"/>
      <c r="I6" s="152"/>
      <c r="J6" s="152" t="s">
        <v>5466</v>
      </c>
      <c r="K6" s="152"/>
      <c r="L6" s="110"/>
      <c r="AA6" s="471">
        <f>IF(AND('06 Nop'!C6=1,NOT('06 Nop'!I6="")),'06 Nop'!I6,0)</f>
        <v>0</v>
      </c>
      <c r="AB6" s="471">
        <f>IF(AND('06 Nop'!D6=1,NOT('06 Nop'!I6="")),'06 Nop'!I6,0)</f>
        <v>0</v>
      </c>
      <c r="AC6" s="471">
        <f>IF(AND('06 Nop'!E6=1,NOT('06 Nop'!I6="")),'06 Nop'!I6,0)</f>
        <v>0</v>
      </c>
      <c r="AD6" s="471">
        <f>IF(AND('06 Nop'!F6=1,NOT('06 Nop'!I6="")),'06 Nop'!I6,0)</f>
        <v>0</v>
      </c>
      <c r="AE6" s="471">
        <f>IF(AND('06 Nop'!C6=0,NOT('06 Nop'!H6="")),'06 Nop'!H6,4)</f>
        <v>4</v>
      </c>
      <c r="AF6" s="471">
        <f>IF(AND('06 Nop'!D6=0,NOT('06 Nop'!H6="")),'06 Nop'!H6,4)</f>
        <v>4</v>
      </c>
      <c r="AG6" s="471">
        <f>IF(AND('06 Nop'!E6=0,NOT('06 Nop'!H6="")),'06 Nop'!H6,4)</f>
        <v>4</v>
      </c>
      <c r="AH6" s="471">
        <f>IF(AND('06 Nop'!F6=0,NOT('06 Nop'!H6="")),'06 Nop'!H6,4)</f>
        <v>4</v>
      </c>
    </row>
    <row r="7" spans="1:34" ht="20" outlineLevel="2">
      <c r="A7" s="125" t="s">
        <v>4833</v>
      </c>
      <c r="B7" s="20" t="s">
        <v>3928</v>
      </c>
      <c r="C7" s="150"/>
      <c r="D7" s="150"/>
      <c r="E7" s="150"/>
      <c r="F7" s="150"/>
      <c r="G7" s="152">
        <v>2</v>
      </c>
      <c r="H7" s="152">
        <v>2</v>
      </c>
      <c r="I7" s="152"/>
      <c r="J7" s="152" t="s">
        <v>2356</v>
      </c>
      <c r="K7" s="152"/>
      <c r="L7" s="110"/>
      <c r="AA7" s="471">
        <f>IF(AND('06 Nop'!C7=1,NOT('06 Nop'!I7="")),'06 Nop'!I7,0)</f>
        <v>0</v>
      </c>
      <c r="AB7" s="471">
        <f>IF(AND('06 Nop'!D7=1,NOT('06 Nop'!I7="")),'06 Nop'!I7,0)</f>
        <v>0</v>
      </c>
      <c r="AC7" s="471">
        <f>IF(AND('06 Nop'!E7=1,NOT('06 Nop'!I7="")),'06 Nop'!I7,0)</f>
        <v>0</v>
      </c>
      <c r="AD7" s="471">
        <f>IF(AND('06 Nop'!F7=1,NOT('06 Nop'!I7="")),'06 Nop'!I7,0)</f>
        <v>0</v>
      </c>
      <c r="AE7" s="471">
        <f>IF(AND('06 Nop'!C7=0,NOT('06 Nop'!H7="")),'06 Nop'!H7,4)</f>
        <v>2</v>
      </c>
      <c r="AF7" s="471">
        <f>IF(AND('06 Nop'!D7=0,NOT('06 Nop'!H7="")),'06 Nop'!H7,4)</f>
        <v>2</v>
      </c>
      <c r="AG7" s="471">
        <f>IF(AND('06 Nop'!E7=0,NOT('06 Nop'!H7="")),'06 Nop'!H7,4)</f>
        <v>2</v>
      </c>
      <c r="AH7" s="471">
        <f>IF(AND('06 Nop'!F7=0,NOT('06 Nop'!H7="")),'06 Nop'!H7,4)</f>
        <v>2</v>
      </c>
    </row>
    <row r="8" spans="1:34" ht="40" outlineLevel="2">
      <c r="A8" s="125" t="s">
        <v>3929</v>
      </c>
      <c r="B8" s="125" t="s">
        <v>4301</v>
      </c>
      <c r="C8" s="150"/>
      <c r="D8" s="150"/>
      <c r="E8" s="150"/>
      <c r="F8" s="150"/>
      <c r="G8" s="152">
        <v>4</v>
      </c>
      <c r="H8" s="152">
        <v>2</v>
      </c>
      <c r="I8" s="152"/>
      <c r="J8" s="152" t="s">
        <v>2356</v>
      </c>
      <c r="K8" s="152"/>
      <c r="L8" s="110"/>
      <c r="AA8" s="471">
        <f>IF(AND('06 Nop'!C8=1,NOT('06 Nop'!I8="")),'06 Nop'!I8,0)</f>
        <v>0</v>
      </c>
      <c r="AB8" s="471">
        <f>IF(AND('06 Nop'!D8=1,NOT('06 Nop'!I8="")),'06 Nop'!I8,0)</f>
        <v>0</v>
      </c>
      <c r="AC8" s="471">
        <f>IF(AND('06 Nop'!E8=1,NOT('06 Nop'!I8="")),'06 Nop'!I8,0)</f>
        <v>0</v>
      </c>
      <c r="AD8" s="471">
        <f>IF(AND('06 Nop'!F8=1,NOT('06 Nop'!I8="")),'06 Nop'!I8,0)</f>
        <v>0</v>
      </c>
      <c r="AE8" s="471">
        <f>IF(AND('06 Nop'!C8=0,NOT('06 Nop'!H8="")),'06 Nop'!H8,4)</f>
        <v>2</v>
      </c>
      <c r="AF8" s="471">
        <f>IF(AND('06 Nop'!D8=0,NOT('06 Nop'!H8="")),'06 Nop'!H8,4)</f>
        <v>2</v>
      </c>
      <c r="AG8" s="471">
        <f>IF(AND('06 Nop'!E8=0,NOT('06 Nop'!H8="")),'06 Nop'!H8,4)</f>
        <v>2</v>
      </c>
      <c r="AH8" s="471">
        <f>IF(AND('06 Nop'!F8=0,NOT('06 Nop'!H8="")),'06 Nop'!H8,4)</f>
        <v>2</v>
      </c>
    </row>
    <row r="9" spans="1:34" outlineLevel="2">
      <c r="A9" s="125" t="s">
        <v>1712</v>
      </c>
      <c r="B9" s="200" t="s">
        <v>1713</v>
      </c>
      <c r="C9" s="150"/>
      <c r="D9" s="150"/>
      <c r="E9" s="150"/>
      <c r="F9" s="150"/>
      <c r="G9" s="152">
        <v>4</v>
      </c>
      <c r="H9" s="152">
        <v>3</v>
      </c>
      <c r="I9" s="152"/>
      <c r="J9" s="152" t="s">
        <v>2356</v>
      </c>
      <c r="K9" s="152"/>
      <c r="L9" s="110"/>
      <c r="AA9" s="471">
        <f>IF(AND('06 Nop'!C9=1,NOT('06 Nop'!I9="")),'06 Nop'!I9,0)</f>
        <v>0</v>
      </c>
      <c r="AB9" s="471">
        <f>IF(AND('06 Nop'!D9=1,NOT('06 Nop'!I9="")),'06 Nop'!I9,0)</f>
        <v>0</v>
      </c>
      <c r="AC9" s="471">
        <f>IF(AND('06 Nop'!E9=1,NOT('06 Nop'!I9="")),'06 Nop'!I9,0)</f>
        <v>0</v>
      </c>
      <c r="AD9" s="471">
        <f>IF(AND('06 Nop'!F9=1,NOT('06 Nop'!I9="")),'06 Nop'!I9,0)</f>
        <v>0</v>
      </c>
      <c r="AE9" s="471">
        <f>IF(AND('06 Nop'!C9=0,NOT('06 Nop'!H9="")),'06 Nop'!H9,4)</f>
        <v>3</v>
      </c>
      <c r="AF9" s="471">
        <f>IF(AND('06 Nop'!D9=0,NOT('06 Nop'!H9="")),'06 Nop'!H9,4)</f>
        <v>3</v>
      </c>
      <c r="AG9" s="471">
        <f>IF(AND('06 Nop'!E9=0,NOT('06 Nop'!H9="")),'06 Nop'!H9,4)</f>
        <v>3</v>
      </c>
      <c r="AH9" s="471">
        <f>IF(AND('06 Nop'!F9=0,NOT('06 Nop'!H9="")),'06 Nop'!H9,4)</f>
        <v>3</v>
      </c>
    </row>
    <row r="10" spans="1:34" ht="30" outlineLevel="2">
      <c r="A10" s="125" t="s">
        <v>1714</v>
      </c>
      <c r="B10" s="125" t="s">
        <v>4302</v>
      </c>
      <c r="C10" s="150"/>
      <c r="D10" s="150"/>
      <c r="E10" s="150"/>
      <c r="F10" s="150"/>
      <c r="G10" s="152">
        <v>4</v>
      </c>
      <c r="H10" s="152">
        <v>3</v>
      </c>
      <c r="I10" s="152"/>
      <c r="J10" s="152" t="s">
        <v>5466</v>
      </c>
      <c r="K10" s="152"/>
      <c r="L10" s="110"/>
      <c r="AA10" s="471">
        <f>IF(AND('06 Nop'!C10=1,NOT('06 Nop'!I10="")),'06 Nop'!I10,0)</f>
        <v>0</v>
      </c>
      <c r="AB10" s="471">
        <f>IF(AND('06 Nop'!D10=1,NOT('06 Nop'!I10="")),'06 Nop'!I10,0)</f>
        <v>0</v>
      </c>
      <c r="AC10" s="471">
        <f>IF(AND('06 Nop'!E10=1,NOT('06 Nop'!I10="")),'06 Nop'!I10,0)</f>
        <v>0</v>
      </c>
      <c r="AD10" s="471">
        <f>IF(AND('06 Nop'!F10=1,NOT('06 Nop'!I10="")),'06 Nop'!I10,0)</f>
        <v>0</v>
      </c>
      <c r="AE10" s="471">
        <f>IF(AND('06 Nop'!C10=0,NOT('06 Nop'!H10="")),'06 Nop'!H10,4)</f>
        <v>3</v>
      </c>
      <c r="AF10" s="471">
        <f>IF(AND('06 Nop'!D10=0,NOT('06 Nop'!H10="")),'06 Nop'!H10,4)</f>
        <v>3</v>
      </c>
      <c r="AG10" s="471">
        <f>IF(AND('06 Nop'!E10=0,NOT('06 Nop'!H10="")),'06 Nop'!H10,4)</f>
        <v>3</v>
      </c>
      <c r="AH10" s="471">
        <f>IF(AND('06 Nop'!F10=0,NOT('06 Nop'!H10="")),'06 Nop'!H10,4)</f>
        <v>3</v>
      </c>
    </row>
    <row r="11" spans="1:34" ht="30" outlineLevel="2">
      <c r="A11" s="125" t="s">
        <v>1699</v>
      </c>
      <c r="B11" s="125" t="s">
        <v>432</v>
      </c>
      <c r="C11" s="150"/>
      <c r="D11" s="150"/>
      <c r="E11" s="150"/>
      <c r="F11" s="150"/>
      <c r="G11" s="152">
        <v>4</v>
      </c>
      <c r="H11" s="152">
        <v>2</v>
      </c>
      <c r="I11" s="153"/>
      <c r="J11" s="153" t="s">
        <v>5466</v>
      </c>
      <c r="K11" s="152"/>
      <c r="L11" s="110"/>
      <c r="AA11" s="471">
        <f>IF(AND('06 Nop'!C11=1,NOT('06 Nop'!I11="")),'06 Nop'!I11,0)</f>
        <v>0</v>
      </c>
      <c r="AB11" s="471">
        <f>IF(AND('06 Nop'!D11=1,NOT('06 Nop'!I11="")),'06 Nop'!I11,0)</f>
        <v>0</v>
      </c>
      <c r="AC11" s="471">
        <f>IF(AND('06 Nop'!E11=1,NOT('06 Nop'!I11="")),'06 Nop'!I11,0)</f>
        <v>0</v>
      </c>
      <c r="AD11" s="471">
        <f>IF(AND('06 Nop'!F11=1,NOT('06 Nop'!I11="")),'06 Nop'!I11,0)</f>
        <v>0</v>
      </c>
      <c r="AE11" s="471">
        <f>IF(AND('06 Nop'!C11=0,NOT('06 Nop'!H11="")),'06 Nop'!H11,4)</f>
        <v>2</v>
      </c>
      <c r="AF11" s="471">
        <f>IF(AND('06 Nop'!D11=0,NOT('06 Nop'!H11="")),'06 Nop'!H11,4)</f>
        <v>2</v>
      </c>
      <c r="AG11" s="471">
        <f>IF(AND('06 Nop'!E11=0,NOT('06 Nop'!H11="")),'06 Nop'!H11,4)</f>
        <v>2</v>
      </c>
      <c r="AH11" s="471">
        <f>IF(AND('06 Nop'!F11=0,NOT('06 Nop'!H11="")),'06 Nop'!H11,4)</f>
        <v>2</v>
      </c>
    </row>
    <row r="12" spans="1:34" outlineLevel="2">
      <c r="A12" s="125" t="s">
        <v>1715</v>
      </c>
      <c r="B12" s="200" t="s">
        <v>1716</v>
      </c>
      <c r="C12" s="150"/>
      <c r="D12" s="150"/>
      <c r="E12" s="150"/>
      <c r="F12" s="150"/>
      <c r="G12" s="152">
        <v>2</v>
      </c>
      <c r="H12" s="152"/>
      <c r="I12" s="152"/>
      <c r="J12" s="152" t="s">
        <v>5466</v>
      </c>
      <c r="K12" s="152"/>
      <c r="L12" s="110"/>
      <c r="AA12" s="471">
        <f>IF(AND('06 Nop'!C12=1,NOT('06 Nop'!I12="")),'06 Nop'!I12,0)</f>
        <v>0</v>
      </c>
      <c r="AB12" s="471">
        <f>IF(AND('06 Nop'!D12=1,NOT('06 Nop'!I12="")),'06 Nop'!I12,0)</f>
        <v>0</v>
      </c>
      <c r="AC12" s="471">
        <f>IF(AND('06 Nop'!E12=1,NOT('06 Nop'!I12="")),'06 Nop'!I12,0)</f>
        <v>0</v>
      </c>
      <c r="AD12" s="471">
        <f>IF(AND('06 Nop'!F12=1,NOT('06 Nop'!I12="")),'06 Nop'!I12,0)</f>
        <v>0</v>
      </c>
      <c r="AE12" s="471">
        <f>IF(AND('06 Nop'!C12=0,NOT('06 Nop'!H12="")),'06 Nop'!H12,4)</f>
        <v>4</v>
      </c>
      <c r="AF12" s="471">
        <f>IF(AND('06 Nop'!D12=0,NOT('06 Nop'!H12="")),'06 Nop'!H12,4)</f>
        <v>4</v>
      </c>
      <c r="AG12" s="471">
        <f>IF(AND('06 Nop'!E12=0,NOT('06 Nop'!H12="")),'06 Nop'!H12,4)</f>
        <v>4</v>
      </c>
      <c r="AH12" s="471">
        <f>IF(AND('06 Nop'!F12=0,NOT('06 Nop'!H12="")),'06 Nop'!H12,4)</f>
        <v>4</v>
      </c>
    </row>
    <row r="13" spans="1:34" ht="13" outlineLevel="2">
      <c r="A13" s="125" t="s">
        <v>1717</v>
      </c>
      <c r="B13" s="200" t="s">
        <v>1723</v>
      </c>
      <c r="C13" s="150"/>
      <c r="D13" s="150"/>
      <c r="E13" s="150"/>
      <c r="F13" s="150"/>
      <c r="G13" s="152">
        <v>2</v>
      </c>
      <c r="H13" s="152">
        <v>3</v>
      </c>
      <c r="I13" s="153"/>
      <c r="J13" s="152" t="s">
        <v>3371</v>
      </c>
      <c r="K13" s="152"/>
      <c r="L13" s="110"/>
      <c r="AA13" s="471">
        <f>IF(AND('06 Nop'!C13=1,NOT('06 Nop'!I13="")),'06 Nop'!I13,0)</f>
        <v>0</v>
      </c>
      <c r="AB13" s="471">
        <f>IF(AND('06 Nop'!D13=1,NOT('06 Nop'!I13="")),'06 Nop'!I13,0)</f>
        <v>0</v>
      </c>
      <c r="AC13" s="471">
        <f>IF(AND('06 Nop'!E13=1,NOT('06 Nop'!I13="")),'06 Nop'!I13,0)</f>
        <v>0</v>
      </c>
      <c r="AD13" s="471">
        <f>IF(AND('06 Nop'!F13=1,NOT('06 Nop'!I13="")),'06 Nop'!I13,0)</f>
        <v>0</v>
      </c>
      <c r="AE13" s="471">
        <f>IF(AND('06 Nop'!C13=0,NOT('06 Nop'!H13="")),'06 Nop'!H13,4)</f>
        <v>3</v>
      </c>
      <c r="AF13" s="471">
        <f>IF(AND('06 Nop'!D13=0,NOT('06 Nop'!H13="")),'06 Nop'!H13,4)</f>
        <v>3</v>
      </c>
      <c r="AG13" s="471">
        <f>IF(AND('06 Nop'!E13=0,NOT('06 Nop'!H13="")),'06 Nop'!H13,4)</f>
        <v>3</v>
      </c>
      <c r="AH13" s="471">
        <f>IF(AND('06 Nop'!F13=0,NOT('06 Nop'!H13="")),'06 Nop'!H13,4)</f>
        <v>3</v>
      </c>
    </row>
    <row r="14" spans="1:34" ht="13" outlineLevel="2">
      <c r="A14" s="125" t="s">
        <v>1724</v>
      </c>
      <c r="B14" s="200" t="s">
        <v>1728</v>
      </c>
      <c r="C14" s="150"/>
      <c r="D14" s="150"/>
      <c r="E14" s="150"/>
      <c r="F14" s="150"/>
      <c r="G14" s="152">
        <v>2</v>
      </c>
      <c r="H14" s="152">
        <v>3</v>
      </c>
      <c r="I14" s="153"/>
      <c r="J14" s="152" t="s">
        <v>3371</v>
      </c>
      <c r="K14" s="152"/>
      <c r="L14" s="110"/>
      <c r="AA14" s="471">
        <f>IF(AND('06 Nop'!C14=1,NOT('06 Nop'!I14="")),'06 Nop'!I14,0)</f>
        <v>0</v>
      </c>
      <c r="AB14" s="471">
        <f>IF(AND('06 Nop'!D14=1,NOT('06 Nop'!I14="")),'06 Nop'!I14,0)</f>
        <v>0</v>
      </c>
      <c r="AC14" s="471">
        <f>IF(AND('06 Nop'!E14=1,NOT('06 Nop'!I14="")),'06 Nop'!I14,0)</f>
        <v>0</v>
      </c>
      <c r="AD14" s="471">
        <f>IF(AND('06 Nop'!F14=1,NOT('06 Nop'!I14="")),'06 Nop'!I14,0)</f>
        <v>0</v>
      </c>
      <c r="AE14" s="471">
        <f>IF(AND('06 Nop'!C14=0,NOT('06 Nop'!H14="")),'06 Nop'!H14,4)</f>
        <v>3</v>
      </c>
      <c r="AF14" s="471">
        <f>IF(AND('06 Nop'!D14=0,NOT('06 Nop'!H14="")),'06 Nop'!H14,4)</f>
        <v>3</v>
      </c>
      <c r="AG14" s="471">
        <f>IF(AND('06 Nop'!E14=0,NOT('06 Nop'!H14="")),'06 Nop'!H14,4)</f>
        <v>3</v>
      </c>
      <c r="AH14" s="471">
        <f>IF(AND('06 Nop'!F14=0,NOT('06 Nop'!H14="")),'06 Nop'!H14,4)</f>
        <v>3</v>
      </c>
    </row>
    <row r="15" spans="1:34" ht="20" outlineLevel="2">
      <c r="A15" s="125" t="s">
        <v>1729</v>
      </c>
      <c r="B15" s="20" t="s">
        <v>1730</v>
      </c>
      <c r="C15" s="150"/>
      <c r="D15" s="150"/>
      <c r="E15" s="150"/>
      <c r="F15" s="150"/>
      <c r="G15" s="152">
        <v>2</v>
      </c>
      <c r="H15" s="152">
        <v>3</v>
      </c>
      <c r="I15" s="153"/>
      <c r="J15" s="152" t="s">
        <v>2858</v>
      </c>
      <c r="K15" s="152"/>
      <c r="L15" s="110"/>
      <c r="AA15" s="471">
        <f>IF(AND('06 Nop'!C15=1,NOT('06 Nop'!I15="")),'06 Nop'!I15,0)</f>
        <v>0</v>
      </c>
      <c r="AB15" s="471">
        <f>IF(AND('06 Nop'!D15=1,NOT('06 Nop'!I15="")),'06 Nop'!I15,0)</f>
        <v>0</v>
      </c>
      <c r="AC15" s="471">
        <f>IF(AND('06 Nop'!E15=1,NOT('06 Nop'!I15="")),'06 Nop'!I15,0)</f>
        <v>0</v>
      </c>
      <c r="AD15" s="471">
        <f>IF(AND('06 Nop'!F15=1,NOT('06 Nop'!I15="")),'06 Nop'!I15,0)</f>
        <v>0</v>
      </c>
      <c r="AE15" s="471">
        <f>IF(AND('06 Nop'!C15=0,NOT('06 Nop'!H15="")),'06 Nop'!H15,4)</f>
        <v>3</v>
      </c>
      <c r="AF15" s="471">
        <f>IF(AND('06 Nop'!D15=0,NOT('06 Nop'!H15="")),'06 Nop'!H15,4)</f>
        <v>3</v>
      </c>
      <c r="AG15" s="471">
        <f>IF(AND('06 Nop'!E15=0,NOT('06 Nop'!H15="")),'06 Nop'!H15,4)</f>
        <v>3</v>
      </c>
      <c r="AH15" s="471">
        <f>IF(AND('06 Nop'!F15=0,NOT('06 Nop'!H15="")),'06 Nop'!H15,4)</f>
        <v>3</v>
      </c>
    </row>
    <row r="16" spans="1:34" outlineLevel="1">
      <c r="A16" s="114" t="s">
        <v>1731</v>
      </c>
      <c r="B16" s="29" t="s">
        <v>1732</v>
      </c>
      <c r="C16" s="150"/>
      <c r="D16" s="150"/>
      <c r="E16" s="150"/>
      <c r="F16" s="150"/>
      <c r="G16" s="152"/>
      <c r="H16" s="152"/>
      <c r="I16" s="152"/>
      <c r="J16" s="152"/>
      <c r="K16" s="152"/>
      <c r="L16" s="110"/>
      <c r="AB16" s="471">
        <f>IF(AND('06 Nop'!D16=1,NOT('06 Nop'!I16="")),'06 Nop'!I16,0)</f>
        <v>0</v>
      </c>
    </row>
    <row r="17" spans="1:34" ht="20" outlineLevel="2">
      <c r="A17" s="125" t="s">
        <v>1733</v>
      </c>
      <c r="B17" s="154" t="s">
        <v>4935</v>
      </c>
      <c r="C17" s="150"/>
      <c r="D17" s="150"/>
      <c r="E17" s="150"/>
      <c r="F17" s="150"/>
      <c r="G17" s="152">
        <v>2</v>
      </c>
      <c r="H17" s="152">
        <v>2</v>
      </c>
      <c r="I17" s="152"/>
      <c r="J17" s="152" t="s">
        <v>2351</v>
      </c>
      <c r="K17" s="152" t="s">
        <v>4936</v>
      </c>
      <c r="L17" s="110"/>
      <c r="AA17" s="471">
        <f>IF(AND('06 Nop'!C17=1,NOT('06 Nop'!I17="")),'06 Nop'!I17,0)</f>
        <v>0</v>
      </c>
      <c r="AB17" s="471">
        <f>IF(AND('06 Nop'!D17=1,NOT('06 Nop'!I17="")),'06 Nop'!I17,0)</f>
        <v>0</v>
      </c>
      <c r="AC17" s="471">
        <f>IF(AND('06 Nop'!E17=1,NOT('06 Nop'!I17="")),'06 Nop'!I17,0)</f>
        <v>0</v>
      </c>
      <c r="AD17" s="471">
        <f>IF(AND('06 Nop'!F17=1,NOT('06 Nop'!I17="")),'06 Nop'!I17,0)</f>
        <v>0</v>
      </c>
      <c r="AE17" s="471">
        <f>IF(AND('06 Nop'!C17=0,NOT('06 Nop'!H17="")),'06 Nop'!H17,4)</f>
        <v>2</v>
      </c>
      <c r="AF17" s="471">
        <f>IF(AND('06 Nop'!D17=0,NOT('06 Nop'!H17="")),'06 Nop'!H17,4)</f>
        <v>2</v>
      </c>
      <c r="AG17" s="471">
        <f>IF(AND('06 Nop'!E17=0,NOT('06 Nop'!H17="")),'06 Nop'!H17,4)</f>
        <v>2</v>
      </c>
      <c r="AH17" s="471">
        <f>IF(AND('06 Nop'!F17=0,NOT('06 Nop'!H17="")),'06 Nop'!H17,4)</f>
        <v>2</v>
      </c>
    </row>
    <row r="18" spans="1:34" ht="20" outlineLevel="2">
      <c r="A18" s="125" t="s">
        <v>4937</v>
      </c>
      <c r="B18" s="154" t="s">
        <v>4994</v>
      </c>
      <c r="C18" s="150"/>
      <c r="D18" s="150"/>
      <c r="E18" s="150"/>
      <c r="F18" s="150"/>
      <c r="G18" s="152">
        <v>2</v>
      </c>
      <c r="H18" s="152"/>
      <c r="I18" s="152"/>
      <c r="J18" s="152" t="s">
        <v>5466</v>
      </c>
      <c r="K18" s="152" t="s">
        <v>4995</v>
      </c>
      <c r="L18" s="110"/>
      <c r="AA18" s="471">
        <f>IF(AND('06 Nop'!C18=1,NOT('06 Nop'!I18="")),'06 Nop'!I18,0)</f>
        <v>0</v>
      </c>
      <c r="AB18" s="471">
        <f>IF(AND('06 Nop'!D18=1,NOT('06 Nop'!I18="")),'06 Nop'!I18,0)</f>
        <v>0</v>
      </c>
      <c r="AC18" s="471">
        <f>IF(AND('06 Nop'!E18=1,NOT('06 Nop'!I18="")),'06 Nop'!I18,0)</f>
        <v>0</v>
      </c>
      <c r="AD18" s="471">
        <f>IF(AND('06 Nop'!F18=1,NOT('06 Nop'!I18="")),'06 Nop'!I18,0)</f>
        <v>0</v>
      </c>
      <c r="AE18" s="471">
        <f>IF(AND('06 Nop'!C18=0,NOT('06 Nop'!H18="")),'06 Nop'!H18,4)</f>
        <v>4</v>
      </c>
      <c r="AF18" s="471">
        <f>IF(AND('06 Nop'!D18=0,NOT('06 Nop'!H18="")),'06 Nop'!H18,4)</f>
        <v>4</v>
      </c>
      <c r="AG18" s="471">
        <f>IF(AND('06 Nop'!E18=0,NOT('06 Nop'!H18="")),'06 Nop'!H18,4)</f>
        <v>4</v>
      </c>
      <c r="AH18" s="471">
        <f>IF(AND('06 Nop'!F18=0,NOT('06 Nop'!H18="")),'06 Nop'!H18,4)</f>
        <v>4</v>
      </c>
    </row>
    <row r="19" spans="1:34" ht="20" outlineLevel="2">
      <c r="A19" s="125" t="s">
        <v>4996</v>
      </c>
      <c r="B19" s="154" t="s">
        <v>1786</v>
      </c>
      <c r="C19" s="150"/>
      <c r="D19" s="150"/>
      <c r="E19" s="150"/>
      <c r="F19" s="150"/>
      <c r="G19" s="152">
        <v>2</v>
      </c>
      <c r="H19" s="152"/>
      <c r="I19" s="152"/>
      <c r="J19" s="152" t="s">
        <v>5466</v>
      </c>
      <c r="K19" s="152" t="s">
        <v>3858</v>
      </c>
      <c r="L19" s="110"/>
      <c r="AA19" s="471">
        <f>IF(AND('06 Nop'!C19=1,NOT('06 Nop'!I19="")),'06 Nop'!I19,0)</f>
        <v>0</v>
      </c>
      <c r="AB19" s="471">
        <f>IF(AND('06 Nop'!D19=1,NOT('06 Nop'!I19="")),'06 Nop'!I19,0)</f>
        <v>0</v>
      </c>
      <c r="AC19" s="471">
        <f>IF(AND('06 Nop'!E19=1,NOT('06 Nop'!I19="")),'06 Nop'!I19,0)</f>
        <v>0</v>
      </c>
      <c r="AD19" s="471">
        <f>IF(AND('06 Nop'!F19=1,NOT('06 Nop'!I19="")),'06 Nop'!I19,0)</f>
        <v>0</v>
      </c>
      <c r="AE19" s="471">
        <f>IF(AND('06 Nop'!C19=0,NOT('06 Nop'!H19="")),'06 Nop'!H19,4)</f>
        <v>4</v>
      </c>
      <c r="AF19" s="471">
        <f>IF(AND('06 Nop'!D19=0,NOT('06 Nop'!H19="")),'06 Nop'!H19,4)</f>
        <v>4</v>
      </c>
      <c r="AG19" s="471">
        <f>IF(AND('06 Nop'!E19=0,NOT('06 Nop'!H19="")),'06 Nop'!H19,4)</f>
        <v>4</v>
      </c>
      <c r="AH19" s="471">
        <f>IF(AND('06 Nop'!F19=0,NOT('06 Nop'!H19="")),'06 Nop'!H19,4)</f>
        <v>4</v>
      </c>
    </row>
    <row r="20" spans="1:34" ht="20" outlineLevel="2">
      <c r="A20" s="125" t="s">
        <v>3859</v>
      </c>
      <c r="B20" s="20" t="s">
        <v>1752</v>
      </c>
      <c r="C20" s="150"/>
      <c r="D20" s="150"/>
      <c r="E20" s="150"/>
      <c r="F20" s="155"/>
      <c r="G20" s="152">
        <v>2</v>
      </c>
      <c r="H20" s="152"/>
      <c r="I20" s="152"/>
      <c r="J20" s="152" t="s">
        <v>5466</v>
      </c>
      <c r="K20" s="152" t="s">
        <v>1753</v>
      </c>
      <c r="L20" s="110"/>
      <c r="AA20" s="471">
        <f>IF(AND('06 Nop'!C20=1,NOT('06 Nop'!I20="")),'06 Nop'!I20,0)</f>
        <v>0</v>
      </c>
      <c r="AB20" s="471">
        <f>IF(AND('06 Nop'!D20=1,NOT('06 Nop'!I20="")),'06 Nop'!I20,0)</f>
        <v>0</v>
      </c>
      <c r="AC20" s="471">
        <f>IF(AND('06 Nop'!E20=1,NOT('06 Nop'!I20="")),'06 Nop'!I20,0)</f>
        <v>0</v>
      </c>
      <c r="AD20" s="471">
        <f>IF(AND('06 Nop'!F20=1,NOT('06 Nop'!I20="")),'06 Nop'!I20,0)</f>
        <v>0</v>
      </c>
      <c r="AE20" s="471">
        <f>IF(AND('06 Nop'!C20=0,NOT('06 Nop'!H20="")),'06 Nop'!H20,4)</f>
        <v>4</v>
      </c>
      <c r="AF20" s="471">
        <f>IF(AND('06 Nop'!D20=0,NOT('06 Nop'!H20="")),'06 Nop'!H20,4)</f>
        <v>4</v>
      </c>
      <c r="AG20" s="471">
        <f>IF(AND('06 Nop'!E20=0,NOT('06 Nop'!H20="")),'06 Nop'!H20,4)</f>
        <v>4</v>
      </c>
      <c r="AH20" s="471">
        <f>IF(AND('06 Nop'!F20=0,NOT('06 Nop'!H20="")),'06 Nop'!H20,4)</f>
        <v>4</v>
      </c>
    </row>
    <row r="21" spans="1:34" outlineLevel="2">
      <c r="A21" s="125" t="s">
        <v>1754</v>
      </c>
      <c r="B21" s="125" t="s">
        <v>1755</v>
      </c>
      <c r="C21" s="150"/>
      <c r="D21" s="150"/>
      <c r="E21" s="150"/>
      <c r="F21" s="150"/>
      <c r="G21" s="152">
        <v>2</v>
      </c>
      <c r="H21" s="152">
        <v>2</v>
      </c>
      <c r="I21" s="152"/>
      <c r="J21" s="152" t="s">
        <v>5466</v>
      </c>
      <c r="K21" s="152" t="s">
        <v>1753</v>
      </c>
      <c r="L21" s="110"/>
      <c r="AA21" s="471">
        <f>IF(AND('06 Nop'!C21=1,NOT('06 Nop'!I21="")),'06 Nop'!I21,0)</f>
        <v>0</v>
      </c>
      <c r="AB21" s="471">
        <f>IF(AND('06 Nop'!D21=1,NOT('06 Nop'!I21="")),'06 Nop'!I21,0)</f>
        <v>0</v>
      </c>
      <c r="AC21" s="471">
        <f>IF(AND('06 Nop'!E21=1,NOT('06 Nop'!I21="")),'06 Nop'!I21,0)</f>
        <v>0</v>
      </c>
      <c r="AD21" s="471">
        <f>IF(AND('06 Nop'!F21=1,NOT('06 Nop'!I21="")),'06 Nop'!I21,0)</f>
        <v>0</v>
      </c>
      <c r="AE21" s="471">
        <f>IF(AND('06 Nop'!C21=0,NOT('06 Nop'!H21="")),'06 Nop'!H21,4)</f>
        <v>2</v>
      </c>
      <c r="AF21" s="471">
        <f>IF(AND('06 Nop'!D21=0,NOT('06 Nop'!H21="")),'06 Nop'!H21,4)</f>
        <v>2</v>
      </c>
      <c r="AG21" s="471">
        <f>IF(AND('06 Nop'!E21=0,NOT('06 Nop'!H21="")),'06 Nop'!H21,4)</f>
        <v>2</v>
      </c>
      <c r="AH21" s="471">
        <f>IF(AND('06 Nop'!F21=0,NOT('06 Nop'!H21="")),'06 Nop'!H21,4)</f>
        <v>2</v>
      </c>
    </row>
    <row r="22" spans="1:34" outlineLevel="2">
      <c r="A22" s="125" t="s">
        <v>1756</v>
      </c>
      <c r="B22" s="20" t="s">
        <v>4275</v>
      </c>
      <c r="C22" s="150"/>
      <c r="D22" s="150"/>
      <c r="E22" s="150"/>
      <c r="F22" s="150"/>
      <c r="G22" s="152">
        <v>1</v>
      </c>
      <c r="H22" s="152"/>
      <c r="I22" s="152"/>
      <c r="J22" s="152" t="s">
        <v>2356</v>
      </c>
      <c r="K22" s="152"/>
      <c r="L22" s="110"/>
      <c r="AA22" s="471">
        <f>IF(AND('06 Nop'!C22=1,NOT('06 Nop'!I22="")),'06 Nop'!I22,0)</f>
        <v>0</v>
      </c>
      <c r="AB22" s="471">
        <f>IF(AND('06 Nop'!D22=1,NOT('06 Nop'!I22="")),'06 Nop'!I22,0)</f>
        <v>0</v>
      </c>
      <c r="AC22" s="471">
        <f>IF(AND('06 Nop'!E22=1,NOT('06 Nop'!I22="")),'06 Nop'!I22,0)</f>
        <v>0</v>
      </c>
      <c r="AD22" s="471">
        <f>IF(AND('06 Nop'!F22=1,NOT('06 Nop'!I22="")),'06 Nop'!I22,0)</f>
        <v>0</v>
      </c>
      <c r="AE22" s="471">
        <f>IF(AND('06 Nop'!C22=0,NOT('06 Nop'!H22="")),'06 Nop'!H22,4)</f>
        <v>4</v>
      </c>
      <c r="AF22" s="471">
        <f>IF(AND('06 Nop'!D22=0,NOT('06 Nop'!H22="")),'06 Nop'!H22,4)</f>
        <v>4</v>
      </c>
      <c r="AG22" s="471">
        <f>IF(AND('06 Nop'!E22=0,NOT('06 Nop'!H22="")),'06 Nop'!H22,4)</f>
        <v>4</v>
      </c>
      <c r="AH22" s="471">
        <f>IF(AND('06 Nop'!F22=0,NOT('06 Nop'!H22="")),'06 Nop'!H22,4)</f>
        <v>4</v>
      </c>
    </row>
    <row r="23" spans="1:34" outlineLevel="2">
      <c r="A23" s="125" t="s">
        <v>1799</v>
      </c>
      <c r="B23" s="20" t="s">
        <v>1800</v>
      </c>
      <c r="C23" s="150"/>
      <c r="D23" s="150"/>
      <c r="E23" s="150"/>
      <c r="F23" s="150"/>
      <c r="G23" s="152">
        <v>4</v>
      </c>
      <c r="H23" s="152"/>
      <c r="I23" s="152"/>
      <c r="J23" s="152" t="s">
        <v>2356</v>
      </c>
      <c r="K23" s="152"/>
      <c r="L23" s="110"/>
      <c r="AA23" s="471">
        <f>IF(AND('06 Nop'!C23=1,NOT('06 Nop'!I23="")),'06 Nop'!I23,0)</f>
        <v>0</v>
      </c>
      <c r="AB23" s="471">
        <f>IF(AND('06 Nop'!D23=1,NOT('06 Nop'!I23="")),'06 Nop'!I23,0)</f>
        <v>0</v>
      </c>
      <c r="AC23" s="471">
        <f>IF(AND('06 Nop'!E23=1,NOT('06 Nop'!I23="")),'06 Nop'!I23,0)</f>
        <v>0</v>
      </c>
      <c r="AD23" s="471">
        <f>IF(AND('06 Nop'!F23=1,NOT('06 Nop'!I23="")),'06 Nop'!I23,0)</f>
        <v>0</v>
      </c>
      <c r="AE23" s="471">
        <f>IF(AND('06 Nop'!C23=0,NOT('06 Nop'!H23="")),'06 Nop'!H23,4)</f>
        <v>4</v>
      </c>
      <c r="AF23" s="471">
        <f>IF(AND('06 Nop'!D23=0,NOT('06 Nop'!H23="")),'06 Nop'!H23,4)</f>
        <v>4</v>
      </c>
      <c r="AG23" s="471">
        <f>IF(AND('06 Nop'!E23=0,NOT('06 Nop'!H23="")),'06 Nop'!H23,4)</f>
        <v>4</v>
      </c>
      <c r="AH23" s="471">
        <f>IF(AND('06 Nop'!F23=0,NOT('06 Nop'!H23="")),'06 Nop'!H23,4)</f>
        <v>4</v>
      </c>
    </row>
    <row r="24" spans="1:34" ht="20" outlineLevel="2">
      <c r="A24" s="125" t="s">
        <v>1801</v>
      </c>
      <c r="B24" s="20" t="s">
        <v>1802</v>
      </c>
      <c r="C24" s="150"/>
      <c r="D24" s="150"/>
      <c r="E24" s="150"/>
      <c r="F24" s="150"/>
      <c r="G24" s="152">
        <v>4</v>
      </c>
      <c r="H24" s="152"/>
      <c r="I24" s="152"/>
      <c r="J24" s="152" t="s">
        <v>5466</v>
      </c>
      <c r="K24" s="152" t="s">
        <v>1803</v>
      </c>
      <c r="L24" s="110"/>
      <c r="AA24" s="471">
        <f>IF(AND('06 Nop'!C24=1,NOT('06 Nop'!I24="")),'06 Nop'!I24,0)</f>
        <v>0</v>
      </c>
      <c r="AB24" s="471">
        <f>IF(AND('06 Nop'!D24=1,NOT('06 Nop'!I24="")),'06 Nop'!I24,0)</f>
        <v>0</v>
      </c>
      <c r="AC24" s="471">
        <f>IF(AND('06 Nop'!E24=1,NOT('06 Nop'!I24="")),'06 Nop'!I24,0)</f>
        <v>0</v>
      </c>
      <c r="AD24" s="471">
        <f>IF(AND('06 Nop'!F24=1,NOT('06 Nop'!I24="")),'06 Nop'!I24,0)</f>
        <v>0</v>
      </c>
      <c r="AE24" s="471">
        <f>IF(AND('06 Nop'!C24=0,NOT('06 Nop'!H24="")),'06 Nop'!H24,4)</f>
        <v>4</v>
      </c>
      <c r="AF24" s="471">
        <f>IF(AND('06 Nop'!D24=0,NOT('06 Nop'!H24="")),'06 Nop'!H24,4)</f>
        <v>4</v>
      </c>
      <c r="AG24" s="471">
        <f>IF(AND('06 Nop'!E24=0,NOT('06 Nop'!H24="")),'06 Nop'!H24,4)</f>
        <v>4</v>
      </c>
      <c r="AH24" s="471">
        <f>IF(AND('06 Nop'!F24=0,NOT('06 Nop'!H24="")),'06 Nop'!H24,4)</f>
        <v>4</v>
      </c>
    </row>
    <row r="25" spans="1:34" ht="30" outlineLevel="2">
      <c r="A25" s="125" t="s">
        <v>1761</v>
      </c>
      <c r="B25" s="20" t="s">
        <v>4912</v>
      </c>
      <c r="C25" s="150"/>
      <c r="D25" s="150"/>
      <c r="E25" s="150"/>
      <c r="F25" s="150"/>
      <c r="G25" s="152">
        <v>4</v>
      </c>
      <c r="H25" s="152"/>
      <c r="I25" s="152"/>
      <c r="J25" s="152" t="s">
        <v>5466</v>
      </c>
      <c r="K25" s="152" t="s">
        <v>4913</v>
      </c>
      <c r="L25" s="110"/>
      <c r="AA25" s="471">
        <f>IF(AND('06 Nop'!C25=1,NOT('06 Nop'!I25="")),'06 Nop'!I25,0)</f>
        <v>0</v>
      </c>
      <c r="AB25" s="471">
        <f>IF(AND('06 Nop'!D25=1,NOT('06 Nop'!I25="")),'06 Nop'!I25,0)</f>
        <v>0</v>
      </c>
      <c r="AC25" s="471">
        <f>IF(AND('06 Nop'!E25=1,NOT('06 Nop'!I25="")),'06 Nop'!I25,0)</f>
        <v>0</v>
      </c>
      <c r="AD25" s="471">
        <f>IF(AND('06 Nop'!F25=1,NOT('06 Nop'!I25="")),'06 Nop'!I25,0)</f>
        <v>0</v>
      </c>
      <c r="AE25" s="471">
        <f>IF(AND('06 Nop'!C25=0,NOT('06 Nop'!H25="")),'06 Nop'!H25,4)</f>
        <v>4</v>
      </c>
      <c r="AF25" s="471">
        <f>IF(AND('06 Nop'!D25=0,NOT('06 Nop'!H25="")),'06 Nop'!H25,4)</f>
        <v>4</v>
      </c>
      <c r="AG25" s="471">
        <f>IF(AND('06 Nop'!E25=0,NOT('06 Nop'!H25="")),'06 Nop'!H25,4)</f>
        <v>4</v>
      </c>
      <c r="AH25" s="471">
        <f>IF(AND('06 Nop'!F25=0,NOT('06 Nop'!H25="")),'06 Nop'!H25,4)</f>
        <v>4</v>
      </c>
    </row>
    <row r="26" spans="1:34" outlineLevel="2">
      <c r="A26" s="125" t="s">
        <v>4914</v>
      </c>
      <c r="B26" s="125" t="s">
        <v>1774</v>
      </c>
      <c r="C26" s="150"/>
      <c r="D26" s="150"/>
      <c r="E26" s="150"/>
      <c r="F26" s="150"/>
      <c r="G26" s="152">
        <v>4</v>
      </c>
      <c r="H26" s="152"/>
      <c r="I26" s="152"/>
      <c r="J26" s="152" t="s">
        <v>5466</v>
      </c>
      <c r="K26" s="152" t="s">
        <v>4913</v>
      </c>
      <c r="L26" s="110"/>
      <c r="AA26" s="471">
        <f>IF(AND('06 Nop'!C26=1,NOT('06 Nop'!I26="")),'06 Nop'!I26,0)</f>
        <v>0</v>
      </c>
      <c r="AB26" s="471">
        <f>IF(AND('06 Nop'!D26=1,NOT('06 Nop'!I26="")),'06 Nop'!I26,0)</f>
        <v>0</v>
      </c>
      <c r="AC26" s="471">
        <f>IF(AND('06 Nop'!E26=1,NOT('06 Nop'!I26="")),'06 Nop'!I26,0)</f>
        <v>0</v>
      </c>
      <c r="AD26" s="471">
        <f>IF(AND('06 Nop'!F26=1,NOT('06 Nop'!I26="")),'06 Nop'!I26,0)</f>
        <v>0</v>
      </c>
      <c r="AE26" s="471">
        <f>IF(AND('06 Nop'!C26=0,NOT('06 Nop'!H26="")),'06 Nop'!H26,4)</f>
        <v>4</v>
      </c>
      <c r="AF26" s="471">
        <f>IF(AND('06 Nop'!D26=0,NOT('06 Nop'!H26="")),'06 Nop'!H26,4)</f>
        <v>4</v>
      </c>
      <c r="AG26" s="471">
        <f>IF(AND('06 Nop'!E26=0,NOT('06 Nop'!H26="")),'06 Nop'!H26,4)</f>
        <v>4</v>
      </c>
      <c r="AH26" s="471">
        <f>IF(AND('06 Nop'!F26=0,NOT('06 Nop'!H26="")),'06 Nop'!H26,4)</f>
        <v>4</v>
      </c>
    </row>
    <row r="27" spans="1:34" outlineLevel="2">
      <c r="A27" s="125" t="s">
        <v>1694</v>
      </c>
      <c r="B27" s="125" t="s">
        <v>1775</v>
      </c>
      <c r="C27" s="150"/>
      <c r="D27" s="150"/>
      <c r="E27" s="150"/>
      <c r="F27" s="150"/>
      <c r="G27" s="152">
        <v>2</v>
      </c>
      <c r="H27" s="152"/>
      <c r="I27" s="152"/>
      <c r="J27" s="152" t="s">
        <v>5466</v>
      </c>
      <c r="K27" s="125" t="s">
        <v>1803</v>
      </c>
      <c r="L27" s="110"/>
      <c r="AA27" s="471">
        <f>IF(AND('06 Nop'!C27=1,NOT('06 Nop'!I27="")),'06 Nop'!I27,0)</f>
        <v>0</v>
      </c>
      <c r="AB27" s="471">
        <f>IF(AND('06 Nop'!D27=1,NOT('06 Nop'!I27="")),'06 Nop'!I27,0)</f>
        <v>0</v>
      </c>
      <c r="AC27" s="471">
        <f>IF(AND('06 Nop'!E27=1,NOT('06 Nop'!I27="")),'06 Nop'!I27,0)</f>
        <v>0</v>
      </c>
      <c r="AD27" s="471">
        <f>IF(AND('06 Nop'!F27=1,NOT('06 Nop'!I27="")),'06 Nop'!I27,0)</f>
        <v>0</v>
      </c>
      <c r="AE27" s="471">
        <f>IF(AND('06 Nop'!C27=0,NOT('06 Nop'!H27="")),'06 Nop'!H27,4)</f>
        <v>4</v>
      </c>
      <c r="AF27" s="471">
        <f>IF(AND('06 Nop'!D27=0,NOT('06 Nop'!H27="")),'06 Nop'!H27,4)</f>
        <v>4</v>
      </c>
      <c r="AG27" s="471">
        <f>IF(AND('06 Nop'!E27=0,NOT('06 Nop'!H27="")),'06 Nop'!H27,4)</f>
        <v>4</v>
      </c>
      <c r="AH27" s="471">
        <f>IF(AND('06 Nop'!F27=0,NOT('06 Nop'!H27="")),'06 Nop'!H27,4)</f>
        <v>4</v>
      </c>
    </row>
    <row r="28" spans="1:34" ht="20" outlineLevel="2">
      <c r="A28" s="125" t="s">
        <v>1739</v>
      </c>
      <c r="B28" s="20" t="s">
        <v>4970</v>
      </c>
      <c r="C28" s="150"/>
      <c r="D28" s="150"/>
      <c r="E28" s="150"/>
      <c r="F28" s="150"/>
      <c r="G28" s="152">
        <v>4</v>
      </c>
      <c r="H28" s="152"/>
      <c r="I28" s="152"/>
      <c r="J28" s="152" t="s">
        <v>3371</v>
      </c>
      <c r="K28" s="152"/>
      <c r="L28" s="110"/>
      <c r="AA28" s="471">
        <f>IF(AND('06 Nop'!C28=1,NOT('06 Nop'!I28="")),'06 Nop'!I28,0)</f>
        <v>0</v>
      </c>
      <c r="AB28" s="471">
        <f>IF(AND('06 Nop'!D28=1,NOT('06 Nop'!I28="")),'06 Nop'!I28,0)</f>
        <v>0</v>
      </c>
      <c r="AC28" s="471">
        <f>IF(AND('06 Nop'!E28=1,NOT('06 Nop'!I28="")),'06 Nop'!I28,0)</f>
        <v>0</v>
      </c>
      <c r="AD28" s="471">
        <f>IF(AND('06 Nop'!F28=1,NOT('06 Nop'!I28="")),'06 Nop'!I28,0)</f>
        <v>0</v>
      </c>
      <c r="AE28" s="471">
        <f>IF(AND('06 Nop'!C28=0,NOT('06 Nop'!H28="")),'06 Nop'!H28,4)</f>
        <v>4</v>
      </c>
      <c r="AF28" s="471">
        <f>IF(AND('06 Nop'!D28=0,NOT('06 Nop'!H28="")),'06 Nop'!H28,4)</f>
        <v>4</v>
      </c>
      <c r="AG28" s="471">
        <f>IF(AND('06 Nop'!E28=0,NOT('06 Nop'!H28="")),'06 Nop'!H28,4)</f>
        <v>4</v>
      </c>
      <c r="AH28" s="471">
        <f>IF(AND('06 Nop'!F28=0,NOT('06 Nop'!H28="")),'06 Nop'!H28,4)</f>
        <v>4</v>
      </c>
    </row>
    <row r="29" spans="1:34" outlineLevel="2">
      <c r="A29" s="125" t="s">
        <v>4971</v>
      </c>
      <c r="B29" s="20" t="s">
        <v>4961</v>
      </c>
      <c r="C29" s="150"/>
      <c r="D29" s="150"/>
      <c r="E29" s="150"/>
      <c r="F29" s="155"/>
      <c r="G29" s="152">
        <v>4</v>
      </c>
      <c r="H29" s="152">
        <v>2</v>
      </c>
      <c r="I29" s="152"/>
      <c r="J29" s="152" t="s">
        <v>5466</v>
      </c>
      <c r="K29" s="152" t="s">
        <v>4962</v>
      </c>
      <c r="L29" s="110"/>
      <c r="AA29" s="471">
        <f>IF(AND('06 Nop'!C29=1,NOT('06 Nop'!I29="")),'06 Nop'!I29,0)</f>
        <v>0</v>
      </c>
      <c r="AB29" s="471">
        <f>IF(AND('06 Nop'!D29=1,NOT('06 Nop'!I29="")),'06 Nop'!I29,0)</f>
        <v>0</v>
      </c>
      <c r="AC29" s="471">
        <f>IF(AND('06 Nop'!E29=1,NOT('06 Nop'!I29="")),'06 Nop'!I29,0)</f>
        <v>0</v>
      </c>
      <c r="AD29" s="471">
        <f>IF(AND('06 Nop'!F29=1,NOT('06 Nop'!I29="")),'06 Nop'!I29,0)</f>
        <v>0</v>
      </c>
      <c r="AE29" s="471">
        <f>IF(AND('06 Nop'!C29=0,NOT('06 Nop'!H29="")),'06 Nop'!H29,4)</f>
        <v>2</v>
      </c>
      <c r="AF29" s="471">
        <f>IF(AND('06 Nop'!D29=0,NOT('06 Nop'!H29="")),'06 Nop'!H29,4)</f>
        <v>2</v>
      </c>
      <c r="AG29" s="471">
        <f>IF(AND('06 Nop'!E29=0,NOT('06 Nop'!H29="")),'06 Nop'!H29,4)</f>
        <v>2</v>
      </c>
      <c r="AH29" s="471">
        <f>IF(AND('06 Nop'!F29=0,NOT('06 Nop'!H29="")),'06 Nop'!H29,4)</f>
        <v>2</v>
      </c>
    </row>
    <row r="30" spans="1:34" outlineLevel="2">
      <c r="A30" s="125" t="s">
        <v>4963</v>
      </c>
      <c r="B30" s="20" t="s">
        <v>4276</v>
      </c>
      <c r="C30" s="150"/>
      <c r="D30" s="150"/>
      <c r="E30" s="150"/>
      <c r="F30" s="150"/>
      <c r="G30" s="152">
        <v>2</v>
      </c>
      <c r="H30" s="152">
        <v>3</v>
      </c>
      <c r="I30" s="152"/>
      <c r="J30" s="152" t="s">
        <v>2356</v>
      </c>
      <c r="K30" s="152" t="s">
        <v>4962</v>
      </c>
      <c r="L30" s="110"/>
      <c r="AA30" s="471">
        <f>IF(AND('06 Nop'!C30=1,NOT('06 Nop'!I30="")),'06 Nop'!I30,0)</f>
        <v>0</v>
      </c>
      <c r="AB30" s="471">
        <f>IF(AND('06 Nop'!D30=1,NOT('06 Nop'!I30="")),'06 Nop'!I30,0)</f>
        <v>0</v>
      </c>
      <c r="AC30" s="471">
        <f>IF(AND('06 Nop'!E30=1,NOT('06 Nop'!I30="")),'06 Nop'!I30,0)</f>
        <v>0</v>
      </c>
      <c r="AD30" s="471">
        <f>IF(AND('06 Nop'!F30=1,NOT('06 Nop'!I30="")),'06 Nop'!I30,0)</f>
        <v>0</v>
      </c>
      <c r="AE30" s="471">
        <f>IF(AND('06 Nop'!C30=0,NOT('06 Nop'!H30="")),'06 Nop'!H30,4)</f>
        <v>3</v>
      </c>
      <c r="AF30" s="471">
        <f>IF(AND('06 Nop'!D30=0,NOT('06 Nop'!H30="")),'06 Nop'!H30,4)</f>
        <v>3</v>
      </c>
      <c r="AG30" s="471">
        <f>IF(AND('06 Nop'!E30=0,NOT('06 Nop'!H30="")),'06 Nop'!H30,4)</f>
        <v>3</v>
      </c>
      <c r="AH30" s="471">
        <f>IF(AND('06 Nop'!F30=0,NOT('06 Nop'!H30="")),'06 Nop'!H30,4)</f>
        <v>3</v>
      </c>
    </row>
    <row r="31" spans="1:34" outlineLevel="2">
      <c r="A31" s="125" t="s">
        <v>1778</v>
      </c>
      <c r="B31" s="20" t="s">
        <v>1710</v>
      </c>
      <c r="C31" s="150"/>
      <c r="D31" s="150"/>
      <c r="E31" s="150"/>
      <c r="F31" s="150"/>
      <c r="G31" s="152">
        <v>2</v>
      </c>
      <c r="H31" s="152">
        <v>3</v>
      </c>
      <c r="I31" s="152"/>
      <c r="J31" s="152" t="s">
        <v>2858</v>
      </c>
      <c r="K31" s="152"/>
      <c r="L31" s="110"/>
      <c r="AA31" s="471">
        <f>IF(AND('06 Nop'!C31=1,NOT('06 Nop'!I31="")),'06 Nop'!I31,0)</f>
        <v>0</v>
      </c>
      <c r="AB31" s="471">
        <f>IF(AND('06 Nop'!D31=1,NOT('06 Nop'!I31="")),'06 Nop'!I31,0)</f>
        <v>0</v>
      </c>
      <c r="AC31" s="471">
        <f>IF(AND('06 Nop'!E31=1,NOT('06 Nop'!I31="")),'06 Nop'!I31,0)</f>
        <v>0</v>
      </c>
      <c r="AD31" s="471">
        <f>IF(AND('06 Nop'!F31=1,NOT('06 Nop'!I31="")),'06 Nop'!I31,0)</f>
        <v>0</v>
      </c>
      <c r="AE31" s="471">
        <f>IF(AND('06 Nop'!C31=0,NOT('06 Nop'!H31="")),'06 Nop'!H31,4)</f>
        <v>3</v>
      </c>
      <c r="AF31" s="471">
        <f>IF(AND('06 Nop'!D31=0,NOT('06 Nop'!H31="")),'06 Nop'!H31,4)</f>
        <v>3</v>
      </c>
      <c r="AG31" s="471">
        <f>IF(AND('06 Nop'!E31=0,NOT('06 Nop'!H31="")),'06 Nop'!H31,4)</f>
        <v>3</v>
      </c>
      <c r="AH31" s="471">
        <f>IF(AND('06 Nop'!F31=0,NOT('06 Nop'!H31="")),'06 Nop'!H31,4)</f>
        <v>3</v>
      </c>
    </row>
    <row r="32" spans="1:34" outlineLevel="1">
      <c r="A32" s="114" t="s">
        <v>1711</v>
      </c>
      <c r="B32" s="29" t="s">
        <v>1766</v>
      </c>
      <c r="C32" s="150"/>
      <c r="D32" s="150"/>
      <c r="E32" s="150"/>
      <c r="F32" s="150"/>
      <c r="G32" s="152"/>
      <c r="H32" s="152"/>
      <c r="I32" s="152"/>
      <c r="J32" s="152"/>
      <c r="K32" s="152"/>
      <c r="L32" s="110"/>
      <c r="AB32" s="471">
        <f>IF(AND('06 Nop'!D32=1,NOT('06 Nop'!I32="")),'06 Nop'!I32,0)</f>
        <v>0</v>
      </c>
    </row>
    <row r="33" spans="1:34" outlineLevel="2">
      <c r="A33" s="125" t="s">
        <v>1767</v>
      </c>
      <c r="B33" s="154" t="s">
        <v>1768</v>
      </c>
      <c r="C33" s="150"/>
      <c r="D33" s="150"/>
      <c r="E33" s="150"/>
      <c r="F33" s="150"/>
      <c r="G33" s="152">
        <v>1</v>
      </c>
      <c r="H33" s="152"/>
      <c r="I33" s="152"/>
      <c r="J33" s="152" t="s">
        <v>5466</v>
      </c>
      <c r="K33" s="152" t="s">
        <v>1720</v>
      </c>
      <c r="L33" s="110"/>
      <c r="AA33" s="471">
        <f>IF(AND('06 Nop'!C33=1,NOT('06 Nop'!I33="")),'06 Nop'!I33,0)</f>
        <v>0</v>
      </c>
      <c r="AB33" s="471">
        <f>IF(AND('06 Nop'!D33=1,NOT('06 Nop'!I33="")),'06 Nop'!I33,0)</f>
        <v>0</v>
      </c>
      <c r="AC33" s="471">
        <f>IF(AND('06 Nop'!E33=1,NOT('06 Nop'!I33="")),'06 Nop'!I33,0)</f>
        <v>0</v>
      </c>
      <c r="AD33" s="471">
        <f>IF(AND('06 Nop'!F33=1,NOT('06 Nop'!I33="")),'06 Nop'!I33,0)</f>
        <v>0</v>
      </c>
      <c r="AE33" s="471">
        <f>IF(AND('06 Nop'!C33=0,NOT('06 Nop'!H33="")),'06 Nop'!H33,4)</f>
        <v>4</v>
      </c>
      <c r="AF33" s="471">
        <f>IF(AND('06 Nop'!D33=0,NOT('06 Nop'!H33="")),'06 Nop'!H33,4)</f>
        <v>4</v>
      </c>
      <c r="AG33" s="471">
        <f>IF(AND('06 Nop'!E33=0,NOT('06 Nop'!H33="")),'06 Nop'!H33,4)</f>
        <v>4</v>
      </c>
      <c r="AH33" s="471">
        <f>IF(AND('06 Nop'!F33=0,NOT('06 Nop'!H33="")),'06 Nop'!H33,4)</f>
        <v>4</v>
      </c>
    </row>
    <row r="34" spans="1:34" ht="20" outlineLevel="2">
      <c r="A34" s="125" t="s">
        <v>1769</v>
      </c>
      <c r="B34" s="20" t="s">
        <v>1770</v>
      </c>
      <c r="C34" s="150"/>
      <c r="D34" s="150"/>
      <c r="E34" s="150"/>
      <c r="F34" s="150"/>
      <c r="G34" s="152">
        <v>4</v>
      </c>
      <c r="H34" s="152">
        <v>2</v>
      </c>
      <c r="I34" s="152"/>
      <c r="J34" s="152" t="s">
        <v>5466</v>
      </c>
      <c r="K34" s="152"/>
      <c r="L34" s="110"/>
      <c r="AA34" s="471">
        <f>IF(AND('06 Nop'!C34=1,NOT('06 Nop'!I34="")),'06 Nop'!I34,0)</f>
        <v>0</v>
      </c>
      <c r="AB34" s="471">
        <f>IF(AND('06 Nop'!D34=1,NOT('06 Nop'!I34="")),'06 Nop'!I34,0)</f>
        <v>0</v>
      </c>
      <c r="AC34" s="471">
        <f>IF(AND('06 Nop'!E34=1,NOT('06 Nop'!I34="")),'06 Nop'!I34,0)</f>
        <v>0</v>
      </c>
      <c r="AD34" s="471">
        <f>IF(AND('06 Nop'!F34=1,NOT('06 Nop'!I34="")),'06 Nop'!I34,0)</f>
        <v>0</v>
      </c>
      <c r="AE34" s="471">
        <f>IF(AND('06 Nop'!C34=0,NOT('06 Nop'!H34="")),'06 Nop'!H34,4)</f>
        <v>2</v>
      </c>
      <c r="AF34" s="471">
        <f>IF(AND('06 Nop'!D34=0,NOT('06 Nop'!H34="")),'06 Nop'!H34,4)</f>
        <v>2</v>
      </c>
      <c r="AG34" s="471">
        <f>IF(AND('06 Nop'!E34=0,NOT('06 Nop'!H34="")),'06 Nop'!H34,4)</f>
        <v>2</v>
      </c>
      <c r="AH34" s="471">
        <f>IF(AND('06 Nop'!F34=0,NOT('06 Nop'!H34="")),'06 Nop'!H34,4)</f>
        <v>2</v>
      </c>
    </row>
    <row r="35" spans="1:34" ht="20" outlineLevel="2">
      <c r="A35" s="125" t="s">
        <v>1771</v>
      </c>
      <c r="B35" s="20" t="s">
        <v>1776</v>
      </c>
      <c r="C35" s="150"/>
      <c r="D35" s="150"/>
      <c r="E35" s="150"/>
      <c r="F35" s="150"/>
      <c r="G35" s="152">
        <v>4</v>
      </c>
      <c r="H35" s="152">
        <v>3</v>
      </c>
      <c r="I35" s="152"/>
      <c r="J35" s="152" t="s">
        <v>2356</v>
      </c>
      <c r="K35" s="152"/>
      <c r="L35" s="110"/>
      <c r="AA35" s="471">
        <f>IF(AND('06 Nop'!C35=1,NOT('06 Nop'!I35="")),'06 Nop'!I35,0)</f>
        <v>0</v>
      </c>
      <c r="AB35" s="471">
        <f>IF(AND('06 Nop'!D35=1,NOT('06 Nop'!I35="")),'06 Nop'!I35,0)</f>
        <v>0</v>
      </c>
      <c r="AC35" s="471">
        <f>IF(AND('06 Nop'!E35=1,NOT('06 Nop'!I35="")),'06 Nop'!I35,0)</f>
        <v>0</v>
      </c>
      <c r="AD35" s="471">
        <f>IF(AND('06 Nop'!F35=1,NOT('06 Nop'!I35="")),'06 Nop'!I35,0)</f>
        <v>0</v>
      </c>
      <c r="AE35" s="471">
        <f>IF(AND('06 Nop'!C35=0,NOT('06 Nop'!H35="")),'06 Nop'!H35,4)</f>
        <v>3</v>
      </c>
      <c r="AF35" s="471">
        <f>IF(AND('06 Nop'!D35=0,NOT('06 Nop'!H35="")),'06 Nop'!H35,4)</f>
        <v>3</v>
      </c>
      <c r="AG35" s="471">
        <f>IF(AND('06 Nop'!E35=0,NOT('06 Nop'!H35="")),'06 Nop'!H35,4)</f>
        <v>3</v>
      </c>
      <c r="AH35" s="471">
        <f>IF(AND('06 Nop'!F35=0,NOT('06 Nop'!H35="")),'06 Nop'!H35,4)</f>
        <v>3</v>
      </c>
    </row>
    <row r="36" spans="1:34" ht="20" outlineLevel="2">
      <c r="A36" s="125" t="s">
        <v>1777</v>
      </c>
      <c r="B36" s="20" t="s">
        <v>3881</v>
      </c>
      <c r="C36" s="150"/>
      <c r="D36" s="150"/>
      <c r="E36" s="150"/>
      <c r="F36" s="150"/>
      <c r="G36" s="152">
        <v>4</v>
      </c>
      <c r="H36" s="152">
        <v>3</v>
      </c>
      <c r="I36" s="152"/>
      <c r="J36" s="152" t="s">
        <v>2356</v>
      </c>
      <c r="K36" s="152"/>
      <c r="L36" s="110"/>
      <c r="AA36" s="471">
        <f>IF(AND('06 Nop'!C36=1,NOT('06 Nop'!I36="")),'06 Nop'!I36,0)</f>
        <v>0</v>
      </c>
      <c r="AB36" s="471">
        <f>IF(AND('06 Nop'!D36=1,NOT('06 Nop'!I36="")),'06 Nop'!I36,0)</f>
        <v>0</v>
      </c>
      <c r="AC36" s="471">
        <f>IF(AND('06 Nop'!E36=1,NOT('06 Nop'!I36="")),'06 Nop'!I36,0)</f>
        <v>0</v>
      </c>
      <c r="AD36" s="471">
        <f>IF(AND('06 Nop'!F36=1,NOT('06 Nop'!I36="")),'06 Nop'!I36,0)</f>
        <v>0</v>
      </c>
      <c r="AE36" s="471">
        <f>IF(AND('06 Nop'!C36=0,NOT('06 Nop'!H36="")),'06 Nop'!H36,4)</f>
        <v>3</v>
      </c>
      <c r="AF36" s="471">
        <f>IF(AND('06 Nop'!D36=0,NOT('06 Nop'!H36="")),'06 Nop'!H36,4)</f>
        <v>3</v>
      </c>
      <c r="AG36" s="471">
        <f>IF(AND('06 Nop'!E36=0,NOT('06 Nop'!H36="")),'06 Nop'!H36,4)</f>
        <v>3</v>
      </c>
      <c r="AH36" s="471">
        <f>IF(AND('06 Nop'!F36=0,NOT('06 Nop'!H36="")),'06 Nop'!H36,4)</f>
        <v>3</v>
      </c>
    </row>
    <row r="37" spans="1:34" outlineLevel="2">
      <c r="A37" s="125" t="s">
        <v>3882</v>
      </c>
      <c r="B37" s="125" t="s">
        <v>3883</v>
      </c>
      <c r="C37" s="150"/>
      <c r="D37" s="150"/>
      <c r="E37" s="150"/>
      <c r="F37" s="150"/>
      <c r="G37" s="152">
        <v>4</v>
      </c>
      <c r="H37" s="152"/>
      <c r="I37" s="152"/>
      <c r="J37" s="152" t="s">
        <v>2356</v>
      </c>
      <c r="K37" s="152"/>
      <c r="L37" s="110"/>
      <c r="AA37" s="471">
        <f>IF(AND('06 Nop'!C37=1,NOT('06 Nop'!I37="")),'06 Nop'!I37,0)</f>
        <v>0</v>
      </c>
      <c r="AB37" s="471">
        <f>IF(AND('06 Nop'!D37=1,NOT('06 Nop'!I37="")),'06 Nop'!I37,0)</f>
        <v>0</v>
      </c>
      <c r="AC37" s="471">
        <f>IF(AND('06 Nop'!E37=1,NOT('06 Nop'!I37="")),'06 Nop'!I37,0)</f>
        <v>0</v>
      </c>
      <c r="AD37" s="471">
        <f>IF(AND('06 Nop'!F37=1,NOT('06 Nop'!I37="")),'06 Nop'!I37,0)</f>
        <v>0</v>
      </c>
      <c r="AE37" s="471">
        <f>IF(AND('06 Nop'!C37=0,NOT('06 Nop'!H37="")),'06 Nop'!H37,4)</f>
        <v>4</v>
      </c>
      <c r="AF37" s="471">
        <f>IF(AND('06 Nop'!D37=0,NOT('06 Nop'!H37="")),'06 Nop'!H37,4)</f>
        <v>4</v>
      </c>
      <c r="AG37" s="471">
        <f>IF(AND('06 Nop'!E37=0,NOT('06 Nop'!H37="")),'06 Nop'!H37,4)</f>
        <v>4</v>
      </c>
      <c r="AH37" s="471">
        <f>IF(AND('06 Nop'!F37=0,NOT('06 Nop'!H37="")),'06 Nop'!H37,4)</f>
        <v>4</v>
      </c>
    </row>
    <row r="38" spans="1:34" outlineLevel="2">
      <c r="A38" s="125" t="s">
        <v>3884</v>
      </c>
      <c r="B38" s="20" t="s">
        <v>2876</v>
      </c>
      <c r="C38" s="150"/>
      <c r="D38" s="150"/>
      <c r="E38" s="150"/>
      <c r="F38" s="150"/>
      <c r="G38" s="152">
        <v>2</v>
      </c>
      <c r="H38" s="152">
        <v>3</v>
      </c>
      <c r="I38" s="152"/>
      <c r="J38" s="152" t="s">
        <v>2858</v>
      </c>
      <c r="K38" s="152"/>
      <c r="L38" s="110"/>
      <c r="AA38" s="471">
        <f>IF(AND('06 Nop'!C38=1,NOT('06 Nop'!I38="")),'06 Nop'!I38,0)</f>
        <v>0</v>
      </c>
      <c r="AB38" s="471">
        <f>IF(AND('06 Nop'!D38=1,NOT('06 Nop'!I38="")),'06 Nop'!I38,0)</f>
        <v>0</v>
      </c>
      <c r="AC38" s="471">
        <f>IF(AND('06 Nop'!E38=1,NOT('06 Nop'!I38="")),'06 Nop'!I38,0)</f>
        <v>0</v>
      </c>
      <c r="AD38" s="471">
        <f>IF(AND('06 Nop'!F38=1,NOT('06 Nop'!I38="")),'06 Nop'!I38,0)</f>
        <v>0</v>
      </c>
      <c r="AE38" s="471">
        <f>IF(AND('06 Nop'!C38=0,NOT('06 Nop'!H38="")),'06 Nop'!H38,4)</f>
        <v>3</v>
      </c>
      <c r="AF38" s="471">
        <f>IF(AND('06 Nop'!D38=0,NOT('06 Nop'!H38="")),'06 Nop'!H38,4)</f>
        <v>3</v>
      </c>
      <c r="AG38" s="471">
        <f>IF(AND('06 Nop'!E38=0,NOT('06 Nop'!H38="")),'06 Nop'!H38,4)</f>
        <v>3</v>
      </c>
      <c r="AH38" s="471">
        <f>IF(AND('06 Nop'!F38=0,NOT('06 Nop'!H38="")),'06 Nop'!H38,4)</f>
        <v>3</v>
      </c>
    </row>
    <row r="39" spans="1:34" outlineLevel="1">
      <c r="A39" s="114" t="s">
        <v>2877</v>
      </c>
      <c r="B39" s="29" t="s">
        <v>2878</v>
      </c>
      <c r="C39" s="150"/>
      <c r="D39" s="150"/>
      <c r="E39" s="150"/>
      <c r="F39" s="150"/>
      <c r="G39" s="152"/>
      <c r="H39" s="152"/>
      <c r="I39" s="152"/>
      <c r="J39" s="152"/>
      <c r="K39" s="152"/>
      <c r="L39" s="110"/>
      <c r="AB39" s="471">
        <f>IF(AND('06 Nop'!D39=1,NOT('06 Nop'!I39="")),'06 Nop'!I39,0)</f>
        <v>0</v>
      </c>
    </row>
    <row r="40" spans="1:34" outlineLevel="2">
      <c r="A40" s="125" t="s">
        <v>2879</v>
      </c>
      <c r="B40" s="20" t="s">
        <v>2880</v>
      </c>
      <c r="C40" s="150"/>
      <c r="D40" s="150"/>
      <c r="E40" s="150"/>
      <c r="F40" s="150"/>
      <c r="G40" s="152">
        <v>2</v>
      </c>
      <c r="H40" s="152"/>
      <c r="I40" s="152"/>
      <c r="J40" s="152" t="s">
        <v>5466</v>
      </c>
      <c r="K40" s="152" t="s">
        <v>1700</v>
      </c>
      <c r="L40" s="110"/>
      <c r="AA40" s="471">
        <f>IF(AND('06 Nop'!C40=1,NOT('06 Nop'!I40="")),'06 Nop'!I40,0)</f>
        <v>0</v>
      </c>
      <c r="AB40" s="471">
        <f>IF(AND('06 Nop'!D40=1,NOT('06 Nop'!I40="")),'06 Nop'!I40,0)</f>
        <v>0</v>
      </c>
      <c r="AC40" s="471">
        <f>IF(AND('06 Nop'!E40=1,NOT('06 Nop'!I40="")),'06 Nop'!I40,0)</f>
        <v>0</v>
      </c>
      <c r="AD40" s="471">
        <f>IF(AND('06 Nop'!F40=1,NOT('06 Nop'!I40="")),'06 Nop'!I40,0)</f>
        <v>0</v>
      </c>
      <c r="AE40" s="471">
        <f>IF(AND('06 Nop'!C40=0,NOT('06 Nop'!H40="")),'06 Nop'!H40,4)</f>
        <v>4</v>
      </c>
      <c r="AF40" s="471">
        <f>IF(AND('06 Nop'!D40=0,NOT('06 Nop'!H40="")),'06 Nop'!H40,4)</f>
        <v>4</v>
      </c>
      <c r="AG40" s="471">
        <f>IF(AND('06 Nop'!E40=0,NOT('06 Nop'!H40="")),'06 Nop'!H40,4)</f>
        <v>4</v>
      </c>
      <c r="AH40" s="471">
        <f>IF(AND('06 Nop'!F40=0,NOT('06 Nop'!H40="")),'06 Nop'!H40,4)</f>
        <v>4</v>
      </c>
    </row>
    <row r="41" spans="1:34" outlineLevel="2">
      <c r="A41" s="125" t="s">
        <v>1701</v>
      </c>
      <c r="B41" s="20" t="s">
        <v>2888</v>
      </c>
      <c r="C41" s="150"/>
      <c r="D41" s="150"/>
      <c r="E41" s="150"/>
      <c r="F41" s="150"/>
      <c r="G41" s="152">
        <v>4</v>
      </c>
      <c r="H41" s="152"/>
      <c r="I41" s="152">
        <v>2</v>
      </c>
      <c r="J41" s="152" t="s">
        <v>5466</v>
      </c>
      <c r="K41" s="152" t="s">
        <v>1700</v>
      </c>
      <c r="L41" s="110"/>
      <c r="AA41" s="471">
        <f>IF(AND('06 Nop'!C41=1,NOT('06 Nop'!I41="")),'06 Nop'!I41,0)</f>
        <v>0</v>
      </c>
      <c r="AB41" s="471">
        <f>IF(AND('06 Nop'!D41=1,NOT('06 Nop'!I41="")),'06 Nop'!I41,0)</f>
        <v>0</v>
      </c>
      <c r="AC41" s="471">
        <f>IF(AND('06 Nop'!E41=1,NOT('06 Nop'!I41="")),'06 Nop'!I41,0)</f>
        <v>0</v>
      </c>
      <c r="AD41" s="471">
        <f>IF(AND('06 Nop'!F41=1,NOT('06 Nop'!I41="")),'06 Nop'!I41,0)</f>
        <v>0</v>
      </c>
      <c r="AE41" s="471">
        <f>IF(AND('06 Nop'!C41=0,NOT('06 Nop'!H41="")),'06 Nop'!H41,4)</f>
        <v>4</v>
      </c>
      <c r="AF41" s="471">
        <f>IF(AND('06 Nop'!D41=0,NOT('06 Nop'!H41="")),'06 Nop'!H41,4)</f>
        <v>4</v>
      </c>
      <c r="AG41" s="471">
        <f>IF(AND('06 Nop'!E41=0,NOT('06 Nop'!H41="")),'06 Nop'!H41,4)</f>
        <v>4</v>
      </c>
      <c r="AH41" s="471">
        <f>IF(AND('06 Nop'!F41=0,NOT('06 Nop'!H41="")),'06 Nop'!H41,4)</f>
        <v>4</v>
      </c>
    </row>
    <row r="42" spans="1:34" ht="20" outlineLevel="2">
      <c r="A42" s="125" t="s">
        <v>2889</v>
      </c>
      <c r="B42" s="20" t="s">
        <v>2890</v>
      </c>
      <c r="C42" s="150"/>
      <c r="D42" s="150"/>
      <c r="E42" s="150"/>
      <c r="F42" s="150"/>
      <c r="G42" s="152">
        <v>2</v>
      </c>
      <c r="H42" s="152"/>
      <c r="I42" s="152"/>
      <c r="J42" s="152" t="s">
        <v>2356</v>
      </c>
      <c r="K42" s="152" t="s">
        <v>1700</v>
      </c>
      <c r="L42" s="110"/>
      <c r="AA42" s="471">
        <f>IF(AND('06 Nop'!C42=1,NOT('06 Nop'!I42="")),'06 Nop'!I42,0)</f>
        <v>0</v>
      </c>
      <c r="AB42" s="471">
        <f>IF(AND('06 Nop'!D42=1,NOT('06 Nop'!I42="")),'06 Nop'!I42,0)</f>
        <v>0</v>
      </c>
      <c r="AC42" s="471">
        <f>IF(AND('06 Nop'!E42=1,NOT('06 Nop'!I42="")),'06 Nop'!I42,0)</f>
        <v>0</v>
      </c>
      <c r="AD42" s="471">
        <f>IF(AND('06 Nop'!F42=1,NOT('06 Nop'!I42="")),'06 Nop'!I42,0)</f>
        <v>0</v>
      </c>
      <c r="AE42" s="471">
        <f>IF(AND('06 Nop'!C42=0,NOT('06 Nop'!H42="")),'06 Nop'!H42,4)</f>
        <v>4</v>
      </c>
      <c r="AF42" s="471">
        <f>IF(AND('06 Nop'!D42=0,NOT('06 Nop'!H42="")),'06 Nop'!H42,4)</f>
        <v>4</v>
      </c>
      <c r="AG42" s="471">
        <f>IF(AND('06 Nop'!E42=0,NOT('06 Nop'!H42="")),'06 Nop'!H42,4)</f>
        <v>4</v>
      </c>
      <c r="AH42" s="471">
        <f>IF(AND('06 Nop'!F42=0,NOT('06 Nop'!H42="")),'06 Nop'!H42,4)</f>
        <v>4</v>
      </c>
    </row>
    <row r="43" spans="1:34" ht="20" outlineLevel="2">
      <c r="A43" s="125" t="s">
        <v>2891</v>
      </c>
      <c r="B43" s="20" t="s">
        <v>3969</v>
      </c>
      <c r="C43" s="150"/>
      <c r="D43" s="150"/>
      <c r="E43" s="150"/>
      <c r="F43" s="150"/>
      <c r="G43" s="152">
        <v>4</v>
      </c>
      <c r="H43" s="152"/>
      <c r="I43" s="152"/>
      <c r="J43" s="152" t="s">
        <v>2356</v>
      </c>
      <c r="K43" s="152"/>
      <c r="L43" s="110"/>
      <c r="AA43" s="471">
        <f>IF(AND('06 Nop'!C43=1,NOT('06 Nop'!I43="")),'06 Nop'!I43,0)</f>
        <v>0</v>
      </c>
      <c r="AB43" s="471">
        <f>IF(AND('06 Nop'!D43=1,NOT('06 Nop'!I43="")),'06 Nop'!I43,0)</f>
        <v>0</v>
      </c>
      <c r="AC43" s="471">
        <f>IF(AND('06 Nop'!E43=1,NOT('06 Nop'!I43="")),'06 Nop'!I43,0)</f>
        <v>0</v>
      </c>
      <c r="AD43" s="471">
        <f>IF(AND('06 Nop'!F43=1,NOT('06 Nop'!I43="")),'06 Nop'!I43,0)</f>
        <v>0</v>
      </c>
      <c r="AE43" s="471">
        <f>IF(AND('06 Nop'!C43=0,NOT('06 Nop'!H43="")),'06 Nop'!H43,4)</f>
        <v>4</v>
      </c>
      <c r="AF43" s="471">
        <f>IF(AND('06 Nop'!D43=0,NOT('06 Nop'!H43="")),'06 Nop'!H43,4)</f>
        <v>4</v>
      </c>
      <c r="AG43" s="471">
        <f>IF(AND('06 Nop'!E43=0,NOT('06 Nop'!H43="")),'06 Nop'!H43,4)</f>
        <v>4</v>
      </c>
      <c r="AH43" s="471">
        <f>IF(AND('06 Nop'!F43=0,NOT('06 Nop'!H43="")),'06 Nop'!H43,4)</f>
        <v>4</v>
      </c>
    </row>
    <row r="44" spans="1:34" ht="20" outlineLevel="2">
      <c r="A44" s="125" t="s">
        <v>3970</v>
      </c>
      <c r="B44" s="20" t="s">
        <v>3908</v>
      </c>
      <c r="C44" s="150"/>
      <c r="D44" s="150"/>
      <c r="E44" s="150"/>
      <c r="F44" s="150"/>
      <c r="G44" s="152">
        <v>4</v>
      </c>
      <c r="H44" s="152"/>
      <c r="I44" s="152"/>
      <c r="J44" s="152" t="s">
        <v>5466</v>
      </c>
      <c r="K44" s="152" t="s">
        <v>1700</v>
      </c>
      <c r="L44" s="110"/>
      <c r="AA44" s="471">
        <f>IF(AND('06 Nop'!C44=1,NOT('06 Nop'!I44="")),'06 Nop'!I44,0)</f>
        <v>0</v>
      </c>
      <c r="AB44" s="471">
        <f>IF(AND('06 Nop'!D44=1,NOT('06 Nop'!I44="")),'06 Nop'!I44,0)</f>
        <v>0</v>
      </c>
      <c r="AC44" s="471">
        <f>IF(AND('06 Nop'!E44=1,NOT('06 Nop'!I44="")),'06 Nop'!I44,0)</f>
        <v>0</v>
      </c>
      <c r="AD44" s="471">
        <f>IF(AND('06 Nop'!F44=1,NOT('06 Nop'!I44="")),'06 Nop'!I44,0)</f>
        <v>0</v>
      </c>
      <c r="AE44" s="471">
        <f>IF(AND('06 Nop'!C44=0,NOT('06 Nop'!H44="")),'06 Nop'!H44,4)</f>
        <v>4</v>
      </c>
      <c r="AF44" s="471">
        <f>IF(AND('06 Nop'!D44=0,NOT('06 Nop'!H44="")),'06 Nop'!H44,4)</f>
        <v>4</v>
      </c>
      <c r="AG44" s="471">
        <f>IF(AND('06 Nop'!E44=0,NOT('06 Nop'!H44="")),'06 Nop'!H44,4)</f>
        <v>4</v>
      </c>
      <c r="AH44" s="471">
        <f>IF(AND('06 Nop'!F44=0,NOT('06 Nop'!H44="")),'06 Nop'!H44,4)</f>
        <v>4</v>
      </c>
    </row>
    <row r="45" spans="1:34" ht="20" outlineLevel="2">
      <c r="A45" s="125" t="s">
        <v>3909</v>
      </c>
      <c r="B45" s="20" t="s">
        <v>3856</v>
      </c>
      <c r="C45" s="150"/>
      <c r="D45" s="150"/>
      <c r="E45" s="150"/>
      <c r="F45" s="150"/>
      <c r="G45" s="152">
        <v>2</v>
      </c>
      <c r="H45" s="152">
        <v>2</v>
      </c>
      <c r="I45" s="152"/>
      <c r="J45" s="152" t="s">
        <v>3371</v>
      </c>
      <c r="K45" s="152"/>
      <c r="L45" s="110"/>
      <c r="AA45" s="471">
        <f>IF(AND('06 Nop'!C45=1,NOT('06 Nop'!I45="")),'06 Nop'!I45,0)</f>
        <v>0</v>
      </c>
      <c r="AB45" s="471">
        <f>IF(AND('06 Nop'!D45=1,NOT('06 Nop'!I45="")),'06 Nop'!I45,0)</f>
        <v>0</v>
      </c>
      <c r="AC45" s="471">
        <f>IF(AND('06 Nop'!E45=1,NOT('06 Nop'!I45="")),'06 Nop'!I45,0)</f>
        <v>0</v>
      </c>
      <c r="AD45" s="471">
        <f>IF(AND('06 Nop'!F45=1,NOT('06 Nop'!I45="")),'06 Nop'!I45,0)</f>
        <v>0</v>
      </c>
      <c r="AE45" s="471">
        <f>IF(AND('06 Nop'!C45=0,NOT('06 Nop'!H45="")),'06 Nop'!H45,4)</f>
        <v>2</v>
      </c>
      <c r="AF45" s="471">
        <f>IF(AND('06 Nop'!D45=0,NOT('06 Nop'!H45="")),'06 Nop'!H45,4)</f>
        <v>2</v>
      </c>
      <c r="AG45" s="471">
        <f>IF(AND('06 Nop'!E45=0,NOT('06 Nop'!H45="")),'06 Nop'!H45,4)</f>
        <v>2</v>
      </c>
      <c r="AH45" s="471">
        <f>IF(AND('06 Nop'!F45=0,NOT('06 Nop'!H45="")),'06 Nop'!H45,4)</f>
        <v>2</v>
      </c>
    </row>
    <row r="46" spans="1:34" outlineLevel="2">
      <c r="A46" s="125" t="s">
        <v>3857</v>
      </c>
      <c r="B46" s="20" t="s">
        <v>4899</v>
      </c>
      <c r="C46" s="150"/>
      <c r="D46" s="150"/>
      <c r="E46" s="150"/>
      <c r="F46" s="150"/>
      <c r="G46" s="152">
        <v>2</v>
      </c>
      <c r="H46" s="152">
        <v>3</v>
      </c>
      <c r="I46" s="152"/>
      <c r="J46" s="152" t="s">
        <v>2858</v>
      </c>
      <c r="K46" s="152"/>
      <c r="L46" s="110"/>
      <c r="AA46" s="471">
        <f>IF(AND('06 Nop'!C46=1,NOT('06 Nop'!I46="")),'06 Nop'!I46,0)</f>
        <v>0</v>
      </c>
      <c r="AB46" s="471">
        <f>IF(AND('06 Nop'!D46=1,NOT('06 Nop'!I46="")),'06 Nop'!I46,0)</f>
        <v>0</v>
      </c>
      <c r="AC46" s="471">
        <f>IF(AND('06 Nop'!E46=1,NOT('06 Nop'!I46="")),'06 Nop'!I46,0)</f>
        <v>0</v>
      </c>
      <c r="AD46" s="471">
        <f>IF(AND('06 Nop'!F46=1,NOT('06 Nop'!I46="")),'06 Nop'!I46,0)</f>
        <v>0</v>
      </c>
      <c r="AE46" s="471">
        <f>IF(AND('06 Nop'!C46=0,NOT('06 Nop'!H46="")),'06 Nop'!H46,4)</f>
        <v>3</v>
      </c>
      <c r="AF46" s="471">
        <f>IF(AND('06 Nop'!D46=0,NOT('06 Nop'!H46="")),'06 Nop'!H46,4)</f>
        <v>3</v>
      </c>
      <c r="AG46" s="471">
        <f>IF(AND('06 Nop'!E46=0,NOT('06 Nop'!H46="")),'06 Nop'!H46,4)</f>
        <v>3</v>
      </c>
      <c r="AH46" s="471">
        <f>IF(AND('06 Nop'!F46=0,NOT('06 Nop'!H46="")),'06 Nop'!H46,4)</f>
        <v>3</v>
      </c>
    </row>
    <row r="47" spans="1:34" outlineLevel="1">
      <c r="A47" s="114" t="s">
        <v>4900</v>
      </c>
      <c r="B47" s="156" t="s">
        <v>4901</v>
      </c>
      <c r="C47" s="150"/>
      <c r="D47" s="150"/>
      <c r="E47" s="150"/>
      <c r="F47" s="150"/>
      <c r="G47" s="152"/>
      <c r="H47" s="152"/>
      <c r="I47" s="152"/>
      <c r="J47" s="152"/>
      <c r="K47" s="152"/>
      <c r="L47" s="110"/>
      <c r="AB47" s="471">
        <f>IF(AND('06 Nop'!D47=1,NOT('06 Nop'!I47="")),'06 Nop'!I47,0)</f>
        <v>0</v>
      </c>
    </row>
    <row r="48" spans="1:34" ht="20" outlineLevel="2">
      <c r="A48" s="125" t="s">
        <v>4902</v>
      </c>
      <c r="B48" s="157" t="s">
        <v>4277</v>
      </c>
      <c r="C48" s="150"/>
      <c r="D48" s="150"/>
      <c r="E48" s="150"/>
      <c r="F48" s="150"/>
      <c r="G48" s="152">
        <v>4</v>
      </c>
      <c r="H48" s="152"/>
      <c r="I48" s="152"/>
      <c r="J48" s="152" t="s">
        <v>5466</v>
      </c>
      <c r="K48" s="152" t="s">
        <v>4903</v>
      </c>
      <c r="L48" s="110"/>
      <c r="AA48" s="471">
        <f>IF(AND('06 Nop'!C48=1,NOT('06 Nop'!I48="")),'06 Nop'!I48,0)</f>
        <v>0</v>
      </c>
      <c r="AB48" s="471">
        <f>IF(AND('06 Nop'!D48=1,NOT('06 Nop'!I48="")),'06 Nop'!I48,0)</f>
        <v>0</v>
      </c>
      <c r="AC48" s="471">
        <f>IF(AND('06 Nop'!E48=1,NOT('06 Nop'!I48="")),'06 Nop'!I48,0)</f>
        <v>0</v>
      </c>
      <c r="AD48" s="471">
        <f>IF(AND('06 Nop'!F48=1,NOT('06 Nop'!I48="")),'06 Nop'!I48,0)</f>
        <v>0</v>
      </c>
      <c r="AE48" s="471">
        <f>IF(AND('06 Nop'!C48=0,NOT('06 Nop'!H48="")),'06 Nop'!H48,4)</f>
        <v>4</v>
      </c>
      <c r="AF48" s="471">
        <f>IF(AND('06 Nop'!D48=0,NOT('06 Nop'!H48="")),'06 Nop'!H48,4)</f>
        <v>4</v>
      </c>
      <c r="AG48" s="471">
        <f>IF(AND('06 Nop'!E48=0,NOT('06 Nop'!H48="")),'06 Nop'!H48,4)</f>
        <v>4</v>
      </c>
      <c r="AH48" s="471">
        <f>IF(AND('06 Nop'!F48=0,NOT('06 Nop'!H48="")),'06 Nop'!H48,4)</f>
        <v>4</v>
      </c>
    </row>
    <row r="49" spans="1:34" outlineLevel="2">
      <c r="A49" s="125" t="s">
        <v>4904</v>
      </c>
      <c r="B49" s="157" t="s">
        <v>4950</v>
      </c>
      <c r="C49" s="150"/>
      <c r="D49" s="150"/>
      <c r="E49" s="150"/>
      <c r="F49" s="150"/>
      <c r="G49" s="152">
        <v>4</v>
      </c>
      <c r="H49" s="152"/>
      <c r="I49" s="152"/>
      <c r="J49" s="152" t="s">
        <v>5466</v>
      </c>
      <c r="K49" s="152" t="s">
        <v>4903</v>
      </c>
      <c r="L49" s="110"/>
      <c r="AA49" s="471">
        <f>IF(AND('06 Nop'!C49=1,NOT('06 Nop'!I49="")),'06 Nop'!I49,0)</f>
        <v>0</v>
      </c>
      <c r="AB49" s="471">
        <f>IF(AND('06 Nop'!D49=1,NOT('06 Nop'!I49="")),'06 Nop'!I49,0)</f>
        <v>0</v>
      </c>
      <c r="AC49" s="471">
        <f>IF(AND('06 Nop'!E49=1,NOT('06 Nop'!I49="")),'06 Nop'!I49,0)</f>
        <v>0</v>
      </c>
      <c r="AD49" s="471">
        <f>IF(AND('06 Nop'!F49=1,NOT('06 Nop'!I49="")),'06 Nop'!I49,0)</f>
        <v>0</v>
      </c>
      <c r="AE49" s="471">
        <f>IF(AND('06 Nop'!C49=0,NOT('06 Nop'!H49="")),'06 Nop'!H49,4)</f>
        <v>4</v>
      </c>
      <c r="AF49" s="471">
        <f>IF(AND('06 Nop'!D49=0,NOT('06 Nop'!H49="")),'06 Nop'!H49,4)</f>
        <v>4</v>
      </c>
      <c r="AG49" s="471">
        <f>IF(AND('06 Nop'!E49=0,NOT('06 Nop'!H49="")),'06 Nop'!H49,4)</f>
        <v>4</v>
      </c>
      <c r="AH49" s="471">
        <f>IF(AND('06 Nop'!F49=0,NOT('06 Nop'!H49="")),'06 Nop'!H49,4)</f>
        <v>4</v>
      </c>
    </row>
    <row r="50" spans="1:34" outlineLevel="2">
      <c r="A50" s="125" t="s">
        <v>4951</v>
      </c>
      <c r="B50" s="157" t="s">
        <v>4952</v>
      </c>
      <c r="C50" s="150"/>
      <c r="D50" s="150"/>
      <c r="E50" s="150"/>
      <c r="F50" s="150"/>
      <c r="G50" s="152">
        <v>4</v>
      </c>
      <c r="H50" s="152"/>
      <c r="I50" s="152"/>
      <c r="J50" s="152" t="s">
        <v>5466</v>
      </c>
      <c r="K50" s="152" t="s">
        <v>4903</v>
      </c>
      <c r="L50" s="110"/>
      <c r="AA50" s="471">
        <f>IF(AND('06 Nop'!C50=1,NOT('06 Nop'!I50="")),'06 Nop'!I50,0)</f>
        <v>0</v>
      </c>
      <c r="AB50" s="471">
        <f>IF(AND('06 Nop'!D50=1,NOT('06 Nop'!I50="")),'06 Nop'!I50,0)</f>
        <v>0</v>
      </c>
      <c r="AC50" s="471">
        <f>IF(AND('06 Nop'!E50=1,NOT('06 Nop'!I50="")),'06 Nop'!I50,0)</f>
        <v>0</v>
      </c>
      <c r="AD50" s="471">
        <f>IF(AND('06 Nop'!F50=1,NOT('06 Nop'!I50="")),'06 Nop'!I50,0)</f>
        <v>0</v>
      </c>
      <c r="AE50" s="471">
        <f>IF(AND('06 Nop'!C50=0,NOT('06 Nop'!H50="")),'06 Nop'!H50,4)</f>
        <v>4</v>
      </c>
      <c r="AF50" s="471">
        <f>IF(AND('06 Nop'!D50=0,NOT('06 Nop'!H50="")),'06 Nop'!H50,4)</f>
        <v>4</v>
      </c>
      <c r="AG50" s="471">
        <f>IF(AND('06 Nop'!E50=0,NOT('06 Nop'!H50="")),'06 Nop'!H50,4)</f>
        <v>4</v>
      </c>
      <c r="AH50" s="471">
        <f>IF(AND('06 Nop'!F50=0,NOT('06 Nop'!H50="")),'06 Nop'!H50,4)</f>
        <v>4</v>
      </c>
    </row>
    <row r="51" spans="1:34" outlineLevel="2">
      <c r="A51" s="125" t="s">
        <v>4953</v>
      </c>
      <c r="B51" s="157" t="s">
        <v>4954</v>
      </c>
      <c r="C51" s="150"/>
      <c r="D51" s="150"/>
      <c r="E51" s="150"/>
      <c r="F51" s="150"/>
      <c r="G51" s="152">
        <v>2</v>
      </c>
      <c r="H51" s="152"/>
      <c r="I51" s="152"/>
      <c r="J51" s="152" t="s">
        <v>5466</v>
      </c>
      <c r="K51" s="152" t="s">
        <v>4903</v>
      </c>
      <c r="L51" s="110"/>
      <c r="AA51" s="471">
        <f>IF(AND('06 Nop'!C51=1,NOT('06 Nop'!I51="")),'06 Nop'!I51,0)</f>
        <v>0</v>
      </c>
      <c r="AB51" s="471">
        <f>IF(AND('06 Nop'!D51=1,NOT('06 Nop'!I51="")),'06 Nop'!I51,0)</f>
        <v>0</v>
      </c>
      <c r="AC51" s="471">
        <f>IF(AND('06 Nop'!E51=1,NOT('06 Nop'!I51="")),'06 Nop'!I51,0)</f>
        <v>0</v>
      </c>
      <c r="AD51" s="471">
        <f>IF(AND('06 Nop'!F51=1,NOT('06 Nop'!I51="")),'06 Nop'!I51,0)</f>
        <v>0</v>
      </c>
      <c r="AE51" s="471">
        <f>IF(AND('06 Nop'!C51=0,NOT('06 Nop'!H51="")),'06 Nop'!H51,4)</f>
        <v>4</v>
      </c>
      <c r="AF51" s="471">
        <f>IF(AND('06 Nop'!D51=0,NOT('06 Nop'!H51="")),'06 Nop'!H51,4)</f>
        <v>4</v>
      </c>
      <c r="AG51" s="471">
        <f>IF(AND('06 Nop'!E51=0,NOT('06 Nop'!H51="")),'06 Nop'!H51,4)</f>
        <v>4</v>
      </c>
      <c r="AH51" s="471">
        <f>IF(AND('06 Nop'!F51=0,NOT('06 Nop'!H51="")),'06 Nop'!H51,4)</f>
        <v>4</v>
      </c>
    </row>
    <row r="52" spans="1:34" outlineLevel="2">
      <c r="A52" s="125" t="s">
        <v>4955</v>
      </c>
      <c r="B52" s="157" t="s">
        <v>4956</v>
      </c>
      <c r="C52" s="150"/>
      <c r="D52" s="150"/>
      <c r="E52" s="150"/>
      <c r="F52" s="150"/>
      <c r="G52" s="152">
        <v>2</v>
      </c>
      <c r="H52" s="152"/>
      <c r="I52" s="152"/>
      <c r="J52" s="152" t="s">
        <v>3371</v>
      </c>
      <c r="K52" s="152"/>
      <c r="L52" s="110"/>
      <c r="AA52" s="471">
        <f>IF(AND('06 Nop'!C52=1,NOT('06 Nop'!I52="")),'06 Nop'!I52,0)</f>
        <v>0</v>
      </c>
      <c r="AB52" s="471">
        <f>IF(AND('06 Nop'!D52=1,NOT('06 Nop'!I52="")),'06 Nop'!I52,0)</f>
        <v>0</v>
      </c>
      <c r="AC52" s="471">
        <f>IF(AND('06 Nop'!E52=1,NOT('06 Nop'!I52="")),'06 Nop'!I52,0)</f>
        <v>0</v>
      </c>
      <c r="AD52" s="471">
        <f>IF(AND('06 Nop'!F52=1,NOT('06 Nop'!I52="")),'06 Nop'!I52,0)</f>
        <v>0</v>
      </c>
      <c r="AE52" s="471">
        <f>IF(AND('06 Nop'!C52=0,NOT('06 Nop'!H52="")),'06 Nop'!H52,4)</f>
        <v>4</v>
      </c>
      <c r="AF52" s="471">
        <f>IF(AND('06 Nop'!D52=0,NOT('06 Nop'!H52="")),'06 Nop'!H52,4)</f>
        <v>4</v>
      </c>
      <c r="AG52" s="471">
        <f>IF(AND('06 Nop'!E52=0,NOT('06 Nop'!H52="")),'06 Nop'!H52,4)</f>
        <v>4</v>
      </c>
      <c r="AH52" s="471">
        <f>IF(AND('06 Nop'!F52=0,NOT('06 Nop'!H52="")),'06 Nop'!H52,4)</f>
        <v>4</v>
      </c>
    </row>
    <row r="53" spans="1:34" outlineLevel="2">
      <c r="A53" s="125" t="s">
        <v>4957</v>
      </c>
      <c r="B53" s="157" t="s">
        <v>1762</v>
      </c>
      <c r="C53" s="150"/>
      <c r="D53" s="150"/>
      <c r="E53" s="150"/>
      <c r="F53" s="150"/>
      <c r="G53" s="152">
        <v>2</v>
      </c>
      <c r="H53" s="152"/>
      <c r="I53" s="152"/>
      <c r="J53" s="152" t="s">
        <v>2858</v>
      </c>
      <c r="K53" s="152"/>
      <c r="L53" s="110"/>
      <c r="AA53" s="471">
        <f>IF(AND('06 Nop'!C53=1,NOT('06 Nop'!I53="")),'06 Nop'!I53,0)</f>
        <v>0</v>
      </c>
      <c r="AB53" s="471">
        <f>IF(AND('06 Nop'!D53=1,NOT('06 Nop'!I53="")),'06 Nop'!I53,0)</f>
        <v>0</v>
      </c>
      <c r="AC53" s="471">
        <f>IF(AND('06 Nop'!E53=1,NOT('06 Nop'!I53="")),'06 Nop'!I53,0)</f>
        <v>0</v>
      </c>
      <c r="AD53" s="471">
        <f>IF(AND('06 Nop'!F53=1,NOT('06 Nop'!I53="")),'06 Nop'!I53,0)</f>
        <v>0</v>
      </c>
      <c r="AE53" s="471">
        <f>IF(AND('06 Nop'!C53=0,NOT('06 Nop'!H53="")),'06 Nop'!H53,4)</f>
        <v>4</v>
      </c>
      <c r="AF53" s="471">
        <f>IF(AND('06 Nop'!D53=0,NOT('06 Nop'!H53="")),'06 Nop'!H53,4)</f>
        <v>4</v>
      </c>
      <c r="AG53" s="471">
        <f>IF(AND('06 Nop'!E53=0,NOT('06 Nop'!H53="")),'06 Nop'!H53,4)</f>
        <v>4</v>
      </c>
      <c r="AH53" s="471">
        <f>IF(AND('06 Nop'!F53=0,NOT('06 Nop'!H53="")),'06 Nop'!H53,4)</f>
        <v>4</v>
      </c>
    </row>
    <row r="54" spans="1:34" outlineLevel="1">
      <c r="A54" s="114" t="s">
        <v>1763</v>
      </c>
      <c r="B54" s="156" t="s">
        <v>1764</v>
      </c>
      <c r="C54" s="150"/>
      <c r="D54" s="150"/>
      <c r="E54" s="150"/>
      <c r="F54" s="150"/>
      <c r="G54" s="152"/>
      <c r="H54" s="152"/>
      <c r="I54" s="152"/>
      <c r="J54" s="152"/>
      <c r="K54" s="152"/>
      <c r="L54" s="110"/>
      <c r="AB54" s="471">
        <f>IF(AND('06 Nop'!D54=1,NOT('06 Nop'!I54="")),'06 Nop'!I54,0)</f>
        <v>0</v>
      </c>
    </row>
    <row r="55" spans="1:34" ht="20" outlineLevel="2">
      <c r="A55" s="125" t="s">
        <v>1765</v>
      </c>
      <c r="B55" s="157" t="s">
        <v>4278</v>
      </c>
      <c r="C55" s="150"/>
      <c r="D55" s="150"/>
      <c r="E55" s="150"/>
      <c r="F55" s="150"/>
      <c r="G55" s="152">
        <v>4</v>
      </c>
      <c r="H55" s="152"/>
      <c r="I55" s="152"/>
      <c r="J55" s="152" t="s">
        <v>2858</v>
      </c>
      <c r="K55" s="152" t="s">
        <v>1737</v>
      </c>
      <c r="L55" s="110"/>
      <c r="AA55" s="471">
        <f>IF(AND('06 Nop'!C55=1,NOT('06 Nop'!I55="")),'06 Nop'!I55,0)</f>
        <v>0</v>
      </c>
      <c r="AB55" s="471">
        <f>IF(AND('06 Nop'!D55=1,NOT('06 Nop'!I55="")),'06 Nop'!I55,0)</f>
        <v>0</v>
      </c>
      <c r="AC55" s="471">
        <f>IF(AND('06 Nop'!E55=1,NOT('06 Nop'!I55="")),'06 Nop'!I55,0)</f>
        <v>0</v>
      </c>
      <c r="AD55" s="471">
        <f>IF(AND('06 Nop'!F55=1,NOT('06 Nop'!I55="")),'06 Nop'!I55,0)</f>
        <v>0</v>
      </c>
      <c r="AE55" s="471">
        <f>IF(AND('06 Nop'!C55=0,NOT('06 Nop'!H55="")),'06 Nop'!H55,4)</f>
        <v>4</v>
      </c>
      <c r="AF55" s="471">
        <f>IF(AND('06 Nop'!D55=0,NOT('06 Nop'!H55="")),'06 Nop'!H55,4)</f>
        <v>4</v>
      </c>
      <c r="AG55" s="471">
        <f>IF(AND('06 Nop'!E55=0,NOT('06 Nop'!H55="")),'06 Nop'!H55,4)</f>
        <v>4</v>
      </c>
      <c r="AH55" s="471">
        <f>IF(AND('06 Nop'!F55=0,NOT('06 Nop'!H55="")),'06 Nop'!H55,4)</f>
        <v>4</v>
      </c>
    </row>
    <row r="56" spans="1:34" ht="20" outlineLevel="2">
      <c r="A56" s="125" t="s">
        <v>1738</v>
      </c>
      <c r="B56" s="157" t="s">
        <v>4279</v>
      </c>
      <c r="C56" s="150"/>
      <c r="D56" s="150"/>
      <c r="E56" s="150"/>
      <c r="F56" s="150"/>
      <c r="G56" s="152">
        <v>2</v>
      </c>
      <c r="H56" s="152"/>
      <c r="I56" s="152"/>
      <c r="J56" s="152" t="s">
        <v>5466</v>
      </c>
      <c r="K56" s="152" t="s">
        <v>1737</v>
      </c>
      <c r="L56" s="110"/>
      <c r="AA56" s="471">
        <f>IF(AND('06 Nop'!C56=1,NOT('06 Nop'!I56="")),'06 Nop'!I56,0)</f>
        <v>0</v>
      </c>
      <c r="AB56" s="471">
        <f>IF(AND('06 Nop'!D56=1,NOT('06 Nop'!I56="")),'06 Nop'!I56,0)</f>
        <v>0</v>
      </c>
      <c r="AC56" s="471">
        <f>IF(AND('06 Nop'!E56=1,NOT('06 Nop'!I56="")),'06 Nop'!I56,0)</f>
        <v>0</v>
      </c>
      <c r="AD56" s="471">
        <f>IF(AND('06 Nop'!F56=1,NOT('06 Nop'!I56="")),'06 Nop'!I56,0)</f>
        <v>0</v>
      </c>
      <c r="AE56" s="471">
        <f>IF(AND('06 Nop'!C56=0,NOT('06 Nop'!H56="")),'06 Nop'!H56,4)</f>
        <v>4</v>
      </c>
      <c r="AF56" s="471">
        <f>IF(AND('06 Nop'!D56=0,NOT('06 Nop'!H56="")),'06 Nop'!H56,4)</f>
        <v>4</v>
      </c>
      <c r="AG56" s="471">
        <f>IF(AND('06 Nop'!E56=0,NOT('06 Nop'!H56="")),'06 Nop'!H56,4)</f>
        <v>4</v>
      </c>
      <c r="AH56" s="471">
        <f>IF(AND('06 Nop'!F56=0,NOT('06 Nop'!H56="")),'06 Nop'!H56,4)</f>
        <v>4</v>
      </c>
    </row>
    <row r="57" spans="1:34" outlineLevel="2">
      <c r="A57" s="125" t="s">
        <v>302</v>
      </c>
      <c r="B57" s="157" t="s">
        <v>4280</v>
      </c>
      <c r="C57" s="150"/>
      <c r="D57" s="150"/>
      <c r="E57" s="150"/>
      <c r="F57" s="150"/>
      <c r="G57" s="152">
        <v>4</v>
      </c>
      <c r="H57" s="152"/>
      <c r="I57" s="152"/>
      <c r="J57" s="152" t="s">
        <v>2351</v>
      </c>
      <c r="K57" s="152" t="s">
        <v>303</v>
      </c>
      <c r="L57" s="110"/>
      <c r="AA57" s="471">
        <f>IF(AND('06 Nop'!C57=1,NOT('06 Nop'!I57="")),'06 Nop'!I57,0)</f>
        <v>0</v>
      </c>
      <c r="AB57" s="471">
        <f>IF(AND('06 Nop'!D57=1,NOT('06 Nop'!I57="")),'06 Nop'!I57,0)</f>
        <v>0</v>
      </c>
      <c r="AC57" s="471">
        <f>IF(AND('06 Nop'!E57=1,NOT('06 Nop'!I57="")),'06 Nop'!I57,0)</f>
        <v>0</v>
      </c>
      <c r="AD57" s="471">
        <f>IF(AND('06 Nop'!F57=1,NOT('06 Nop'!I57="")),'06 Nop'!I57,0)</f>
        <v>0</v>
      </c>
      <c r="AE57" s="471">
        <f>IF(AND('06 Nop'!C57=0,NOT('06 Nop'!H57="")),'06 Nop'!H57,4)</f>
        <v>4</v>
      </c>
      <c r="AF57" s="471">
        <f>IF(AND('06 Nop'!D57=0,NOT('06 Nop'!H57="")),'06 Nop'!H57,4)</f>
        <v>4</v>
      </c>
      <c r="AG57" s="471">
        <f>IF(AND('06 Nop'!E57=0,NOT('06 Nop'!H57="")),'06 Nop'!H57,4)</f>
        <v>4</v>
      </c>
      <c r="AH57" s="471">
        <f>IF(AND('06 Nop'!F57=0,NOT('06 Nop'!H57="")),'06 Nop'!H57,4)</f>
        <v>4</v>
      </c>
    </row>
    <row r="58" spans="1:34" outlineLevel="2">
      <c r="A58" s="125" t="s">
        <v>4964</v>
      </c>
      <c r="B58" s="157" t="s">
        <v>4281</v>
      </c>
      <c r="C58" s="150"/>
      <c r="D58" s="150"/>
      <c r="E58" s="150"/>
      <c r="F58" s="150"/>
      <c r="G58" s="152">
        <v>4</v>
      </c>
      <c r="H58" s="152"/>
      <c r="I58" s="152"/>
      <c r="J58" s="152" t="s">
        <v>5466</v>
      </c>
      <c r="K58" s="152" t="s">
        <v>303</v>
      </c>
      <c r="L58" s="110"/>
      <c r="AA58" s="471">
        <f>IF(AND('06 Nop'!C58=1,NOT('06 Nop'!I58="")),'06 Nop'!I58,0)</f>
        <v>0</v>
      </c>
      <c r="AB58" s="471">
        <f>IF(AND('06 Nop'!D58=1,NOT('06 Nop'!I58="")),'06 Nop'!I58,0)</f>
        <v>0</v>
      </c>
      <c r="AC58" s="471">
        <f>IF(AND('06 Nop'!E58=1,NOT('06 Nop'!I58="")),'06 Nop'!I58,0)</f>
        <v>0</v>
      </c>
      <c r="AD58" s="471">
        <f>IF(AND('06 Nop'!F58=1,NOT('06 Nop'!I58="")),'06 Nop'!I58,0)</f>
        <v>0</v>
      </c>
      <c r="AE58" s="471">
        <f>IF(AND('06 Nop'!C58=0,NOT('06 Nop'!H58="")),'06 Nop'!H58,4)</f>
        <v>4</v>
      </c>
      <c r="AF58" s="471">
        <f>IF(AND('06 Nop'!D58=0,NOT('06 Nop'!H58="")),'06 Nop'!H58,4)</f>
        <v>4</v>
      </c>
      <c r="AG58" s="471">
        <f>IF(AND('06 Nop'!E58=0,NOT('06 Nop'!H58="")),'06 Nop'!H58,4)</f>
        <v>4</v>
      </c>
      <c r="AH58" s="471">
        <f>IF(AND('06 Nop'!F58=0,NOT('06 Nop'!H58="")),'06 Nop'!H58,4)</f>
        <v>4</v>
      </c>
    </row>
    <row r="59" spans="1:34" outlineLevel="2">
      <c r="A59" s="125" t="s">
        <v>4915</v>
      </c>
      <c r="B59" s="157" t="s">
        <v>4739</v>
      </c>
      <c r="C59" s="150"/>
      <c r="D59" s="150"/>
      <c r="E59" s="150"/>
      <c r="F59" s="150"/>
      <c r="G59" s="152">
        <v>2</v>
      </c>
      <c r="H59" s="152"/>
      <c r="I59" s="152"/>
      <c r="J59" s="152" t="s">
        <v>5466</v>
      </c>
      <c r="K59" s="152" t="s">
        <v>303</v>
      </c>
      <c r="L59" s="110"/>
      <c r="AA59" s="471">
        <f>IF(AND('06 Nop'!C59=1,NOT('06 Nop'!I59="")),'06 Nop'!I59,0)</f>
        <v>0</v>
      </c>
      <c r="AB59" s="471">
        <f>IF(AND('06 Nop'!D59=1,NOT('06 Nop'!I59="")),'06 Nop'!I59,0)</f>
        <v>0</v>
      </c>
      <c r="AC59" s="471">
        <f>IF(AND('06 Nop'!E59=1,NOT('06 Nop'!I59="")),'06 Nop'!I59,0)</f>
        <v>0</v>
      </c>
      <c r="AD59" s="471">
        <f>IF(AND('06 Nop'!F59=1,NOT('06 Nop'!I59="")),'06 Nop'!I59,0)</f>
        <v>0</v>
      </c>
      <c r="AE59" s="471">
        <f>IF(AND('06 Nop'!C59=0,NOT('06 Nop'!H59="")),'06 Nop'!H59,4)</f>
        <v>4</v>
      </c>
      <c r="AF59" s="471">
        <f>IF(AND('06 Nop'!D59=0,NOT('06 Nop'!H59="")),'06 Nop'!H59,4)</f>
        <v>4</v>
      </c>
      <c r="AG59" s="471">
        <f>IF(AND('06 Nop'!E59=0,NOT('06 Nop'!H59="")),'06 Nop'!H59,4)</f>
        <v>4</v>
      </c>
      <c r="AH59" s="471">
        <f>IF(AND('06 Nop'!F59=0,NOT('06 Nop'!H59="")),'06 Nop'!H59,4)</f>
        <v>4</v>
      </c>
    </row>
    <row r="60" spans="1:34" ht="20" outlineLevel="2">
      <c r="A60" s="125" t="s">
        <v>4740</v>
      </c>
      <c r="B60" s="125" t="s">
        <v>4289</v>
      </c>
      <c r="C60" s="150"/>
      <c r="D60" s="150"/>
      <c r="E60" s="150"/>
      <c r="F60" s="150"/>
      <c r="G60" s="152">
        <v>2</v>
      </c>
      <c r="H60" s="152"/>
      <c r="I60" s="152"/>
      <c r="J60" s="152" t="s">
        <v>2356</v>
      </c>
      <c r="K60" s="152" t="s">
        <v>4931</v>
      </c>
      <c r="L60" s="110"/>
      <c r="AA60" s="471">
        <f>IF(AND('06 Nop'!C60=1,NOT('06 Nop'!I60="")),'06 Nop'!I60,0)</f>
        <v>0</v>
      </c>
      <c r="AB60" s="471">
        <f>IF(AND('06 Nop'!D60=1,NOT('06 Nop'!I60="")),'06 Nop'!I60,0)</f>
        <v>0</v>
      </c>
      <c r="AC60" s="471">
        <f>IF(AND('06 Nop'!E60=1,NOT('06 Nop'!I60="")),'06 Nop'!I60,0)</f>
        <v>0</v>
      </c>
      <c r="AD60" s="471">
        <f>IF(AND('06 Nop'!F60=1,NOT('06 Nop'!I60="")),'06 Nop'!I60,0)</f>
        <v>0</v>
      </c>
      <c r="AE60" s="471">
        <f>IF(AND('06 Nop'!C60=0,NOT('06 Nop'!H60="")),'06 Nop'!H60,4)</f>
        <v>4</v>
      </c>
      <c r="AF60" s="471">
        <f>IF(AND('06 Nop'!D60=0,NOT('06 Nop'!H60="")),'06 Nop'!H60,4)</f>
        <v>4</v>
      </c>
      <c r="AG60" s="471">
        <f>IF(AND('06 Nop'!E60=0,NOT('06 Nop'!H60="")),'06 Nop'!H60,4)</f>
        <v>4</v>
      </c>
      <c r="AH60" s="471">
        <f>IF(AND('06 Nop'!F60=0,NOT('06 Nop'!H60="")),'06 Nop'!H60,4)</f>
        <v>4</v>
      </c>
    </row>
    <row r="61" spans="1:34" outlineLevel="1">
      <c r="A61" s="114" t="s">
        <v>4932</v>
      </c>
      <c r="B61" s="156" t="s">
        <v>4933</v>
      </c>
      <c r="C61" s="150"/>
      <c r="D61" s="150"/>
      <c r="E61" s="150"/>
      <c r="F61" s="150"/>
      <c r="G61" s="152"/>
      <c r="H61" s="152"/>
      <c r="I61" s="152"/>
      <c r="J61" s="152"/>
      <c r="K61" s="152"/>
      <c r="L61" s="110"/>
      <c r="AB61" s="471">
        <f>IF(AND('06 Nop'!D61=1,NOT('06 Nop'!I61="")),'06 Nop'!I61,0)</f>
        <v>0</v>
      </c>
    </row>
    <row r="62" spans="1:34" ht="20" outlineLevel="2">
      <c r="A62" s="125" t="s">
        <v>4934</v>
      </c>
      <c r="B62" s="157" t="s">
        <v>4290</v>
      </c>
      <c r="C62" s="150"/>
      <c r="D62" s="150"/>
      <c r="E62" s="150"/>
      <c r="F62" s="150"/>
      <c r="G62" s="152">
        <v>4</v>
      </c>
      <c r="H62" s="152"/>
      <c r="I62" s="152"/>
      <c r="J62" s="152" t="s">
        <v>5466</v>
      </c>
      <c r="K62" s="152" t="s">
        <v>308</v>
      </c>
      <c r="L62" s="110"/>
      <c r="AA62" s="471">
        <f>IF(AND('06 Nop'!C62=1,NOT('06 Nop'!I62="")),'06 Nop'!I62,0)</f>
        <v>0</v>
      </c>
      <c r="AB62" s="471">
        <f>IF(AND('06 Nop'!D62=1,NOT('06 Nop'!I62="")),'06 Nop'!I62,0)</f>
        <v>0</v>
      </c>
      <c r="AC62" s="471">
        <f>IF(AND('06 Nop'!E62=1,NOT('06 Nop'!I62="")),'06 Nop'!I62,0)</f>
        <v>0</v>
      </c>
      <c r="AD62" s="471">
        <f>IF(AND('06 Nop'!F62=1,NOT('06 Nop'!I62="")),'06 Nop'!I62,0)</f>
        <v>0</v>
      </c>
      <c r="AE62" s="471">
        <f>IF(AND('06 Nop'!C62=0,NOT('06 Nop'!H62="")),'06 Nop'!H62,4)</f>
        <v>4</v>
      </c>
      <c r="AF62" s="471">
        <f>IF(AND('06 Nop'!D62=0,NOT('06 Nop'!H62="")),'06 Nop'!H62,4)</f>
        <v>4</v>
      </c>
      <c r="AG62" s="471">
        <f>IF(AND('06 Nop'!E62=0,NOT('06 Nop'!H62="")),'06 Nop'!H62,4)</f>
        <v>4</v>
      </c>
      <c r="AH62" s="471">
        <f>IF(AND('06 Nop'!F62=0,NOT('06 Nop'!H62="")),'06 Nop'!H62,4)</f>
        <v>4</v>
      </c>
    </row>
    <row r="63" spans="1:34" ht="20" outlineLevel="2">
      <c r="A63" s="125" t="s">
        <v>309</v>
      </c>
      <c r="B63" s="157" t="s">
        <v>310</v>
      </c>
      <c r="C63" s="150"/>
      <c r="D63" s="150"/>
      <c r="E63" s="150"/>
      <c r="F63" s="150"/>
      <c r="G63" s="152">
        <v>4</v>
      </c>
      <c r="H63" s="152"/>
      <c r="I63" s="152"/>
      <c r="J63" s="152" t="s">
        <v>5466</v>
      </c>
      <c r="K63" s="152" t="s">
        <v>1720</v>
      </c>
      <c r="L63" s="110"/>
      <c r="AA63" s="471">
        <f>IF(AND('06 Nop'!C63=1,NOT('06 Nop'!I63="")),'06 Nop'!I63,0)</f>
        <v>0</v>
      </c>
      <c r="AB63" s="471">
        <f>IF(AND('06 Nop'!D63=1,NOT('06 Nop'!I63="")),'06 Nop'!I63,0)</f>
        <v>0</v>
      </c>
      <c r="AC63" s="471">
        <f>IF(AND('06 Nop'!E63=1,NOT('06 Nop'!I63="")),'06 Nop'!I63,0)</f>
        <v>0</v>
      </c>
      <c r="AD63" s="471">
        <f>IF(AND('06 Nop'!F63=1,NOT('06 Nop'!I63="")),'06 Nop'!I63,0)</f>
        <v>0</v>
      </c>
      <c r="AE63" s="471">
        <f>IF(AND('06 Nop'!C63=0,NOT('06 Nop'!H63="")),'06 Nop'!H63,4)</f>
        <v>4</v>
      </c>
      <c r="AF63" s="471">
        <f>IF(AND('06 Nop'!D63=0,NOT('06 Nop'!H63="")),'06 Nop'!H63,4)</f>
        <v>4</v>
      </c>
      <c r="AG63" s="471">
        <f>IF(AND('06 Nop'!E63=0,NOT('06 Nop'!H63="")),'06 Nop'!H63,4)</f>
        <v>4</v>
      </c>
      <c r="AH63" s="471">
        <f>IF(AND('06 Nop'!F63=0,NOT('06 Nop'!H63="")),'06 Nop'!H63,4)</f>
        <v>4</v>
      </c>
    </row>
    <row r="64" spans="1:34" outlineLevel="2">
      <c r="A64" s="125" t="s">
        <v>311</v>
      </c>
      <c r="B64" s="157" t="s">
        <v>2881</v>
      </c>
      <c r="C64" s="150"/>
      <c r="D64" s="150"/>
      <c r="E64" s="150"/>
      <c r="F64" s="150"/>
      <c r="G64" s="152">
        <v>2</v>
      </c>
      <c r="H64" s="152"/>
      <c r="I64" s="152"/>
      <c r="J64" s="152" t="s">
        <v>5466</v>
      </c>
      <c r="K64" s="152"/>
      <c r="L64" s="110"/>
      <c r="AA64" s="471">
        <f>IF(AND('06 Nop'!C64=1,NOT('06 Nop'!I64="")),'06 Nop'!I64,0)</f>
        <v>0</v>
      </c>
      <c r="AB64" s="471">
        <f>IF(AND('06 Nop'!D64=1,NOT('06 Nop'!I64="")),'06 Nop'!I64,0)</f>
        <v>0</v>
      </c>
      <c r="AC64" s="471">
        <f>IF(AND('06 Nop'!E64=1,NOT('06 Nop'!I64="")),'06 Nop'!I64,0)</f>
        <v>0</v>
      </c>
      <c r="AD64" s="471">
        <f>IF(AND('06 Nop'!F64=1,NOT('06 Nop'!I64="")),'06 Nop'!I64,0)</f>
        <v>0</v>
      </c>
      <c r="AE64" s="471">
        <f>IF(AND('06 Nop'!C64=0,NOT('06 Nop'!H64="")),'06 Nop'!H64,4)</f>
        <v>4</v>
      </c>
      <c r="AF64" s="471">
        <f>IF(AND('06 Nop'!D64=0,NOT('06 Nop'!H64="")),'06 Nop'!H64,4)</f>
        <v>4</v>
      </c>
      <c r="AG64" s="471">
        <f>IF(AND('06 Nop'!E64=0,NOT('06 Nop'!H64="")),'06 Nop'!H64,4)</f>
        <v>4</v>
      </c>
      <c r="AH64" s="471">
        <f>IF(AND('06 Nop'!F64=0,NOT('06 Nop'!H64="")),'06 Nop'!H64,4)</f>
        <v>4</v>
      </c>
    </row>
    <row r="65" spans="1:34" outlineLevel="2">
      <c r="A65" s="125" t="s">
        <v>2882</v>
      </c>
      <c r="B65" s="125" t="s">
        <v>3883</v>
      </c>
      <c r="C65" s="150"/>
      <c r="D65" s="150"/>
      <c r="E65" s="150"/>
      <c r="F65" s="150"/>
      <c r="G65" s="152">
        <v>4</v>
      </c>
      <c r="H65" s="152"/>
      <c r="I65" s="152"/>
      <c r="J65" s="152" t="s">
        <v>2356</v>
      </c>
      <c r="K65" s="152"/>
      <c r="L65" s="110"/>
      <c r="AA65" s="471">
        <f>IF(AND('06 Nop'!C65=1,NOT('06 Nop'!I65="")),'06 Nop'!I65,0)</f>
        <v>0</v>
      </c>
      <c r="AB65" s="471">
        <f>IF(AND('06 Nop'!D65=1,NOT('06 Nop'!I65="")),'06 Nop'!I65,0)</f>
        <v>0</v>
      </c>
      <c r="AC65" s="471">
        <f>IF(AND('06 Nop'!E65=1,NOT('06 Nop'!I65="")),'06 Nop'!I65,0)</f>
        <v>0</v>
      </c>
      <c r="AD65" s="471">
        <f>IF(AND('06 Nop'!F65=1,NOT('06 Nop'!I65="")),'06 Nop'!I65,0)</f>
        <v>0</v>
      </c>
      <c r="AE65" s="471">
        <f>IF(AND('06 Nop'!C65=0,NOT('06 Nop'!H65="")),'06 Nop'!H65,4)</f>
        <v>4</v>
      </c>
      <c r="AF65" s="471">
        <f>IF(AND('06 Nop'!D65=0,NOT('06 Nop'!H65="")),'06 Nop'!H65,4)</f>
        <v>4</v>
      </c>
      <c r="AG65" s="471">
        <f>IF(AND('06 Nop'!E65=0,NOT('06 Nop'!H65="")),'06 Nop'!H65,4)</f>
        <v>4</v>
      </c>
      <c r="AH65" s="471">
        <f>IF(AND('06 Nop'!F65=0,NOT('06 Nop'!H65="")),'06 Nop'!H65,4)</f>
        <v>4</v>
      </c>
    </row>
    <row r="66" spans="1:34" outlineLevel="2">
      <c r="A66" s="125" t="s">
        <v>2883</v>
      </c>
      <c r="B66" s="157" t="s">
        <v>2884</v>
      </c>
      <c r="C66" s="150"/>
      <c r="D66" s="150"/>
      <c r="E66" s="150"/>
      <c r="F66" s="150"/>
      <c r="G66" s="152">
        <v>2</v>
      </c>
      <c r="H66" s="152">
        <v>3</v>
      </c>
      <c r="I66" s="152"/>
      <c r="J66" s="152" t="s">
        <v>2858</v>
      </c>
      <c r="K66" s="152"/>
      <c r="L66" s="110"/>
      <c r="AA66" s="471">
        <f>IF(AND('06 Nop'!C66=1,NOT('06 Nop'!I66="")),'06 Nop'!I66,0)</f>
        <v>0</v>
      </c>
      <c r="AB66" s="471">
        <f>IF(AND('06 Nop'!D66=1,NOT('06 Nop'!I66="")),'06 Nop'!I66,0)</f>
        <v>0</v>
      </c>
      <c r="AC66" s="471">
        <f>IF(AND('06 Nop'!E66=1,NOT('06 Nop'!I66="")),'06 Nop'!I66,0)</f>
        <v>0</v>
      </c>
      <c r="AD66" s="471">
        <f>IF(AND('06 Nop'!F66=1,NOT('06 Nop'!I66="")),'06 Nop'!I66,0)</f>
        <v>0</v>
      </c>
      <c r="AE66" s="471">
        <f>IF(AND('06 Nop'!C66=0,NOT('06 Nop'!H66="")),'06 Nop'!H66,4)</f>
        <v>3</v>
      </c>
      <c r="AF66" s="471">
        <f>IF(AND('06 Nop'!D66=0,NOT('06 Nop'!H66="")),'06 Nop'!H66,4)</f>
        <v>3</v>
      </c>
      <c r="AG66" s="471">
        <f>IF(AND('06 Nop'!E66=0,NOT('06 Nop'!H66="")),'06 Nop'!H66,4)</f>
        <v>3</v>
      </c>
      <c r="AH66" s="471">
        <f>IF(AND('06 Nop'!F66=0,NOT('06 Nop'!H66="")),'06 Nop'!H66,4)</f>
        <v>3</v>
      </c>
    </row>
    <row r="67" spans="1:34" outlineLevel="1">
      <c r="A67" s="114" t="s">
        <v>2885</v>
      </c>
      <c r="B67" s="156" t="s">
        <v>2886</v>
      </c>
      <c r="C67" s="150"/>
      <c r="D67" s="150"/>
      <c r="E67" s="150"/>
      <c r="F67" s="150"/>
      <c r="G67" s="152"/>
      <c r="H67" s="152"/>
      <c r="I67" s="152"/>
      <c r="J67" s="152"/>
      <c r="K67" s="152"/>
      <c r="L67" s="110"/>
      <c r="AB67" s="471">
        <f>IF(AND('06 Nop'!D67=1,NOT('06 Nop'!I67="")),'06 Nop'!I67,0)</f>
        <v>0</v>
      </c>
    </row>
    <row r="68" spans="1:34" ht="30" outlineLevel="2">
      <c r="A68" s="125" t="s">
        <v>2887</v>
      </c>
      <c r="B68" s="125" t="s">
        <v>4284</v>
      </c>
      <c r="C68" s="150"/>
      <c r="D68" s="150"/>
      <c r="E68" s="150"/>
      <c r="F68" s="155"/>
      <c r="G68" s="152">
        <v>4</v>
      </c>
      <c r="H68" s="152"/>
      <c r="I68" s="152"/>
      <c r="J68" s="152" t="s">
        <v>2351</v>
      </c>
      <c r="K68" s="152" t="s">
        <v>4997</v>
      </c>
      <c r="L68" s="110"/>
      <c r="AA68" s="471">
        <f>IF(AND('06 Nop'!C68=1,NOT('06 Nop'!I68="")),'06 Nop'!I68,0)</f>
        <v>0</v>
      </c>
      <c r="AB68" s="471">
        <f>IF(AND('06 Nop'!D68=1,NOT('06 Nop'!I68="")),'06 Nop'!I68,0)</f>
        <v>0</v>
      </c>
      <c r="AC68" s="471">
        <f>IF(AND('06 Nop'!E68=1,NOT('06 Nop'!I68="")),'06 Nop'!I68,0)</f>
        <v>0</v>
      </c>
      <c r="AD68" s="471">
        <f>IF(AND('06 Nop'!F68=1,NOT('06 Nop'!I68="")),'06 Nop'!I68,0)</f>
        <v>0</v>
      </c>
      <c r="AE68" s="471">
        <f>IF(AND('06 Nop'!C68=0,NOT('06 Nop'!H68="")),'06 Nop'!H68,4)</f>
        <v>4</v>
      </c>
      <c r="AF68" s="471">
        <f>IF(AND('06 Nop'!D68=0,NOT('06 Nop'!H68="")),'06 Nop'!H68,4)</f>
        <v>4</v>
      </c>
      <c r="AG68" s="471">
        <f>IF(AND('06 Nop'!E68=0,NOT('06 Nop'!H68="")),'06 Nop'!H68,4)</f>
        <v>4</v>
      </c>
      <c r="AH68" s="471">
        <f>IF(AND('06 Nop'!F68=0,NOT('06 Nop'!H68="")),'06 Nop'!H68,4)</f>
        <v>4</v>
      </c>
    </row>
    <row r="69" spans="1:34" ht="20" outlineLevel="2">
      <c r="A69" s="125" t="s">
        <v>4998</v>
      </c>
      <c r="B69" s="125" t="s">
        <v>4999</v>
      </c>
      <c r="C69" s="150"/>
      <c r="D69" s="150"/>
      <c r="E69" s="150"/>
      <c r="F69" s="150"/>
      <c r="G69" s="152">
        <v>4</v>
      </c>
      <c r="H69" s="152"/>
      <c r="I69" s="152"/>
      <c r="J69" s="152" t="s">
        <v>5466</v>
      </c>
      <c r="K69" s="152" t="s">
        <v>4997</v>
      </c>
      <c r="L69" s="110"/>
      <c r="AA69" s="471">
        <f>IF(AND('06 Nop'!C69=1,NOT('06 Nop'!I69="")),'06 Nop'!I69,0)</f>
        <v>0</v>
      </c>
      <c r="AB69" s="471">
        <f>IF(AND('06 Nop'!D69=1,NOT('06 Nop'!I69="")),'06 Nop'!I69,0)</f>
        <v>0</v>
      </c>
      <c r="AC69" s="471">
        <f>IF(AND('06 Nop'!E69=1,NOT('06 Nop'!I69="")),'06 Nop'!I69,0)</f>
        <v>0</v>
      </c>
      <c r="AD69" s="471">
        <f>IF(AND('06 Nop'!F69=1,NOT('06 Nop'!I69="")),'06 Nop'!I69,0)</f>
        <v>0</v>
      </c>
      <c r="AE69" s="471">
        <f>IF(AND('06 Nop'!C69=0,NOT('06 Nop'!H69="")),'06 Nop'!H69,4)</f>
        <v>4</v>
      </c>
      <c r="AF69" s="471">
        <f>IF(AND('06 Nop'!D69=0,NOT('06 Nop'!H69="")),'06 Nop'!H69,4)</f>
        <v>4</v>
      </c>
      <c r="AG69" s="471">
        <f>IF(AND('06 Nop'!E69=0,NOT('06 Nop'!H69="")),'06 Nop'!H69,4)</f>
        <v>4</v>
      </c>
      <c r="AH69" s="471">
        <f>IF(AND('06 Nop'!F69=0,NOT('06 Nop'!H69="")),'06 Nop'!H69,4)</f>
        <v>4</v>
      </c>
    </row>
    <row r="70" spans="1:34" outlineLevel="2">
      <c r="A70" s="125" t="s">
        <v>4457</v>
      </c>
      <c r="B70" s="157" t="s">
        <v>276</v>
      </c>
      <c r="C70" s="150"/>
      <c r="D70" s="150"/>
      <c r="E70" s="150"/>
      <c r="F70" s="150"/>
      <c r="G70" s="152">
        <v>2</v>
      </c>
      <c r="H70" s="152"/>
      <c r="I70" s="152"/>
      <c r="J70" s="152" t="s">
        <v>2858</v>
      </c>
      <c r="K70" s="152" t="s">
        <v>4997</v>
      </c>
      <c r="L70" s="110"/>
      <c r="AA70" s="471">
        <f>IF(AND('06 Nop'!C70=1,NOT('06 Nop'!I70="")),'06 Nop'!I70,0)</f>
        <v>0</v>
      </c>
      <c r="AB70" s="471">
        <f>IF(AND('06 Nop'!D70=1,NOT('06 Nop'!I70="")),'06 Nop'!I70,0)</f>
        <v>0</v>
      </c>
      <c r="AC70" s="471">
        <f>IF(AND('06 Nop'!E70=1,NOT('06 Nop'!I70="")),'06 Nop'!I70,0)</f>
        <v>0</v>
      </c>
      <c r="AD70" s="471">
        <f>IF(AND('06 Nop'!F70=1,NOT('06 Nop'!I70="")),'06 Nop'!I70,0)</f>
        <v>0</v>
      </c>
      <c r="AE70" s="471">
        <f>IF(AND('06 Nop'!C70=0,NOT('06 Nop'!H70="")),'06 Nop'!H70,4)</f>
        <v>4</v>
      </c>
      <c r="AF70" s="471">
        <f>IF(AND('06 Nop'!D70=0,NOT('06 Nop'!H70="")),'06 Nop'!H70,4)</f>
        <v>4</v>
      </c>
      <c r="AG70" s="471">
        <f>IF(AND('06 Nop'!E70=0,NOT('06 Nop'!H70="")),'06 Nop'!H70,4)</f>
        <v>4</v>
      </c>
      <c r="AH70" s="471">
        <f>IF(AND('06 Nop'!F70=0,NOT('06 Nop'!H70="")),'06 Nop'!H70,4)</f>
        <v>4</v>
      </c>
    </row>
    <row r="71" spans="1:34" ht="13">
      <c r="A71" s="64" t="s">
        <v>277</v>
      </c>
      <c r="B71" s="158" t="s">
        <v>278</v>
      </c>
      <c r="C71" s="150"/>
      <c r="D71" s="150"/>
      <c r="E71" s="150"/>
      <c r="F71" s="150"/>
      <c r="G71" s="152"/>
      <c r="H71" s="152"/>
      <c r="I71" s="152"/>
      <c r="J71" s="152"/>
      <c r="K71" s="152"/>
      <c r="L71" s="110"/>
      <c r="AB71" s="471">
        <f>IF(AND('06 Nop'!D71=1,NOT('06 Nop'!I71="")),'06 Nop'!I71,0)</f>
        <v>0</v>
      </c>
    </row>
    <row r="72" spans="1:34" outlineLevel="1">
      <c r="A72" s="114" t="s">
        <v>279</v>
      </c>
      <c r="B72" s="28" t="s">
        <v>280</v>
      </c>
      <c r="C72" s="150"/>
      <c r="D72" s="150"/>
      <c r="E72" s="150"/>
      <c r="F72" s="150"/>
      <c r="G72" s="152"/>
      <c r="H72" s="152"/>
      <c r="I72" s="152"/>
      <c r="J72" s="152"/>
      <c r="K72" s="152"/>
      <c r="L72" s="110"/>
      <c r="AB72" s="471">
        <f>IF(AND('06 Nop'!D72=1,NOT('06 Nop'!I72="")),'06 Nop'!I72,0)</f>
        <v>0</v>
      </c>
    </row>
    <row r="73" spans="1:34" ht="40" outlineLevel="2">
      <c r="A73" s="125" t="s">
        <v>281</v>
      </c>
      <c r="B73" s="125" t="s">
        <v>437</v>
      </c>
      <c r="C73" s="150"/>
      <c r="D73" s="150"/>
      <c r="E73" s="150"/>
      <c r="F73" s="150"/>
      <c r="G73" s="152">
        <v>4</v>
      </c>
      <c r="H73" s="152">
        <v>2</v>
      </c>
      <c r="I73" s="152"/>
      <c r="J73" s="152" t="s">
        <v>2351</v>
      </c>
      <c r="K73" s="152"/>
      <c r="L73" s="110"/>
      <c r="AA73" s="471">
        <f>IF(AND('06 Nop'!C73=1,NOT('06 Nop'!I73="")),'06 Nop'!I73,0)</f>
        <v>0</v>
      </c>
      <c r="AB73" s="471">
        <f>IF(AND('06 Nop'!D73=1,NOT('06 Nop'!I73="")),'06 Nop'!I73,0)</f>
        <v>0</v>
      </c>
      <c r="AC73" s="471">
        <f>IF(AND('06 Nop'!E73=1,NOT('06 Nop'!I73="")),'06 Nop'!I73,0)</f>
        <v>0</v>
      </c>
      <c r="AD73" s="471">
        <f>IF(AND('06 Nop'!F73=1,NOT('06 Nop'!I73="")),'06 Nop'!I73,0)</f>
        <v>0</v>
      </c>
      <c r="AE73" s="471">
        <f>IF(AND('06 Nop'!C73=0,NOT('06 Nop'!H73="")),'06 Nop'!H73,4)</f>
        <v>2</v>
      </c>
      <c r="AF73" s="471">
        <f>IF(AND('06 Nop'!D73=0,NOT('06 Nop'!H73="")),'06 Nop'!H73,4)</f>
        <v>2</v>
      </c>
      <c r="AG73" s="471">
        <f>IF(AND('06 Nop'!E73=0,NOT('06 Nop'!H73="")),'06 Nop'!H73,4)</f>
        <v>2</v>
      </c>
      <c r="AH73" s="471">
        <f>IF(AND('06 Nop'!F73=0,NOT('06 Nop'!H73="")),'06 Nop'!H73,4)</f>
        <v>2</v>
      </c>
    </row>
    <row r="74" spans="1:34" ht="20" outlineLevel="2">
      <c r="A74" s="125" t="s">
        <v>312</v>
      </c>
      <c r="B74" s="20" t="s">
        <v>316</v>
      </c>
      <c r="C74" s="150"/>
      <c r="D74" s="150"/>
      <c r="E74" s="150"/>
      <c r="F74" s="150"/>
      <c r="G74" s="152">
        <v>4</v>
      </c>
      <c r="H74" s="152">
        <v>2</v>
      </c>
      <c r="I74" s="152"/>
      <c r="J74" s="152" t="s">
        <v>5466</v>
      </c>
      <c r="K74" s="152"/>
      <c r="L74" s="110"/>
      <c r="AA74" s="471">
        <f>IF(AND('06 Nop'!C74=1,NOT('06 Nop'!I74="")),'06 Nop'!I74,0)</f>
        <v>0</v>
      </c>
      <c r="AB74" s="471">
        <f>IF(AND('06 Nop'!D74=1,NOT('06 Nop'!I74="")),'06 Nop'!I74,0)</f>
        <v>0</v>
      </c>
      <c r="AC74" s="471">
        <f>IF(AND('06 Nop'!E74=1,NOT('06 Nop'!I74="")),'06 Nop'!I74,0)</f>
        <v>0</v>
      </c>
      <c r="AD74" s="471">
        <f>IF(AND('06 Nop'!F74=1,NOT('06 Nop'!I74="")),'06 Nop'!I74,0)</f>
        <v>0</v>
      </c>
      <c r="AE74" s="471">
        <f>IF(AND('06 Nop'!C74=0,NOT('06 Nop'!H74="")),'06 Nop'!H74,4)</f>
        <v>2</v>
      </c>
      <c r="AF74" s="471">
        <f>IF(AND('06 Nop'!D74=0,NOT('06 Nop'!H74="")),'06 Nop'!H74,4)</f>
        <v>2</v>
      </c>
      <c r="AG74" s="471">
        <f>IF(AND('06 Nop'!E74=0,NOT('06 Nop'!H74="")),'06 Nop'!H74,4)</f>
        <v>2</v>
      </c>
      <c r="AH74" s="471">
        <f>IF(AND('06 Nop'!F74=0,NOT('06 Nop'!H74="")),'06 Nop'!H74,4)</f>
        <v>2</v>
      </c>
    </row>
    <row r="75" spans="1:34" outlineLevel="2">
      <c r="A75" s="125" t="s">
        <v>317</v>
      </c>
      <c r="B75" s="154" t="s">
        <v>4285</v>
      </c>
      <c r="C75" s="150"/>
      <c r="D75" s="150"/>
      <c r="E75" s="150"/>
      <c r="F75" s="150"/>
      <c r="G75" s="152">
        <v>4</v>
      </c>
      <c r="H75" s="152"/>
      <c r="I75" s="152"/>
      <c r="J75" s="152" t="s">
        <v>5466</v>
      </c>
      <c r="K75" s="152" t="s">
        <v>318</v>
      </c>
      <c r="L75" s="110"/>
      <c r="AA75" s="471">
        <f>IF(AND('06 Nop'!C75=1,NOT('06 Nop'!I75="")),'06 Nop'!I75,0)</f>
        <v>0</v>
      </c>
      <c r="AB75" s="471">
        <f>IF(AND('06 Nop'!D75=1,NOT('06 Nop'!I75="")),'06 Nop'!I75,0)</f>
        <v>0</v>
      </c>
      <c r="AC75" s="471">
        <f>IF(AND('06 Nop'!E75=1,NOT('06 Nop'!I75="")),'06 Nop'!I75,0)</f>
        <v>0</v>
      </c>
      <c r="AD75" s="471">
        <f>IF(AND('06 Nop'!F75=1,NOT('06 Nop'!I75="")),'06 Nop'!I75,0)</f>
        <v>0</v>
      </c>
      <c r="AE75" s="471">
        <f>IF(AND('06 Nop'!C75=0,NOT('06 Nop'!H75="")),'06 Nop'!H75,4)</f>
        <v>4</v>
      </c>
      <c r="AF75" s="471">
        <f>IF(AND('06 Nop'!D75=0,NOT('06 Nop'!H75="")),'06 Nop'!H75,4)</f>
        <v>4</v>
      </c>
      <c r="AG75" s="471">
        <f>IF(AND('06 Nop'!E75=0,NOT('06 Nop'!H75="")),'06 Nop'!H75,4)</f>
        <v>4</v>
      </c>
      <c r="AH75" s="471">
        <f>IF(AND('06 Nop'!F75=0,NOT('06 Nop'!H75="")),'06 Nop'!H75,4)</f>
        <v>4</v>
      </c>
    </row>
    <row r="76" spans="1:34" ht="30" outlineLevel="2">
      <c r="A76" s="125" t="s">
        <v>319</v>
      </c>
      <c r="B76" s="20" t="s">
        <v>320</v>
      </c>
      <c r="C76" s="150"/>
      <c r="D76" s="150"/>
      <c r="E76" s="150"/>
      <c r="F76" s="150"/>
      <c r="G76" s="152">
        <v>2</v>
      </c>
      <c r="H76" s="152">
        <v>3</v>
      </c>
      <c r="I76" s="152"/>
      <c r="J76" s="152" t="s">
        <v>2356</v>
      </c>
      <c r="K76" s="152"/>
      <c r="L76" s="110"/>
      <c r="AA76" s="471">
        <f>IF(AND('06 Nop'!C76=1,NOT('06 Nop'!I76="")),'06 Nop'!I76,0)</f>
        <v>0</v>
      </c>
      <c r="AB76" s="471">
        <f>IF(AND('06 Nop'!D76=1,NOT('06 Nop'!I76="")),'06 Nop'!I76,0)</f>
        <v>0</v>
      </c>
      <c r="AC76" s="471">
        <f>IF(AND('06 Nop'!E76=1,NOT('06 Nop'!I76="")),'06 Nop'!I76,0)</f>
        <v>0</v>
      </c>
      <c r="AD76" s="471">
        <f>IF(AND('06 Nop'!F76=1,NOT('06 Nop'!I76="")),'06 Nop'!I76,0)</f>
        <v>0</v>
      </c>
      <c r="AE76" s="471">
        <f>IF(AND('06 Nop'!C76=0,NOT('06 Nop'!H76="")),'06 Nop'!H76,4)</f>
        <v>3</v>
      </c>
      <c r="AF76" s="471">
        <f>IF(AND('06 Nop'!D76=0,NOT('06 Nop'!H76="")),'06 Nop'!H76,4)</f>
        <v>3</v>
      </c>
      <c r="AG76" s="471">
        <f>IF(AND('06 Nop'!E76=0,NOT('06 Nop'!H76="")),'06 Nop'!H76,4)</f>
        <v>3</v>
      </c>
      <c r="AH76" s="471">
        <f>IF(AND('06 Nop'!F76=0,NOT('06 Nop'!H76="")),'06 Nop'!H76,4)</f>
        <v>3</v>
      </c>
    </row>
    <row r="77" spans="1:34" ht="20" outlineLevel="2">
      <c r="A77" s="125" t="s">
        <v>321</v>
      </c>
      <c r="B77" s="20" t="s">
        <v>322</v>
      </c>
      <c r="C77" s="150"/>
      <c r="D77" s="150"/>
      <c r="E77" s="150"/>
      <c r="F77" s="150"/>
      <c r="G77" s="152">
        <v>2</v>
      </c>
      <c r="H77" s="152">
        <v>3</v>
      </c>
      <c r="I77" s="152"/>
      <c r="J77" s="152" t="s">
        <v>3371</v>
      </c>
      <c r="K77" s="152"/>
      <c r="L77" s="110"/>
      <c r="AA77" s="471">
        <f>IF(AND('06 Nop'!C77=1,NOT('06 Nop'!I77="")),'06 Nop'!I77,0)</f>
        <v>0</v>
      </c>
      <c r="AB77" s="471">
        <f>IF(AND('06 Nop'!D77=1,NOT('06 Nop'!I77="")),'06 Nop'!I77,0)</f>
        <v>0</v>
      </c>
      <c r="AC77" s="471">
        <f>IF(AND('06 Nop'!E77=1,NOT('06 Nop'!I77="")),'06 Nop'!I77,0)</f>
        <v>0</v>
      </c>
      <c r="AD77" s="471">
        <f>IF(AND('06 Nop'!F77=1,NOT('06 Nop'!I77="")),'06 Nop'!I77,0)</f>
        <v>0</v>
      </c>
      <c r="AE77" s="471">
        <f>IF(AND('06 Nop'!C77=0,NOT('06 Nop'!H77="")),'06 Nop'!H77,4)</f>
        <v>3</v>
      </c>
      <c r="AF77" s="471">
        <f>IF(AND('06 Nop'!D77=0,NOT('06 Nop'!H77="")),'06 Nop'!H77,4)</f>
        <v>3</v>
      </c>
      <c r="AG77" s="471">
        <f>IF(AND('06 Nop'!E77=0,NOT('06 Nop'!H77="")),'06 Nop'!H77,4)</f>
        <v>3</v>
      </c>
      <c r="AH77" s="471">
        <f>IF(AND('06 Nop'!F77=0,NOT('06 Nop'!H77="")),'06 Nop'!H77,4)</f>
        <v>3</v>
      </c>
    </row>
    <row r="78" spans="1:34" ht="20" outlineLevel="2">
      <c r="A78" s="125" t="s">
        <v>323</v>
      </c>
      <c r="B78" s="20" t="s">
        <v>4254</v>
      </c>
      <c r="C78" s="150"/>
      <c r="D78" s="150"/>
      <c r="E78" s="150"/>
      <c r="F78" s="150"/>
      <c r="G78" s="152">
        <v>4</v>
      </c>
      <c r="H78" s="152">
        <v>2</v>
      </c>
      <c r="I78" s="152"/>
      <c r="J78" s="152" t="s">
        <v>2356</v>
      </c>
      <c r="K78" s="152" t="s">
        <v>4110</v>
      </c>
      <c r="L78" s="110"/>
      <c r="AA78" s="471">
        <f>IF(AND('06 Nop'!C78=1,NOT('06 Nop'!I78="")),'06 Nop'!I78,0)</f>
        <v>0</v>
      </c>
      <c r="AB78" s="471">
        <f>IF(AND('06 Nop'!D78=1,NOT('06 Nop'!I78="")),'06 Nop'!I78,0)</f>
        <v>0</v>
      </c>
      <c r="AC78" s="471">
        <f>IF(AND('06 Nop'!E78=1,NOT('06 Nop'!I78="")),'06 Nop'!I78,0)</f>
        <v>0</v>
      </c>
      <c r="AD78" s="471">
        <f>IF(AND('06 Nop'!F78=1,NOT('06 Nop'!I78="")),'06 Nop'!I78,0)</f>
        <v>0</v>
      </c>
      <c r="AE78" s="471">
        <f>IF(AND('06 Nop'!C78=0,NOT('06 Nop'!H78="")),'06 Nop'!H78,4)</f>
        <v>2</v>
      </c>
      <c r="AF78" s="471">
        <f>IF(AND('06 Nop'!D78=0,NOT('06 Nop'!H78="")),'06 Nop'!H78,4)</f>
        <v>2</v>
      </c>
      <c r="AG78" s="471">
        <f>IF(AND('06 Nop'!E78=0,NOT('06 Nop'!H78="")),'06 Nop'!H78,4)</f>
        <v>2</v>
      </c>
      <c r="AH78" s="471">
        <f>IF(AND('06 Nop'!F78=0,NOT('06 Nop'!H78="")),'06 Nop'!H78,4)</f>
        <v>2</v>
      </c>
    </row>
    <row r="79" spans="1:34" outlineLevel="2">
      <c r="A79" s="125" t="s">
        <v>324</v>
      </c>
      <c r="B79" s="125" t="s">
        <v>4255</v>
      </c>
      <c r="C79" s="150"/>
      <c r="D79" s="150"/>
      <c r="E79" s="150"/>
      <c r="F79" s="150"/>
      <c r="G79" s="152">
        <v>2</v>
      </c>
      <c r="H79" s="152"/>
      <c r="I79" s="152"/>
      <c r="J79" s="152" t="s">
        <v>3371</v>
      </c>
      <c r="K79" s="152" t="s">
        <v>325</v>
      </c>
      <c r="L79" s="110"/>
      <c r="AA79" s="471">
        <f>IF(AND('06 Nop'!C79=1,NOT('06 Nop'!I79="")),'06 Nop'!I79,0)</f>
        <v>0</v>
      </c>
      <c r="AB79" s="471">
        <f>IF(AND('06 Nop'!D79=1,NOT('06 Nop'!I79="")),'06 Nop'!I79,0)</f>
        <v>0</v>
      </c>
      <c r="AC79" s="471">
        <f>IF(AND('06 Nop'!E79=1,NOT('06 Nop'!I79="")),'06 Nop'!I79,0)</f>
        <v>0</v>
      </c>
      <c r="AD79" s="471">
        <f>IF(AND('06 Nop'!F79=1,NOT('06 Nop'!I79="")),'06 Nop'!I79,0)</f>
        <v>0</v>
      </c>
      <c r="AE79" s="471">
        <f>IF(AND('06 Nop'!C79=0,NOT('06 Nop'!H79="")),'06 Nop'!H79,4)</f>
        <v>4</v>
      </c>
      <c r="AF79" s="471">
        <f>IF(AND('06 Nop'!D79=0,NOT('06 Nop'!H79="")),'06 Nop'!H79,4)</f>
        <v>4</v>
      </c>
      <c r="AG79" s="471">
        <f>IF(AND('06 Nop'!E79=0,NOT('06 Nop'!H79="")),'06 Nop'!H79,4)</f>
        <v>4</v>
      </c>
      <c r="AH79" s="471">
        <f>IF(AND('06 Nop'!F79=0,NOT('06 Nop'!H79="")),'06 Nop'!H79,4)</f>
        <v>4</v>
      </c>
    </row>
    <row r="80" spans="1:34" outlineLevel="2">
      <c r="A80" s="125" t="s">
        <v>326</v>
      </c>
      <c r="B80" s="125" t="s">
        <v>4256</v>
      </c>
      <c r="C80" s="150"/>
      <c r="D80" s="150"/>
      <c r="E80" s="150"/>
      <c r="F80" s="150"/>
      <c r="G80" s="152">
        <v>2</v>
      </c>
      <c r="H80" s="152"/>
      <c r="I80" s="152"/>
      <c r="J80" s="152" t="s">
        <v>2858</v>
      </c>
      <c r="K80" s="152" t="s">
        <v>325</v>
      </c>
      <c r="L80" s="110"/>
      <c r="AA80" s="471">
        <f>IF(AND('06 Nop'!C80=1,NOT('06 Nop'!I80="")),'06 Nop'!I80,0)</f>
        <v>0</v>
      </c>
      <c r="AB80" s="471">
        <f>IF(AND('06 Nop'!D80=1,NOT('06 Nop'!I80="")),'06 Nop'!I80,0)</f>
        <v>0</v>
      </c>
      <c r="AC80" s="471">
        <f>IF(AND('06 Nop'!E80=1,NOT('06 Nop'!I80="")),'06 Nop'!I80,0)</f>
        <v>0</v>
      </c>
      <c r="AD80" s="471">
        <f>IF(AND('06 Nop'!F80=1,NOT('06 Nop'!I80="")),'06 Nop'!I80,0)</f>
        <v>0</v>
      </c>
      <c r="AE80" s="471">
        <f>IF(AND('06 Nop'!C80=0,NOT('06 Nop'!H80="")),'06 Nop'!H80,4)</f>
        <v>4</v>
      </c>
      <c r="AF80" s="471">
        <f>IF(AND('06 Nop'!D80=0,NOT('06 Nop'!H80="")),'06 Nop'!H80,4)</f>
        <v>4</v>
      </c>
      <c r="AG80" s="471">
        <f>IF(AND('06 Nop'!E80=0,NOT('06 Nop'!H80="")),'06 Nop'!H80,4)</f>
        <v>4</v>
      </c>
      <c r="AH80" s="471">
        <f>IF(AND('06 Nop'!F80=0,NOT('06 Nop'!H80="")),'06 Nop'!H80,4)</f>
        <v>4</v>
      </c>
    </row>
    <row r="81" spans="1:34" outlineLevel="2">
      <c r="A81" s="125" t="s">
        <v>327</v>
      </c>
      <c r="B81" s="154" t="s">
        <v>328</v>
      </c>
      <c r="C81" s="150"/>
      <c r="D81" s="150"/>
      <c r="E81" s="150"/>
      <c r="F81" s="150"/>
      <c r="G81" s="152">
        <v>1</v>
      </c>
      <c r="H81" s="152"/>
      <c r="I81" s="152"/>
      <c r="J81" s="152" t="s">
        <v>5466</v>
      </c>
      <c r="K81" s="152" t="s">
        <v>329</v>
      </c>
      <c r="L81" s="110"/>
      <c r="AA81" s="471">
        <f>IF(AND('06 Nop'!C81=1,NOT('06 Nop'!I81="")),'06 Nop'!I81,0)</f>
        <v>0</v>
      </c>
      <c r="AB81" s="471">
        <f>IF(AND('06 Nop'!D81=1,NOT('06 Nop'!I81="")),'06 Nop'!I81,0)</f>
        <v>0</v>
      </c>
      <c r="AC81" s="471">
        <f>IF(AND('06 Nop'!E81=1,NOT('06 Nop'!I81="")),'06 Nop'!I81,0)</f>
        <v>0</v>
      </c>
      <c r="AD81" s="471">
        <f>IF(AND('06 Nop'!F81=1,NOT('06 Nop'!I81="")),'06 Nop'!I81,0)</f>
        <v>0</v>
      </c>
      <c r="AE81" s="471">
        <f>IF(AND('06 Nop'!C81=0,NOT('06 Nop'!H81="")),'06 Nop'!H81,4)</f>
        <v>4</v>
      </c>
      <c r="AF81" s="471">
        <f>IF(AND('06 Nop'!D81=0,NOT('06 Nop'!H81="")),'06 Nop'!H81,4)</f>
        <v>4</v>
      </c>
      <c r="AG81" s="471">
        <f>IF(AND('06 Nop'!E81=0,NOT('06 Nop'!H81="")),'06 Nop'!H81,4)</f>
        <v>4</v>
      </c>
      <c r="AH81" s="471">
        <f>IF(AND('06 Nop'!F81=0,NOT('06 Nop'!H81="")),'06 Nop'!H81,4)</f>
        <v>4</v>
      </c>
    </row>
    <row r="82" spans="1:34" outlineLevel="1">
      <c r="A82" s="114" t="s">
        <v>374</v>
      </c>
      <c r="B82" s="114" t="s">
        <v>433</v>
      </c>
      <c r="C82" s="150"/>
      <c r="D82" s="150"/>
      <c r="E82" s="150"/>
      <c r="F82" s="150"/>
      <c r="G82" s="152"/>
      <c r="H82" s="152"/>
      <c r="I82" s="152"/>
      <c r="J82" s="152"/>
      <c r="K82" s="152"/>
      <c r="L82" s="110"/>
      <c r="AB82" s="471">
        <f>IF(AND('06 Nop'!D82=1,NOT('06 Nop'!I82="")),'06 Nop'!I82,0)</f>
        <v>0</v>
      </c>
    </row>
    <row r="83" spans="1:34" ht="20" outlineLevel="2">
      <c r="A83" s="125" t="s">
        <v>375</v>
      </c>
      <c r="B83" s="20" t="s">
        <v>3631</v>
      </c>
      <c r="C83" s="150"/>
      <c r="D83" s="150"/>
      <c r="E83" s="150"/>
      <c r="F83" s="150"/>
      <c r="G83" s="152">
        <v>4</v>
      </c>
      <c r="H83" s="152">
        <v>2</v>
      </c>
      <c r="I83" s="152"/>
      <c r="J83" s="152" t="s">
        <v>5466</v>
      </c>
      <c r="K83" s="152"/>
      <c r="L83" s="110"/>
      <c r="AA83" s="471">
        <f>IF(AND('06 Nop'!C83=1,NOT('06 Nop'!I83="")),'06 Nop'!I83,0)</f>
        <v>0</v>
      </c>
      <c r="AB83" s="471">
        <f>IF(AND('06 Nop'!D83=1,NOT('06 Nop'!I83="")),'06 Nop'!I83,0)</f>
        <v>0</v>
      </c>
      <c r="AC83" s="471">
        <f>IF(AND('06 Nop'!E83=1,NOT('06 Nop'!I83="")),'06 Nop'!I83,0)</f>
        <v>0</v>
      </c>
      <c r="AD83" s="471">
        <f>IF(AND('06 Nop'!F83=1,NOT('06 Nop'!I83="")),'06 Nop'!I83,0)</f>
        <v>0</v>
      </c>
      <c r="AE83" s="471">
        <f>IF(AND('06 Nop'!C83=0,NOT('06 Nop'!H83="")),'06 Nop'!H83,4)</f>
        <v>2</v>
      </c>
      <c r="AF83" s="471">
        <f>IF(AND('06 Nop'!D83=0,NOT('06 Nop'!H83="")),'06 Nop'!H83,4)</f>
        <v>2</v>
      </c>
      <c r="AG83" s="471">
        <f>IF(AND('06 Nop'!E83=0,NOT('06 Nop'!H83="")),'06 Nop'!H83,4)</f>
        <v>2</v>
      </c>
      <c r="AH83" s="471">
        <f>IF(AND('06 Nop'!F83=0,NOT('06 Nop'!H83="")),'06 Nop'!H83,4)</f>
        <v>2</v>
      </c>
    </row>
    <row r="84" spans="1:34" ht="20" outlineLevel="2">
      <c r="A84" s="125" t="s">
        <v>3632</v>
      </c>
      <c r="B84" s="20" t="s">
        <v>4440</v>
      </c>
      <c r="C84" s="150"/>
      <c r="D84" s="150"/>
      <c r="E84" s="150"/>
      <c r="F84" s="150"/>
      <c r="G84" s="152">
        <v>4</v>
      </c>
      <c r="H84" s="152">
        <v>2</v>
      </c>
      <c r="I84" s="152"/>
      <c r="J84" s="152" t="s">
        <v>5466</v>
      </c>
      <c r="K84" s="152"/>
      <c r="L84" s="110"/>
      <c r="AA84" s="471">
        <f>IF(AND('06 Nop'!C84=1,NOT('06 Nop'!I84="")),'06 Nop'!I84,0)</f>
        <v>0</v>
      </c>
      <c r="AB84" s="471">
        <f>IF(AND('06 Nop'!D84=1,NOT('06 Nop'!I84="")),'06 Nop'!I84,0)</f>
        <v>0</v>
      </c>
      <c r="AC84" s="471">
        <f>IF(AND('06 Nop'!E84=1,NOT('06 Nop'!I84="")),'06 Nop'!I84,0)</f>
        <v>0</v>
      </c>
      <c r="AD84" s="471">
        <f>IF(AND('06 Nop'!F84=1,NOT('06 Nop'!I84="")),'06 Nop'!I84,0)</f>
        <v>0</v>
      </c>
      <c r="AE84" s="471">
        <f>IF(AND('06 Nop'!C84=0,NOT('06 Nop'!H84="")),'06 Nop'!H84,4)</f>
        <v>2</v>
      </c>
      <c r="AF84" s="471">
        <f>IF(AND('06 Nop'!D84=0,NOT('06 Nop'!H84="")),'06 Nop'!H84,4)</f>
        <v>2</v>
      </c>
      <c r="AG84" s="471">
        <f>IF(AND('06 Nop'!E84=0,NOT('06 Nop'!H84="")),'06 Nop'!H84,4)</f>
        <v>2</v>
      </c>
      <c r="AH84" s="471">
        <f>IF(AND('06 Nop'!F84=0,NOT('06 Nop'!H84="")),'06 Nop'!H84,4)</f>
        <v>2</v>
      </c>
    </row>
    <row r="85" spans="1:34" outlineLevel="2">
      <c r="A85" s="125" t="s">
        <v>4441</v>
      </c>
      <c r="B85" s="20" t="s">
        <v>4442</v>
      </c>
      <c r="C85" s="150"/>
      <c r="D85" s="150"/>
      <c r="E85" s="150"/>
      <c r="F85" s="150"/>
      <c r="G85" s="152">
        <v>4</v>
      </c>
      <c r="H85" s="152">
        <v>3</v>
      </c>
      <c r="I85" s="152"/>
      <c r="J85" s="152" t="s">
        <v>3371</v>
      </c>
      <c r="K85" s="152"/>
      <c r="L85" s="110"/>
      <c r="AA85" s="471">
        <f>IF(AND('06 Nop'!C85=1,NOT('06 Nop'!I85="")),'06 Nop'!I85,0)</f>
        <v>0</v>
      </c>
      <c r="AB85" s="471">
        <f>IF(AND('06 Nop'!D85=1,NOT('06 Nop'!I85="")),'06 Nop'!I85,0)</f>
        <v>0</v>
      </c>
      <c r="AC85" s="471">
        <f>IF(AND('06 Nop'!E85=1,NOT('06 Nop'!I85="")),'06 Nop'!I85,0)</f>
        <v>0</v>
      </c>
      <c r="AD85" s="471">
        <f>IF(AND('06 Nop'!F85=1,NOT('06 Nop'!I85="")),'06 Nop'!I85,0)</f>
        <v>0</v>
      </c>
      <c r="AE85" s="471">
        <f>IF(AND('06 Nop'!C85=0,NOT('06 Nop'!H85="")),'06 Nop'!H85,4)</f>
        <v>3</v>
      </c>
      <c r="AF85" s="471">
        <f>IF(AND('06 Nop'!D85=0,NOT('06 Nop'!H85="")),'06 Nop'!H85,4)</f>
        <v>3</v>
      </c>
      <c r="AG85" s="471">
        <f>IF(AND('06 Nop'!E85=0,NOT('06 Nop'!H85="")),'06 Nop'!H85,4)</f>
        <v>3</v>
      </c>
      <c r="AH85" s="471">
        <f>IF(AND('06 Nop'!F85=0,NOT('06 Nop'!H85="")),'06 Nop'!H85,4)</f>
        <v>3</v>
      </c>
    </row>
    <row r="86" spans="1:34" ht="20" outlineLevel="2">
      <c r="A86" s="125" t="s">
        <v>3634</v>
      </c>
      <c r="B86" s="20" t="s">
        <v>4447</v>
      </c>
      <c r="C86" s="150"/>
      <c r="D86" s="150"/>
      <c r="E86" s="150"/>
      <c r="F86" s="150"/>
      <c r="G86" s="152">
        <v>2</v>
      </c>
      <c r="H86" s="152">
        <v>3</v>
      </c>
      <c r="I86" s="152"/>
      <c r="J86" s="152" t="s">
        <v>5466</v>
      </c>
      <c r="K86" s="152"/>
      <c r="L86" s="110"/>
      <c r="AA86" s="471">
        <f>IF(AND('06 Nop'!C86=1,NOT('06 Nop'!I86="")),'06 Nop'!I86,0)</f>
        <v>0</v>
      </c>
      <c r="AB86" s="471">
        <f>IF(AND('06 Nop'!D86=1,NOT('06 Nop'!I86="")),'06 Nop'!I86,0)</f>
        <v>0</v>
      </c>
      <c r="AC86" s="471">
        <f>IF(AND('06 Nop'!E86=1,NOT('06 Nop'!I86="")),'06 Nop'!I86,0)</f>
        <v>0</v>
      </c>
      <c r="AD86" s="471">
        <f>IF(AND('06 Nop'!F86=1,NOT('06 Nop'!I86="")),'06 Nop'!I86,0)</f>
        <v>0</v>
      </c>
      <c r="AE86" s="471">
        <f>IF(AND('06 Nop'!C86=0,NOT('06 Nop'!H86="")),'06 Nop'!H86,4)</f>
        <v>3</v>
      </c>
      <c r="AF86" s="471">
        <f>IF(AND('06 Nop'!D86=0,NOT('06 Nop'!H86="")),'06 Nop'!H86,4)</f>
        <v>3</v>
      </c>
      <c r="AG86" s="471">
        <f>IF(AND('06 Nop'!E86=0,NOT('06 Nop'!H86="")),'06 Nop'!H86,4)</f>
        <v>3</v>
      </c>
      <c r="AH86" s="471">
        <f>IF(AND('06 Nop'!F86=0,NOT('06 Nop'!H86="")),'06 Nop'!H86,4)</f>
        <v>3</v>
      </c>
    </row>
    <row r="87" spans="1:34" outlineLevel="2">
      <c r="A87" s="125" t="s">
        <v>4448</v>
      </c>
      <c r="B87" s="125" t="s">
        <v>3635</v>
      </c>
      <c r="C87" s="150"/>
      <c r="D87" s="150"/>
      <c r="E87" s="150"/>
      <c r="F87" s="150"/>
      <c r="G87" s="152">
        <v>4</v>
      </c>
      <c r="H87" s="152"/>
      <c r="I87" s="152"/>
      <c r="J87" s="152" t="s">
        <v>2356</v>
      </c>
      <c r="K87" s="152"/>
      <c r="L87" s="110"/>
      <c r="AA87" s="471">
        <f>IF(AND('06 Nop'!C87=1,NOT('06 Nop'!I87="")),'06 Nop'!I87,0)</f>
        <v>0</v>
      </c>
      <c r="AB87" s="471">
        <f>IF(AND('06 Nop'!D87=1,NOT('06 Nop'!I87="")),'06 Nop'!I87,0)</f>
        <v>0</v>
      </c>
      <c r="AC87" s="471">
        <f>IF(AND('06 Nop'!E87=1,NOT('06 Nop'!I87="")),'06 Nop'!I87,0)</f>
        <v>0</v>
      </c>
      <c r="AD87" s="471">
        <f>IF(AND('06 Nop'!F87=1,NOT('06 Nop'!I87="")),'06 Nop'!I87,0)</f>
        <v>0</v>
      </c>
      <c r="AE87" s="471">
        <f>IF(AND('06 Nop'!C87=0,NOT('06 Nop'!H87="")),'06 Nop'!H87,4)</f>
        <v>4</v>
      </c>
      <c r="AF87" s="471">
        <f>IF(AND('06 Nop'!D87=0,NOT('06 Nop'!H87="")),'06 Nop'!H87,4)</f>
        <v>4</v>
      </c>
      <c r="AG87" s="471">
        <f>IF(AND('06 Nop'!E87=0,NOT('06 Nop'!H87="")),'06 Nop'!H87,4)</f>
        <v>4</v>
      </c>
      <c r="AH87" s="471">
        <f>IF(AND('06 Nop'!F87=0,NOT('06 Nop'!H87="")),'06 Nop'!H87,4)</f>
        <v>4</v>
      </c>
    </row>
    <row r="88" spans="1:34" outlineLevel="2">
      <c r="A88" s="125" t="s">
        <v>3636</v>
      </c>
      <c r="B88" s="20" t="s">
        <v>4257</v>
      </c>
      <c r="C88" s="150"/>
      <c r="D88" s="150"/>
      <c r="E88" s="150"/>
      <c r="F88" s="150"/>
      <c r="G88" s="152">
        <v>4</v>
      </c>
      <c r="H88" s="152"/>
      <c r="I88" s="152"/>
      <c r="J88" s="152" t="s">
        <v>2356</v>
      </c>
      <c r="K88" s="152"/>
      <c r="L88" s="110"/>
      <c r="AA88" s="471">
        <f>IF(AND('06 Nop'!C88=1,NOT('06 Nop'!I88="")),'06 Nop'!I88,0)</f>
        <v>0</v>
      </c>
      <c r="AB88" s="471">
        <f>IF(AND('06 Nop'!D88=1,NOT('06 Nop'!I88="")),'06 Nop'!I88,0)</f>
        <v>0</v>
      </c>
      <c r="AC88" s="471">
        <f>IF(AND('06 Nop'!E88=1,NOT('06 Nop'!I88="")),'06 Nop'!I88,0)</f>
        <v>0</v>
      </c>
      <c r="AD88" s="471">
        <f>IF(AND('06 Nop'!F88=1,NOT('06 Nop'!I88="")),'06 Nop'!I88,0)</f>
        <v>0</v>
      </c>
      <c r="AE88" s="471">
        <f>IF(AND('06 Nop'!C88=0,NOT('06 Nop'!H88="")),'06 Nop'!H88,4)</f>
        <v>4</v>
      </c>
      <c r="AF88" s="471">
        <f>IF(AND('06 Nop'!D88=0,NOT('06 Nop'!H88="")),'06 Nop'!H88,4)</f>
        <v>4</v>
      </c>
      <c r="AG88" s="471">
        <f>IF(AND('06 Nop'!E88=0,NOT('06 Nop'!H88="")),'06 Nop'!H88,4)</f>
        <v>4</v>
      </c>
      <c r="AH88" s="471">
        <f>IF(AND('06 Nop'!F88=0,NOT('06 Nop'!H88="")),'06 Nop'!H88,4)</f>
        <v>4</v>
      </c>
    </row>
    <row r="89" spans="1:34" outlineLevel="2">
      <c r="A89" s="125" t="s">
        <v>3637</v>
      </c>
      <c r="B89" s="20" t="s">
        <v>3638</v>
      </c>
      <c r="C89" s="150"/>
      <c r="D89" s="150"/>
      <c r="E89" s="150"/>
      <c r="F89" s="150"/>
      <c r="G89" s="152">
        <v>4</v>
      </c>
      <c r="H89" s="152"/>
      <c r="I89" s="152"/>
      <c r="J89" s="152" t="s">
        <v>2356</v>
      </c>
      <c r="K89" s="152"/>
      <c r="L89" s="110"/>
      <c r="AA89" s="471">
        <f>IF(AND('06 Nop'!C89=1,NOT('06 Nop'!I89="")),'06 Nop'!I89,0)</f>
        <v>0</v>
      </c>
      <c r="AB89" s="471">
        <f>IF(AND('06 Nop'!D89=1,NOT('06 Nop'!I89="")),'06 Nop'!I89,0)</f>
        <v>0</v>
      </c>
      <c r="AC89" s="471">
        <f>IF(AND('06 Nop'!E89=1,NOT('06 Nop'!I89="")),'06 Nop'!I89,0)</f>
        <v>0</v>
      </c>
      <c r="AD89" s="471">
        <f>IF(AND('06 Nop'!F89=1,NOT('06 Nop'!I89="")),'06 Nop'!I89,0)</f>
        <v>0</v>
      </c>
      <c r="AE89" s="471">
        <f>IF(AND('06 Nop'!C89=0,NOT('06 Nop'!H89="")),'06 Nop'!H89,4)</f>
        <v>4</v>
      </c>
      <c r="AF89" s="471">
        <f>IF(AND('06 Nop'!D89=0,NOT('06 Nop'!H89="")),'06 Nop'!H89,4)</f>
        <v>4</v>
      </c>
      <c r="AG89" s="471">
        <f>IF(AND('06 Nop'!E89=0,NOT('06 Nop'!H89="")),'06 Nop'!H89,4)</f>
        <v>4</v>
      </c>
      <c r="AH89" s="471">
        <f>IF(AND('06 Nop'!F89=0,NOT('06 Nop'!H89="")),'06 Nop'!H89,4)</f>
        <v>4</v>
      </c>
    </row>
    <row r="90" spans="1:34" outlineLevel="2">
      <c r="A90" s="125" t="s">
        <v>3639</v>
      </c>
      <c r="B90" s="20" t="s">
        <v>3640</v>
      </c>
      <c r="C90" s="150"/>
      <c r="D90" s="150"/>
      <c r="E90" s="150"/>
      <c r="F90" s="150"/>
      <c r="G90" s="152">
        <v>4</v>
      </c>
      <c r="H90" s="152"/>
      <c r="I90" s="152"/>
      <c r="J90" s="152" t="s">
        <v>2356</v>
      </c>
      <c r="K90" s="152"/>
      <c r="L90" s="110"/>
      <c r="AA90" s="471">
        <f>IF(AND('06 Nop'!C90=1,NOT('06 Nop'!I90="")),'06 Nop'!I90,0)</f>
        <v>0</v>
      </c>
      <c r="AB90" s="471">
        <f>IF(AND('06 Nop'!D90=1,NOT('06 Nop'!I90="")),'06 Nop'!I90,0)</f>
        <v>0</v>
      </c>
      <c r="AC90" s="471">
        <f>IF(AND('06 Nop'!E90=1,NOT('06 Nop'!I90="")),'06 Nop'!I90,0)</f>
        <v>0</v>
      </c>
      <c r="AD90" s="471">
        <f>IF(AND('06 Nop'!F90=1,NOT('06 Nop'!I90="")),'06 Nop'!I90,0)</f>
        <v>0</v>
      </c>
      <c r="AE90" s="471">
        <f>IF(AND('06 Nop'!C90=0,NOT('06 Nop'!H90="")),'06 Nop'!H90,4)</f>
        <v>4</v>
      </c>
      <c r="AF90" s="471">
        <f>IF(AND('06 Nop'!D90=0,NOT('06 Nop'!H90="")),'06 Nop'!H90,4)</f>
        <v>4</v>
      </c>
      <c r="AG90" s="471">
        <f>IF(AND('06 Nop'!E90=0,NOT('06 Nop'!H90="")),'06 Nop'!H90,4)</f>
        <v>4</v>
      </c>
      <c r="AH90" s="471">
        <f>IF(AND('06 Nop'!F90=0,NOT('06 Nop'!H90="")),'06 Nop'!H90,4)</f>
        <v>4</v>
      </c>
    </row>
    <row r="91" spans="1:34" outlineLevel="2">
      <c r="A91" s="125" t="s">
        <v>3641</v>
      </c>
      <c r="B91" s="20" t="s">
        <v>4383</v>
      </c>
      <c r="C91" s="150"/>
      <c r="D91" s="150"/>
      <c r="E91" s="150"/>
      <c r="F91" s="150"/>
      <c r="G91" s="152">
        <v>2</v>
      </c>
      <c r="H91" s="152">
        <v>3</v>
      </c>
      <c r="I91" s="152"/>
      <c r="J91" s="152" t="s">
        <v>2858</v>
      </c>
      <c r="K91" s="152"/>
      <c r="L91" s="110"/>
      <c r="AA91" s="471">
        <f>IF(AND('06 Nop'!C91=1,NOT('06 Nop'!I91="")),'06 Nop'!I91,0)</f>
        <v>0</v>
      </c>
      <c r="AB91" s="471">
        <f>IF(AND('06 Nop'!D91=1,NOT('06 Nop'!I91="")),'06 Nop'!I91,0)</f>
        <v>0</v>
      </c>
      <c r="AC91" s="471">
        <f>IF(AND('06 Nop'!E91=1,NOT('06 Nop'!I91="")),'06 Nop'!I91,0)</f>
        <v>0</v>
      </c>
      <c r="AD91" s="471">
        <f>IF(AND('06 Nop'!F91=1,NOT('06 Nop'!I91="")),'06 Nop'!I91,0)</f>
        <v>0</v>
      </c>
      <c r="AE91" s="471">
        <f>IF(AND('06 Nop'!C91=0,NOT('06 Nop'!H91="")),'06 Nop'!H91,4)</f>
        <v>3</v>
      </c>
      <c r="AF91" s="471">
        <f>IF(AND('06 Nop'!D91=0,NOT('06 Nop'!H91="")),'06 Nop'!H91,4)</f>
        <v>3</v>
      </c>
      <c r="AG91" s="471">
        <f>IF(AND('06 Nop'!E91=0,NOT('06 Nop'!H91="")),'06 Nop'!H91,4)</f>
        <v>3</v>
      </c>
      <c r="AH91" s="471">
        <f>IF(AND('06 Nop'!F91=0,NOT('06 Nop'!H91="")),'06 Nop'!H91,4)</f>
        <v>3</v>
      </c>
    </row>
    <row r="92" spans="1:34" ht="13">
      <c r="A92" s="64" t="s">
        <v>4384</v>
      </c>
      <c r="B92" s="1" t="s">
        <v>4385</v>
      </c>
      <c r="C92" s="150"/>
      <c r="D92" s="150"/>
      <c r="E92" s="150"/>
      <c r="F92" s="150"/>
      <c r="G92" s="153"/>
      <c r="H92" s="153"/>
      <c r="I92" s="153"/>
      <c r="J92" s="153"/>
      <c r="K92" s="152"/>
      <c r="L92" s="110"/>
      <c r="AB92" s="471">
        <f>IF(AND('06 Nop'!D92=1,NOT('06 Nop'!I92="")),'06 Nop'!I92,0)</f>
        <v>0</v>
      </c>
    </row>
    <row r="93" spans="1:34" outlineLevel="1">
      <c r="A93" s="114" t="s">
        <v>4386</v>
      </c>
      <c r="B93" s="29" t="s">
        <v>4387</v>
      </c>
      <c r="C93" s="150"/>
      <c r="D93" s="150"/>
      <c r="E93" s="150"/>
      <c r="F93" s="150"/>
      <c r="G93" s="152"/>
      <c r="H93" s="152"/>
      <c r="I93" s="152"/>
      <c r="J93" s="152"/>
      <c r="K93" s="152"/>
      <c r="L93" s="110"/>
      <c r="AB93" s="471">
        <f>IF(AND('06 Nop'!D93=1,NOT('06 Nop'!I93="")),'06 Nop'!I93,0)</f>
        <v>0</v>
      </c>
    </row>
    <row r="94" spans="1:34" ht="20" outlineLevel="2">
      <c r="A94" s="125" t="s">
        <v>4388</v>
      </c>
      <c r="B94" s="159" t="s">
        <v>4272</v>
      </c>
      <c r="C94" s="150"/>
      <c r="D94" s="150"/>
      <c r="E94" s="150"/>
      <c r="F94" s="150"/>
      <c r="G94" s="152">
        <v>2</v>
      </c>
      <c r="H94" s="152"/>
      <c r="I94" s="152"/>
      <c r="J94" s="152" t="s">
        <v>2351</v>
      </c>
      <c r="K94" s="152" t="s">
        <v>2241</v>
      </c>
      <c r="L94" s="110"/>
      <c r="AA94" s="471">
        <f>IF(AND('06 Nop'!C94=1,NOT('06 Nop'!I94="")),'06 Nop'!I94,0)</f>
        <v>0</v>
      </c>
      <c r="AB94" s="471">
        <f>IF(AND('06 Nop'!D94=1,NOT('06 Nop'!I94="")),'06 Nop'!I94,0)</f>
        <v>0</v>
      </c>
      <c r="AC94" s="471">
        <f>IF(AND('06 Nop'!E94=1,NOT('06 Nop'!I94="")),'06 Nop'!I94,0)</f>
        <v>0</v>
      </c>
      <c r="AD94" s="471">
        <f>IF(AND('06 Nop'!F94=1,NOT('06 Nop'!I94="")),'06 Nop'!I94,0)</f>
        <v>0</v>
      </c>
      <c r="AE94" s="471">
        <f>IF(AND('06 Nop'!C94=0,NOT('06 Nop'!H94="")),'06 Nop'!H94,4)</f>
        <v>4</v>
      </c>
      <c r="AF94" s="471">
        <f>IF(AND('06 Nop'!D94=0,NOT('06 Nop'!H94="")),'06 Nop'!H94,4)</f>
        <v>4</v>
      </c>
      <c r="AG94" s="471">
        <f>IF(AND('06 Nop'!E94=0,NOT('06 Nop'!H94="")),'06 Nop'!H94,4)</f>
        <v>4</v>
      </c>
      <c r="AH94" s="471">
        <f>IF(AND('06 Nop'!F94=0,NOT('06 Nop'!H94="")),'06 Nop'!H94,4)</f>
        <v>4</v>
      </c>
    </row>
    <row r="95" spans="1:34" outlineLevel="2">
      <c r="A95" s="125" t="s">
        <v>4389</v>
      </c>
      <c r="B95" s="159" t="s">
        <v>4458</v>
      </c>
      <c r="C95" s="150"/>
      <c r="D95" s="150"/>
      <c r="E95" s="150"/>
      <c r="F95" s="150"/>
      <c r="G95" s="152">
        <v>2</v>
      </c>
      <c r="H95" s="152"/>
      <c r="I95" s="152"/>
      <c r="J95" s="152" t="s">
        <v>5466</v>
      </c>
      <c r="K95" s="152"/>
      <c r="L95" s="110"/>
      <c r="AA95" s="471">
        <f>IF(AND('06 Nop'!C95=1,NOT('06 Nop'!I95="")),'06 Nop'!I95,0)</f>
        <v>0</v>
      </c>
      <c r="AB95" s="471">
        <f>IF(AND('06 Nop'!D95=1,NOT('06 Nop'!I95="")),'06 Nop'!I95,0)</f>
        <v>0</v>
      </c>
      <c r="AC95" s="471">
        <f>IF(AND('06 Nop'!E95=1,NOT('06 Nop'!I95="")),'06 Nop'!I95,0)</f>
        <v>0</v>
      </c>
      <c r="AD95" s="471">
        <f>IF(AND('06 Nop'!F95=1,NOT('06 Nop'!I95="")),'06 Nop'!I95,0)</f>
        <v>0</v>
      </c>
      <c r="AE95" s="471">
        <f>IF(AND('06 Nop'!C95=0,NOT('06 Nop'!H95="")),'06 Nop'!H95,4)</f>
        <v>4</v>
      </c>
      <c r="AF95" s="471">
        <f>IF(AND('06 Nop'!D95=0,NOT('06 Nop'!H95="")),'06 Nop'!H95,4)</f>
        <v>4</v>
      </c>
      <c r="AG95" s="471">
        <f>IF(AND('06 Nop'!E95=0,NOT('06 Nop'!H95="")),'06 Nop'!H95,4)</f>
        <v>4</v>
      </c>
      <c r="AH95" s="471">
        <f>IF(AND('06 Nop'!F95=0,NOT('06 Nop'!H95="")),'06 Nop'!H95,4)</f>
        <v>4</v>
      </c>
    </row>
    <row r="96" spans="1:34" ht="21" outlineLevel="2">
      <c r="A96" s="125" t="s">
        <v>4459</v>
      </c>
      <c r="B96" s="160" t="s">
        <v>4460</v>
      </c>
      <c r="C96" s="150"/>
      <c r="D96" s="150"/>
      <c r="E96" s="150"/>
      <c r="F96" s="150"/>
      <c r="G96" s="152">
        <v>1</v>
      </c>
      <c r="H96" s="152"/>
      <c r="I96" s="152"/>
      <c r="J96" s="152" t="s">
        <v>2351</v>
      </c>
      <c r="K96" s="152" t="s">
        <v>282</v>
      </c>
      <c r="L96" s="110"/>
      <c r="AA96" s="471">
        <f>IF(AND('06 Nop'!C96=1,NOT('06 Nop'!I96="")),'06 Nop'!I96,0)</f>
        <v>0</v>
      </c>
      <c r="AB96" s="471">
        <f>IF(AND('06 Nop'!D96=1,NOT('06 Nop'!I96="")),'06 Nop'!I96,0)</f>
        <v>0</v>
      </c>
      <c r="AC96" s="471">
        <f>IF(AND('06 Nop'!E96=1,NOT('06 Nop'!I96="")),'06 Nop'!I96,0)</f>
        <v>0</v>
      </c>
      <c r="AD96" s="471">
        <f>IF(AND('06 Nop'!F96=1,NOT('06 Nop'!I96="")),'06 Nop'!I96,0)</f>
        <v>0</v>
      </c>
      <c r="AE96" s="471">
        <f>IF(AND('06 Nop'!C96=0,NOT('06 Nop'!H96="")),'06 Nop'!H96,4)</f>
        <v>4</v>
      </c>
      <c r="AF96" s="471">
        <f>IF(AND('06 Nop'!D96=0,NOT('06 Nop'!H96="")),'06 Nop'!H96,4)</f>
        <v>4</v>
      </c>
      <c r="AG96" s="471">
        <f>IF(AND('06 Nop'!E96=0,NOT('06 Nop'!H96="")),'06 Nop'!H96,4)</f>
        <v>4</v>
      </c>
      <c r="AH96" s="471">
        <f>IF(AND('06 Nop'!F96=0,NOT('06 Nop'!H96="")),'06 Nop'!H96,4)</f>
        <v>4</v>
      </c>
    </row>
    <row r="97" spans="1:34" outlineLevel="2">
      <c r="A97" s="125" t="s">
        <v>283</v>
      </c>
      <c r="B97" s="160" t="s">
        <v>4461</v>
      </c>
      <c r="C97" s="150"/>
      <c r="D97" s="150"/>
      <c r="E97" s="150"/>
      <c r="F97" s="150"/>
      <c r="G97" s="152">
        <v>4</v>
      </c>
      <c r="H97" s="152">
        <v>2</v>
      </c>
      <c r="I97" s="152"/>
      <c r="J97" s="152" t="s">
        <v>2351</v>
      </c>
      <c r="K97" s="152" t="s">
        <v>4462</v>
      </c>
      <c r="L97" s="110"/>
      <c r="AA97" s="471">
        <f>IF(AND('06 Nop'!C97=1,NOT('06 Nop'!I97="")),'06 Nop'!I97,0)</f>
        <v>0</v>
      </c>
      <c r="AB97" s="471">
        <f>IF(AND('06 Nop'!D97=1,NOT('06 Nop'!I97="")),'06 Nop'!I97,0)</f>
        <v>0</v>
      </c>
      <c r="AC97" s="471">
        <f>IF(AND('06 Nop'!E97=1,NOT('06 Nop'!I97="")),'06 Nop'!I97,0)</f>
        <v>0</v>
      </c>
      <c r="AD97" s="471">
        <f>IF(AND('06 Nop'!F97=1,NOT('06 Nop'!I97="")),'06 Nop'!I97,0)</f>
        <v>0</v>
      </c>
      <c r="AE97" s="471">
        <f>IF(AND('06 Nop'!C97=0,NOT('06 Nop'!H97="")),'06 Nop'!H97,4)</f>
        <v>2</v>
      </c>
      <c r="AF97" s="471">
        <f>IF(AND('06 Nop'!D97=0,NOT('06 Nop'!H97="")),'06 Nop'!H97,4)</f>
        <v>2</v>
      </c>
      <c r="AG97" s="471">
        <f>IF(AND('06 Nop'!E97=0,NOT('06 Nop'!H97="")),'06 Nop'!H97,4)</f>
        <v>2</v>
      </c>
      <c r="AH97" s="471">
        <f>IF(AND('06 Nop'!F97=0,NOT('06 Nop'!H97="")),'06 Nop'!H97,4)</f>
        <v>2</v>
      </c>
    </row>
    <row r="98" spans="1:34" ht="20" outlineLevel="2">
      <c r="A98" s="125" t="s">
        <v>4463</v>
      </c>
      <c r="B98" s="61" t="s">
        <v>5205</v>
      </c>
      <c r="C98" s="150"/>
      <c r="D98" s="150"/>
      <c r="E98" s="150"/>
      <c r="F98" s="150"/>
      <c r="G98" s="152">
        <v>4</v>
      </c>
      <c r="H98" s="152">
        <v>2</v>
      </c>
      <c r="I98" s="152"/>
      <c r="J98" s="152" t="s">
        <v>5466</v>
      </c>
      <c r="K98" s="152" t="s">
        <v>3691</v>
      </c>
      <c r="L98" s="110"/>
      <c r="AA98" s="471">
        <f>IF(AND('06 Nop'!C98=1,NOT('06 Nop'!I98="")),'06 Nop'!I98,0)</f>
        <v>0</v>
      </c>
      <c r="AB98" s="471">
        <f>IF(AND('06 Nop'!D98=1,NOT('06 Nop'!I98="")),'06 Nop'!I98,0)</f>
        <v>0</v>
      </c>
      <c r="AC98" s="471">
        <f>IF(AND('06 Nop'!E98=1,NOT('06 Nop'!I98="")),'06 Nop'!I98,0)</f>
        <v>0</v>
      </c>
      <c r="AD98" s="471">
        <f>IF(AND('06 Nop'!F98=1,NOT('06 Nop'!I98="")),'06 Nop'!I98,0)</f>
        <v>0</v>
      </c>
      <c r="AE98" s="471">
        <f>IF(AND('06 Nop'!C98=0,NOT('06 Nop'!H98="")),'06 Nop'!H98,4)</f>
        <v>2</v>
      </c>
      <c r="AF98" s="471">
        <f>IF(AND('06 Nop'!D98=0,NOT('06 Nop'!H98="")),'06 Nop'!H98,4)</f>
        <v>2</v>
      </c>
      <c r="AG98" s="471">
        <f>IF(AND('06 Nop'!E98=0,NOT('06 Nop'!H98="")),'06 Nop'!H98,4)</f>
        <v>2</v>
      </c>
      <c r="AH98" s="471">
        <f>IF(AND('06 Nop'!F98=0,NOT('06 Nop'!H98="")),'06 Nop'!H98,4)</f>
        <v>2</v>
      </c>
    </row>
    <row r="99" spans="1:34" outlineLevel="2">
      <c r="A99" s="125" t="s">
        <v>3692</v>
      </c>
      <c r="B99" s="61" t="s">
        <v>4415</v>
      </c>
      <c r="C99" s="150"/>
      <c r="D99" s="150"/>
      <c r="E99" s="150"/>
      <c r="F99" s="150"/>
      <c r="G99" s="152">
        <v>4</v>
      </c>
      <c r="H99" s="152">
        <v>2</v>
      </c>
      <c r="I99" s="152"/>
      <c r="J99" s="152" t="s">
        <v>5466</v>
      </c>
      <c r="K99" s="152" t="s">
        <v>3691</v>
      </c>
      <c r="L99" s="110"/>
      <c r="AA99" s="471">
        <f>IF(AND('06 Nop'!C99=1,NOT('06 Nop'!I99="")),'06 Nop'!I99,0)</f>
        <v>0</v>
      </c>
      <c r="AB99" s="471">
        <f>IF(AND('06 Nop'!D99=1,NOT('06 Nop'!I99="")),'06 Nop'!I99,0)</f>
        <v>0</v>
      </c>
      <c r="AC99" s="471">
        <f>IF(AND('06 Nop'!E99=1,NOT('06 Nop'!I99="")),'06 Nop'!I99,0)</f>
        <v>0</v>
      </c>
      <c r="AD99" s="471">
        <f>IF(AND('06 Nop'!F99=1,NOT('06 Nop'!I99="")),'06 Nop'!I99,0)</f>
        <v>0</v>
      </c>
      <c r="AE99" s="471">
        <f>IF(AND('06 Nop'!C99=0,NOT('06 Nop'!H99="")),'06 Nop'!H99,4)</f>
        <v>2</v>
      </c>
      <c r="AF99" s="471">
        <f>IF(AND('06 Nop'!D99=0,NOT('06 Nop'!H99="")),'06 Nop'!H99,4)</f>
        <v>2</v>
      </c>
      <c r="AG99" s="471">
        <f>IF(AND('06 Nop'!E99=0,NOT('06 Nop'!H99="")),'06 Nop'!H99,4)</f>
        <v>2</v>
      </c>
      <c r="AH99" s="471">
        <f>IF(AND('06 Nop'!F99=0,NOT('06 Nop'!H99="")),'06 Nop'!H99,4)</f>
        <v>2</v>
      </c>
    </row>
    <row r="100" spans="1:34" ht="30" outlineLevel="2">
      <c r="A100" s="125" t="s">
        <v>4416</v>
      </c>
      <c r="B100" s="61" t="s">
        <v>3621</v>
      </c>
      <c r="C100" s="150"/>
      <c r="D100" s="150"/>
      <c r="E100" s="150"/>
      <c r="F100" s="150"/>
      <c r="G100" s="152">
        <v>4</v>
      </c>
      <c r="H100" s="152">
        <v>2</v>
      </c>
      <c r="I100" s="152">
        <v>3</v>
      </c>
      <c r="J100" s="152" t="s">
        <v>3371</v>
      </c>
      <c r="K100" s="152" t="s">
        <v>4527</v>
      </c>
      <c r="L100" s="110"/>
      <c r="AA100" s="471">
        <f>IF(AND('06 Nop'!C100=1,NOT('06 Nop'!I100="")),'06 Nop'!I100,0)</f>
        <v>0</v>
      </c>
      <c r="AB100" s="471">
        <f>IF(AND('06 Nop'!D100=1,NOT('06 Nop'!I100="")),'06 Nop'!I100,0)</f>
        <v>0</v>
      </c>
      <c r="AC100" s="471">
        <f>IF(AND('06 Nop'!E100=1,NOT('06 Nop'!I100="")),'06 Nop'!I100,0)</f>
        <v>0</v>
      </c>
      <c r="AD100" s="471">
        <f>IF(AND('06 Nop'!F100=1,NOT('06 Nop'!I100="")),'06 Nop'!I100,0)</f>
        <v>0</v>
      </c>
      <c r="AE100" s="471">
        <f>IF(AND('06 Nop'!C100=0,NOT('06 Nop'!H100="")),'06 Nop'!H100,4)</f>
        <v>2</v>
      </c>
      <c r="AF100" s="471">
        <f>IF(AND('06 Nop'!D100=0,NOT('06 Nop'!H100="")),'06 Nop'!H100,4)</f>
        <v>2</v>
      </c>
      <c r="AG100" s="471">
        <f>IF(AND('06 Nop'!E100=0,NOT('06 Nop'!H100="")),'06 Nop'!H100,4)</f>
        <v>2</v>
      </c>
      <c r="AH100" s="471">
        <f>IF(AND('06 Nop'!F100=0,NOT('06 Nop'!H100="")),'06 Nop'!H100,4)</f>
        <v>2</v>
      </c>
    </row>
    <row r="101" spans="1:34" outlineLevel="2">
      <c r="A101" s="125" t="s">
        <v>3622</v>
      </c>
      <c r="B101" s="61" t="s">
        <v>3623</v>
      </c>
      <c r="C101" s="150"/>
      <c r="D101" s="150"/>
      <c r="E101" s="150"/>
      <c r="F101" s="150"/>
      <c r="G101" s="152">
        <v>4</v>
      </c>
      <c r="H101" s="152">
        <v>3</v>
      </c>
      <c r="I101" s="152"/>
      <c r="J101" s="152" t="s">
        <v>5466</v>
      </c>
      <c r="K101" s="152" t="s">
        <v>3251</v>
      </c>
      <c r="L101" s="110"/>
      <c r="AA101" s="471">
        <f>IF(AND('06 Nop'!C101=1,NOT('06 Nop'!I101="")),'06 Nop'!I101,0)</f>
        <v>0</v>
      </c>
      <c r="AB101" s="471">
        <f>IF(AND('06 Nop'!D101=1,NOT('06 Nop'!I101="")),'06 Nop'!I101,0)</f>
        <v>0</v>
      </c>
      <c r="AC101" s="471">
        <f>IF(AND('06 Nop'!E101=1,NOT('06 Nop'!I101="")),'06 Nop'!I101,0)</f>
        <v>0</v>
      </c>
      <c r="AD101" s="471">
        <f>IF(AND('06 Nop'!F101=1,NOT('06 Nop'!I101="")),'06 Nop'!I101,0)</f>
        <v>0</v>
      </c>
      <c r="AE101" s="471">
        <f>IF(AND('06 Nop'!C101=0,NOT('06 Nop'!H101="")),'06 Nop'!H101,4)</f>
        <v>3</v>
      </c>
      <c r="AF101" s="471">
        <f>IF(AND('06 Nop'!D101=0,NOT('06 Nop'!H101="")),'06 Nop'!H101,4)</f>
        <v>3</v>
      </c>
      <c r="AG101" s="471">
        <f>IF(AND('06 Nop'!E101=0,NOT('06 Nop'!H101="")),'06 Nop'!H101,4)</f>
        <v>3</v>
      </c>
      <c r="AH101" s="471">
        <f>IF(AND('06 Nop'!F101=0,NOT('06 Nop'!H101="")),'06 Nop'!H101,4)</f>
        <v>3</v>
      </c>
    </row>
    <row r="102" spans="1:34" outlineLevel="2">
      <c r="A102" s="125" t="s">
        <v>3624</v>
      </c>
      <c r="B102" s="61" t="s">
        <v>3625</v>
      </c>
      <c r="C102" s="150"/>
      <c r="D102" s="150"/>
      <c r="E102" s="150"/>
      <c r="F102" s="150"/>
      <c r="G102" s="152">
        <v>1</v>
      </c>
      <c r="H102" s="152">
        <v>2</v>
      </c>
      <c r="I102" s="152"/>
      <c r="J102" s="152" t="s">
        <v>2858</v>
      </c>
      <c r="K102" s="152" t="s">
        <v>3251</v>
      </c>
      <c r="L102" s="110"/>
      <c r="AA102" s="471">
        <f>IF(AND('06 Nop'!C102=1,NOT('06 Nop'!I102="")),'06 Nop'!I102,0)</f>
        <v>0</v>
      </c>
      <c r="AB102" s="471">
        <f>IF(AND('06 Nop'!D102=1,NOT('06 Nop'!I102="")),'06 Nop'!I102,0)</f>
        <v>0</v>
      </c>
      <c r="AC102" s="471">
        <f>IF(AND('06 Nop'!E102=1,NOT('06 Nop'!I102="")),'06 Nop'!I102,0)</f>
        <v>0</v>
      </c>
      <c r="AD102" s="471">
        <f>IF(AND('06 Nop'!F102=1,NOT('06 Nop'!I102="")),'06 Nop'!I102,0)</f>
        <v>0</v>
      </c>
      <c r="AE102" s="471">
        <f>IF(AND('06 Nop'!C102=0,NOT('06 Nop'!H102="")),'06 Nop'!H102,4)</f>
        <v>2</v>
      </c>
      <c r="AF102" s="471">
        <f>IF(AND('06 Nop'!D102=0,NOT('06 Nop'!H102="")),'06 Nop'!H102,4)</f>
        <v>2</v>
      </c>
      <c r="AG102" s="471">
        <f>IF(AND('06 Nop'!E102=0,NOT('06 Nop'!H102="")),'06 Nop'!H102,4)</f>
        <v>2</v>
      </c>
      <c r="AH102" s="471">
        <f>IF(AND('06 Nop'!F102=0,NOT('06 Nop'!H102="")),'06 Nop'!H102,4)</f>
        <v>2</v>
      </c>
    </row>
    <row r="103" spans="1:34" outlineLevel="1">
      <c r="A103" s="114" t="s">
        <v>3626</v>
      </c>
      <c r="B103" s="29" t="s">
        <v>3627</v>
      </c>
      <c r="C103" s="150"/>
      <c r="D103" s="150"/>
      <c r="E103" s="150"/>
      <c r="F103" s="150"/>
      <c r="G103" s="152"/>
      <c r="H103" s="152"/>
      <c r="I103" s="152"/>
      <c r="J103" s="152"/>
      <c r="K103" s="152"/>
      <c r="L103" s="110"/>
      <c r="AB103" s="471">
        <f>IF(AND('06 Nop'!D103=1,NOT('06 Nop'!I103="")),'06 Nop'!I103,0)</f>
        <v>0</v>
      </c>
    </row>
    <row r="104" spans="1:34" ht="40" outlineLevel="2">
      <c r="A104" s="125" t="s">
        <v>3628</v>
      </c>
      <c r="B104" s="61" t="s">
        <v>5828</v>
      </c>
      <c r="C104" s="150"/>
      <c r="D104" s="150"/>
      <c r="E104" s="150"/>
      <c r="F104" s="150"/>
      <c r="G104" s="152">
        <v>4</v>
      </c>
      <c r="H104" s="152">
        <v>2</v>
      </c>
      <c r="I104" s="152"/>
      <c r="J104" s="152" t="s">
        <v>5466</v>
      </c>
      <c r="K104" s="152"/>
      <c r="L104" s="110"/>
      <c r="AA104" s="471">
        <f>IF(AND('06 Nop'!C104=1,NOT('06 Nop'!I104="")),'06 Nop'!I104,0)</f>
        <v>0</v>
      </c>
      <c r="AB104" s="471">
        <f>IF(AND('06 Nop'!D104=1,NOT('06 Nop'!I104="")),'06 Nop'!I104,0)</f>
        <v>0</v>
      </c>
      <c r="AC104" s="471">
        <f>IF(AND('06 Nop'!E104=1,NOT('06 Nop'!I104="")),'06 Nop'!I104,0)</f>
        <v>0</v>
      </c>
      <c r="AD104" s="471">
        <f>IF(AND('06 Nop'!F104=1,NOT('06 Nop'!I104="")),'06 Nop'!I104,0)</f>
        <v>0</v>
      </c>
      <c r="AE104" s="471">
        <f>IF(AND('06 Nop'!C104=0,NOT('06 Nop'!H104="")),'06 Nop'!H104,4)</f>
        <v>2</v>
      </c>
      <c r="AF104" s="471">
        <f>IF(AND('06 Nop'!D104=0,NOT('06 Nop'!H104="")),'06 Nop'!H104,4)</f>
        <v>2</v>
      </c>
      <c r="AG104" s="471">
        <f>IF(AND('06 Nop'!E104=0,NOT('06 Nop'!H104="")),'06 Nop'!H104,4)</f>
        <v>2</v>
      </c>
      <c r="AH104" s="471">
        <f>IF(AND('06 Nop'!F104=0,NOT('06 Nop'!H104="")),'06 Nop'!H104,4)</f>
        <v>2</v>
      </c>
    </row>
    <row r="105" spans="1:34" ht="30" outlineLevel="2">
      <c r="A105" s="125" t="s">
        <v>3629</v>
      </c>
      <c r="B105" s="61" t="s">
        <v>5829</v>
      </c>
      <c r="C105" s="150"/>
      <c r="D105" s="150"/>
      <c r="E105" s="150"/>
      <c r="F105" s="150"/>
      <c r="G105" s="152">
        <v>2</v>
      </c>
      <c r="H105" s="152">
        <v>2</v>
      </c>
      <c r="I105" s="152"/>
      <c r="J105" s="152" t="s">
        <v>5466</v>
      </c>
      <c r="K105" s="152"/>
      <c r="L105" s="110"/>
      <c r="AA105" s="471">
        <f>IF(AND('06 Nop'!C105=1,NOT('06 Nop'!I105="")),'06 Nop'!I105,0)</f>
        <v>0</v>
      </c>
      <c r="AB105" s="471">
        <f>IF(AND('06 Nop'!D105=1,NOT('06 Nop'!I105="")),'06 Nop'!I105,0)</f>
        <v>0</v>
      </c>
      <c r="AC105" s="471">
        <f>IF(AND('06 Nop'!E105=1,NOT('06 Nop'!I105="")),'06 Nop'!I105,0)</f>
        <v>0</v>
      </c>
      <c r="AD105" s="471">
        <f>IF(AND('06 Nop'!F105=1,NOT('06 Nop'!I105="")),'06 Nop'!I105,0)</f>
        <v>0</v>
      </c>
      <c r="AE105" s="471">
        <f>IF(AND('06 Nop'!C105=0,NOT('06 Nop'!H105="")),'06 Nop'!H105,4)</f>
        <v>2</v>
      </c>
      <c r="AF105" s="471">
        <f>IF(AND('06 Nop'!D105=0,NOT('06 Nop'!H105="")),'06 Nop'!H105,4)</f>
        <v>2</v>
      </c>
      <c r="AG105" s="471">
        <f>IF(AND('06 Nop'!E105=0,NOT('06 Nop'!H105="")),'06 Nop'!H105,4)</f>
        <v>2</v>
      </c>
      <c r="AH105" s="471">
        <f>IF(AND('06 Nop'!F105=0,NOT('06 Nop'!H105="")),'06 Nop'!H105,4)</f>
        <v>2</v>
      </c>
    </row>
    <row r="106" spans="1:34" ht="60" outlineLevel="2">
      <c r="A106" s="125" t="s">
        <v>3633</v>
      </c>
      <c r="B106" s="61" t="s">
        <v>3643</v>
      </c>
      <c r="C106" s="150"/>
      <c r="D106" s="150"/>
      <c r="E106" s="150"/>
      <c r="F106" s="150"/>
      <c r="G106" s="152">
        <v>4</v>
      </c>
      <c r="H106" s="152">
        <v>2</v>
      </c>
      <c r="I106" s="152"/>
      <c r="J106" s="152" t="s">
        <v>5466</v>
      </c>
      <c r="K106" s="152"/>
      <c r="L106" s="110"/>
      <c r="AA106" s="471">
        <f>IF(AND('06 Nop'!C106=1,NOT('06 Nop'!I106="")),'06 Nop'!I106,0)</f>
        <v>0</v>
      </c>
      <c r="AB106" s="471">
        <f>IF(AND('06 Nop'!D106=1,NOT('06 Nop'!I106="")),'06 Nop'!I106,0)</f>
        <v>0</v>
      </c>
      <c r="AC106" s="471">
        <f>IF(AND('06 Nop'!E106=1,NOT('06 Nop'!I106="")),'06 Nop'!I106,0)</f>
        <v>0</v>
      </c>
      <c r="AD106" s="471">
        <f>IF(AND('06 Nop'!F106=1,NOT('06 Nop'!I106="")),'06 Nop'!I106,0)</f>
        <v>0</v>
      </c>
      <c r="AE106" s="471">
        <f>IF(AND('06 Nop'!C106=0,NOT('06 Nop'!H106="")),'06 Nop'!H106,4)</f>
        <v>2</v>
      </c>
      <c r="AF106" s="471">
        <f>IF(AND('06 Nop'!D106=0,NOT('06 Nop'!H106="")),'06 Nop'!H106,4)</f>
        <v>2</v>
      </c>
      <c r="AG106" s="471">
        <f>IF(AND('06 Nop'!E106=0,NOT('06 Nop'!H106="")),'06 Nop'!H106,4)</f>
        <v>2</v>
      </c>
      <c r="AH106" s="471">
        <f>IF(AND('06 Nop'!F106=0,NOT('06 Nop'!H106="")),'06 Nop'!H106,4)</f>
        <v>2</v>
      </c>
    </row>
    <row r="107" spans="1:34" ht="20" outlineLevel="2">
      <c r="A107" s="125" t="s">
        <v>3644</v>
      </c>
      <c r="B107" s="161" t="s">
        <v>3645</v>
      </c>
      <c r="C107" s="150"/>
      <c r="D107" s="150"/>
      <c r="E107" s="150"/>
      <c r="F107" s="150"/>
      <c r="G107" s="152">
        <v>4</v>
      </c>
      <c r="H107" s="152"/>
      <c r="I107" s="152"/>
      <c r="J107" s="152" t="s">
        <v>5466</v>
      </c>
      <c r="K107" s="152"/>
      <c r="L107" s="110"/>
      <c r="AA107" s="471">
        <f>IF(AND('06 Nop'!C107=1,NOT('06 Nop'!I107="")),'06 Nop'!I107,0)</f>
        <v>0</v>
      </c>
      <c r="AB107" s="471">
        <f>IF(AND('06 Nop'!D107=1,NOT('06 Nop'!I107="")),'06 Nop'!I107,0)</f>
        <v>0</v>
      </c>
      <c r="AC107" s="471">
        <f>IF(AND('06 Nop'!E107=1,NOT('06 Nop'!I107="")),'06 Nop'!I107,0)</f>
        <v>0</v>
      </c>
      <c r="AD107" s="471">
        <f>IF(AND('06 Nop'!F107=1,NOT('06 Nop'!I107="")),'06 Nop'!I107,0)</f>
        <v>0</v>
      </c>
      <c r="AE107" s="471">
        <f>IF(AND('06 Nop'!C107=0,NOT('06 Nop'!H107="")),'06 Nop'!H107,4)</f>
        <v>4</v>
      </c>
      <c r="AF107" s="471">
        <f>IF(AND('06 Nop'!D107=0,NOT('06 Nop'!H107="")),'06 Nop'!H107,4)</f>
        <v>4</v>
      </c>
      <c r="AG107" s="471">
        <f>IF(AND('06 Nop'!E107=0,NOT('06 Nop'!H107="")),'06 Nop'!H107,4)</f>
        <v>4</v>
      </c>
      <c r="AH107" s="471">
        <f>IF(AND('06 Nop'!F107=0,NOT('06 Nop'!H107="")),'06 Nop'!H107,4)</f>
        <v>4</v>
      </c>
    </row>
    <row r="108" spans="1:34" ht="50" outlineLevel="2">
      <c r="A108" s="125" t="s">
        <v>3646</v>
      </c>
      <c r="B108" s="61" t="s">
        <v>3608</v>
      </c>
      <c r="C108" s="150"/>
      <c r="D108" s="150"/>
      <c r="E108" s="150"/>
      <c r="F108" s="150"/>
      <c r="G108" s="152">
        <v>4</v>
      </c>
      <c r="H108" s="152">
        <v>2</v>
      </c>
      <c r="I108" s="152"/>
      <c r="J108" s="152" t="s">
        <v>3371</v>
      </c>
      <c r="K108" s="152"/>
      <c r="L108" s="110"/>
      <c r="AA108" s="471">
        <f>IF(AND('06 Nop'!C108=1,NOT('06 Nop'!I108="")),'06 Nop'!I108,0)</f>
        <v>0</v>
      </c>
      <c r="AB108" s="471">
        <f>IF(AND('06 Nop'!D108=1,NOT('06 Nop'!I108="")),'06 Nop'!I108,0)</f>
        <v>0</v>
      </c>
      <c r="AC108" s="471">
        <f>IF(AND('06 Nop'!E108=1,NOT('06 Nop'!I108="")),'06 Nop'!I108,0)</f>
        <v>0</v>
      </c>
      <c r="AD108" s="471">
        <f>IF(AND('06 Nop'!F108=1,NOT('06 Nop'!I108="")),'06 Nop'!I108,0)</f>
        <v>0</v>
      </c>
      <c r="AE108" s="471">
        <f>IF(AND('06 Nop'!C108=0,NOT('06 Nop'!H108="")),'06 Nop'!H108,4)</f>
        <v>2</v>
      </c>
      <c r="AF108" s="471">
        <f>IF(AND('06 Nop'!D108=0,NOT('06 Nop'!H108="")),'06 Nop'!H108,4)</f>
        <v>2</v>
      </c>
      <c r="AG108" s="471">
        <f>IF(AND('06 Nop'!E108=0,NOT('06 Nop'!H108="")),'06 Nop'!H108,4)</f>
        <v>2</v>
      </c>
      <c r="AH108" s="471">
        <f>IF(AND('06 Nop'!F108=0,NOT('06 Nop'!H108="")),'06 Nop'!H108,4)</f>
        <v>2</v>
      </c>
    </row>
    <row r="109" spans="1:34" ht="30" outlineLevel="2">
      <c r="A109" s="125" t="s">
        <v>3609</v>
      </c>
      <c r="B109" s="61" t="s">
        <v>3682</v>
      </c>
      <c r="C109" s="150"/>
      <c r="D109" s="150"/>
      <c r="E109" s="150"/>
      <c r="F109" s="150"/>
      <c r="G109" s="152">
        <v>4</v>
      </c>
      <c r="H109" s="152">
        <v>3</v>
      </c>
      <c r="I109" s="152"/>
      <c r="J109" s="152" t="s">
        <v>3371</v>
      </c>
      <c r="K109" s="152"/>
      <c r="L109" s="110"/>
      <c r="AA109" s="471">
        <f>IF(AND('06 Nop'!C109=1,NOT('06 Nop'!I109="")),'06 Nop'!I109,0)</f>
        <v>0</v>
      </c>
      <c r="AB109" s="471">
        <f>IF(AND('06 Nop'!D109=1,NOT('06 Nop'!I109="")),'06 Nop'!I109,0)</f>
        <v>0</v>
      </c>
      <c r="AC109" s="471">
        <f>IF(AND('06 Nop'!E109=1,NOT('06 Nop'!I109="")),'06 Nop'!I109,0)</f>
        <v>0</v>
      </c>
      <c r="AD109" s="471">
        <f>IF(AND('06 Nop'!F109=1,NOT('06 Nop'!I109="")),'06 Nop'!I109,0)</f>
        <v>0</v>
      </c>
      <c r="AE109" s="471">
        <f>IF(AND('06 Nop'!C109=0,NOT('06 Nop'!H109="")),'06 Nop'!H109,4)</f>
        <v>3</v>
      </c>
      <c r="AF109" s="471">
        <f>IF(AND('06 Nop'!D109=0,NOT('06 Nop'!H109="")),'06 Nop'!H109,4)</f>
        <v>3</v>
      </c>
      <c r="AG109" s="471">
        <f>IF(AND('06 Nop'!E109=0,NOT('06 Nop'!H109="")),'06 Nop'!H109,4)</f>
        <v>3</v>
      </c>
      <c r="AH109" s="471">
        <f>IF(AND('06 Nop'!F109=0,NOT('06 Nop'!H109="")),'06 Nop'!H109,4)</f>
        <v>3</v>
      </c>
    </row>
    <row r="110" spans="1:34" ht="13" outlineLevel="2">
      <c r="A110" s="125" t="s">
        <v>3610</v>
      </c>
      <c r="B110" s="125" t="s">
        <v>5111</v>
      </c>
      <c r="C110" s="150"/>
      <c r="D110" s="150"/>
      <c r="E110" s="150"/>
      <c r="F110" s="150"/>
      <c r="G110" s="152">
        <v>4</v>
      </c>
      <c r="H110" s="152">
        <v>3</v>
      </c>
      <c r="I110" s="153"/>
      <c r="J110" s="152" t="s">
        <v>2858</v>
      </c>
      <c r="K110" s="152" t="s">
        <v>3251</v>
      </c>
      <c r="L110" s="110"/>
      <c r="AA110" s="471">
        <f>IF(AND('06 Nop'!C110=1,NOT('06 Nop'!I110="")),'06 Nop'!I110,0)</f>
        <v>0</v>
      </c>
      <c r="AB110" s="471">
        <f>IF(AND('06 Nop'!D110=1,NOT('06 Nop'!I110="")),'06 Nop'!I110,0)</f>
        <v>0</v>
      </c>
      <c r="AC110" s="471">
        <f>IF(AND('06 Nop'!E110=1,NOT('06 Nop'!I110="")),'06 Nop'!I110,0)</f>
        <v>0</v>
      </c>
      <c r="AD110" s="471">
        <f>IF(AND('06 Nop'!F110=1,NOT('06 Nop'!I110="")),'06 Nop'!I110,0)</f>
        <v>0</v>
      </c>
      <c r="AE110" s="471">
        <f>IF(AND('06 Nop'!C110=0,NOT('06 Nop'!H110="")),'06 Nop'!H110,4)</f>
        <v>3</v>
      </c>
      <c r="AF110" s="471">
        <f>IF(AND('06 Nop'!D110=0,NOT('06 Nop'!H110="")),'06 Nop'!H110,4)</f>
        <v>3</v>
      </c>
      <c r="AG110" s="471">
        <f>IF(AND('06 Nop'!E110=0,NOT('06 Nop'!H110="")),'06 Nop'!H110,4)</f>
        <v>3</v>
      </c>
      <c r="AH110" s="471">
        <f>IF(AND('06 Nop'!F110=0,NOT('06 Nop'!H110="")),'06 Nop'!H110,4)</f>
        <v>3</v>
      </c>
    </row>
    <row r="111" spans="1:34" ht="13" outlineLevel="2">
      <c r="A111" s="125" t="s">
        <v>3611</v>
      </c>
      <c r="B111" s="61" t="s">
        <v>5112</v>
      </c>
      <c r="C111" s="150"/>
      <c r="D111" s="150"/>
      <c r="E111" s="150"/>
      <c r="F111" s="150"/>
      <c r="G111" s="152">
        <v>4</v>
      </c>
      <c r="H111" s="152">
        <v>3</v>
      </c>
      <c r="I111" s="153"/>
      <c r="J111" s="152" t="s">
        <v>2858</v>
      </c>
      <c r="K111" s="152"/>
      <c r="L111" s="110"/>
      <c r="AA111" s="471">
        <f>IF(AND('06 Nop'!C111=1,NOT('06 Nop'!I111="")),'06 Nop'!I111,0)</f>
        <v>0</v>
      </c>
      <c r="AB111" s="471">
        <f>IF(AND('06 Nop'!D111=1,NOT('06 Nop'!I111="")),'06 Nop'!I111,0)</f>
        <v>0</v>
      </c>
      <c r="AC111" s="471">
        <f>IF(AND('06 Nop'!E111=1,NOT('06 Nop'!I111="")),'06 Nop'!I111,0)</f>
        <v>0</v>
      </c>
      <c r="AD111" s="471">
        <f>IF(AND('06 Nop'!F111=1,NOT('06 Nop'!I111="")),'06 Nop'!I111,0)</f>
        <v>0</v>
      </c>
      <c r="AE111" s="471">
        <f>IF(AND('06 Nop'!C111=0,NOT('06 Nop'!H111="")),'06 Nop'!H111,4)</f>
        <v>3</v>
      </c>
      <c r="AF111" s="471">
        <f>IF(AND('06 Nop'!D111=0,NOT('06 Nop'!H111="")),'06 Nop'!H111,4)</f>
        <v>3</v>
      </c>
      <c r="AG111" s="471">
        <f>IF(AND('06 Nop'!E111=0,NOT('06 Nop'!H111="")),'06 Nop'!H111,4)</f>
        <v>3</v>
      </c>
      <c r="AH111" s="471">
        <f>IF(AND('06 Nop'!F111=0,NOT('06 Nop'!H111="")),'06 Nop'!H111,4)</f>
        <v>3</v>
      </c>
    </row>
    <row r="112" spans="1:34" outlineLevel="1">
      <c r="A112" s="162" t="s">
        <v>3612</v>
      </c>
      <c r="B112" s="29" t="s">
        <v>3613</v>
      </c>
      <c r="C112" s="150"/>
      <c r="D112" s="150"/>
      <c r="E112" s="150"/>
      <c r="F112" s="150"/>
      <c r="G112" s="152"/>
      <c r="H112" s="152"/>
      <c r="I112" s="152"/>
      <c r="J112" s="152"/>
      <c r="K112" s="152"/>
      <c r="L112" s="110"/>
      <c r="AB112" s="471">
        <f>IF(AND('06 Nop'!D112=1,NOT('06 Nop'!I112="")),'06 Nop'!I112,0)</f>
        <v>0</v>
      </c>
    </row>
    <row r="113" spans="1:34" ht="30" outlineLevel="2">
      <c r="A113" s="163" t="s">
        <v>3614</v>
      </c>
      <c r="B113" s="20" t="s">
        <v>3687</v>
      </c>
      <c r="C113" s="150"/>
      <c r="D113" s="150"/>
      <c r="E113" s="150"/>
      <c r="F113" s="150"/>
      <c r="G113" s="152">
        <v>2</v>
      </c>
      <c r="H113" s="152"/>
      <c r="I113" s="152"/>
      <c r="J113" s="152" t="s">
        <v>5466</v>
      </c>
      <c r="K113" s="152" t="s">
        <v>3688</v>
      </c>
      <c r="L113" s="110"/>
      <c r="AA113" s="471">
        <f>IF(AND('06 Nop'!C113=1,NOT('06 Nop'!I113="")),'06 Nop'!I113,0)</f>
        <v>0</v>
      </c>
      <c r="AB113" s="471">
        <f>IF(AND('06 Nop'!D113=1,NOT('06 Nop'!I113="")),'06 Nop'!I113,0)</f>
        <v>0</v>
      </c>
      <c r="AC113" s="471">
        <f>IF(AND('06 Nop'!E113=1,NOT('06 Nop'!I113="")),'06 Nop'!I113,0)</f>
        <v>0</v>
      </c>
      <c r="AD113" s="471">
        <f>IF(AND('06 Nop'!F113=1,NOT('06 Nop'!I113="")),'06 Nop'!I113,0)</f>
        <v>0</v>
      </c>
      <c r="AE113" s="471">
        <f>IF(AND('06 Nop'!C113=0,NOT('06 Nop'!H113="")),'06 Nop'!H113,4)</f>
        <v>4</v>
      </c>
      <c r="AF113" s="471">
        <f>IF(AND('06 Nop'!D113=0,NOT('06 Nop'!H113="")),'06 Nop'!H113,4)</f>
        <v>4</v>
      </c>
      <c r="AG113" s="471">
        <f>IF(AND('06 Nop'!E113=0,NOT('06 Nop'!H113="")),'06 Nop'!H113,4)</f>
        <v>4</v>
      </c>
      <c r="AH113" s="471">
        <f>IF(AND('06 Nop'!F113=0,NOT('06 Nop'!H113="")),'06 Nop'!H113,4)</f>
        <v>4</v>
      </c>
    </row>
    <row r="114" spans="1:34" outlineLevel="2">
      <c r="A114" s="163" t="s">
        <v>3689</v>
      </c>
      <c r="B114" s="20" t="s">
        <v>3715</v>
      </c>
      <c r="C114" s="150"/>
      <c r="D114" s="150"/>
      <c r="E114" s="150"/>
      <c r="F114" s="150"/>
      <c r="G114" s="152">
        <v>4</v>
      </c>
      <c r="H114" s="152"/>
      <c r="I114" s="152"/>
      <c r="J114" s="152" t="s">
        <v>5466</v>
      </c>
      <c r="K114" s="152" t="s">
        <v>3688</v>
      </c>
      <c r="L114" s="110"/>
      <c r="AA114" s="471">
        <f>IF(AND('06 Nop'!C114=1,NOT('06 Nop'!I114="")),'06 Nop'!I114,0)</f>
        <v>0</v>
      </c>
      <c r="AB114" s="471">
        <f>IF(AND('06 Nop'!D114=1,NOT('06 Nop'!I114="")),'06 Nop'!I114,0)</f>
        <v>0</v>
      </c>
      <c r="AC114" s="471">
        <f>IF(AND('06 Nop'!E114=1,NOT('06 Nop'!I114="")),'06 Nop'!I114,0)</f>
        <v>0</v>
      </c>
      <c r="AD114" s="471">
        <f>IF(AND('06 Nop'!F114=1,NOT('06 Nop'!I114="")),'06 Nop'!I114,0)</f>
        <v>0</v>
      </c>
      <c r="AE114" s="471">
        <f>IF(AND('06 Nop'!C114=0,NOT('06 Nop'!H114="")),'06 Nop'!H114,4)</f>
        <v>4</v>
      </c>
      <c r="AF114" s="471">
        <f>IF(AND('06 Nop'!D114=0,NOT('06 Nop'!H114="")),'06 Nop'!H114,4)</f>
        <v>4</v>
      </c>
      <c r="AG114" s="471">
        <f>IF(AND('06 Nop'!E114=0,NOT('06 Nop'!H114="")),'06 Nop'!H114,4)</f>
        <v>4</v>
      </c>
      <c r="AH114" s="471">
        <f>IF(AND('06 Nop'!F114=0,NOT('06 Nop'!H114="")),'06 Nop'!H114,4)</f>
        <v>4</v>
      </c>
    </row>
    <row r="115" spans="1:34" ht="20" outlineLevel="2">
      <c r="A115" s="163" t="s">
        <v>3642</v>
      </c>
      <c r="B115" s="20" t="s">
        <v>2781</v>
      </c>
      <c r="C115" s="150"/>
      <c r="D115" s="150"/>
      <c r="E115" s="150"/>
      <c r="F115" s="150"/>
      <c r="G115" s="152">
        <v>4</v>
      </c>
      <c r="H115" s="152">
        <v>2</v>
      </c>
      <c r="I115" s="152"/>
      <c r="J115" s="152" t="s">
        <v>2356</v>
      </c>
      <c r="K115" s="152" t="s">
        <v>2782</v>
      </c>
      <c r="L115" s="110"/>
      <c r="AA115" s="471">
        <f>IF(AND('06 Nop'!C115=1,NOT('06 Nop'!I115="")),'06 Nop'!I115,0)</f>
        <v>0</v>
      </c>
      <c r="AB115" s="471">
        <f>IF(AND('06 Nop'!D115=1,NOT('06 Nop'!I115="")),'06 Nop'!I115,0)</f>
        <v>0</v>
      </c>
      <c r="AC115" s="471">
        <f>IF(AND('06 Nop'!E115=1,NOT('06 Nop'!I115="")),'06 Nop'!I115,0)</f>
        <v>0</v>
      </c>
      <c r="AD115" s="471">
        <f>IF(AND('06 Nop'!F115=1,NOT('06 Nop'!I115="")),'06 Nop'!I115,0)</f>
        <v>0</v>
      </c>
      <c r="AE115" s="471">
        <f>IF(AND('06 Nop'!C115=0,NOT('06 Nop'!H115="")),'06 Nop'!H115,4)</f>
        <v>2</v>
      </c>
      <c r="AF115" s="471">
        <f>IF(AND('06 Nop'!D115=0,NOT('06 Nop'!H115="")),'06 Nop'!H115,4)</f>
        <v>2</v>
      </c>
      <c r="AG115" s="471">
        <f>IF(AND('06 Nop'!E115=0,NOT('06 Nop'!H115="")),'06 Nop'!H115,4)</f>
        <v>2</v>
      </c>
      <c r="AH115" s="471">
        <f>IF(AND('06 Nop'!F115=0,NOT('06 Nop'!H115="")),'06 Nop'!H115,4)</f>
        <v>2</v>
      </c>
    </row>
    <row r="116" spans="1:34" outlineLevel="2">
      <c r="A116" s="163" t="s">
        <v>3670</v>
      </c>
      <c r="B116" s="20" t="s">
        <v>3671</v>
      </c>
      <c r="C116" s="150"/>
      <c r="D116" s="150"/>
      <c r="E116" s="150"/>
      <c r="F116" s="150"/>
      <c r="G116" s="152">
        <v>4</v>
      </c>
      <c r="H116" s="152"/>
      <c r="I116" s="152">
        <v>3</v>
      </c>
      <c r="J116" s="152" t="s">
        <v>2356</v>
      </c>
      <c r="K116" s="152" t="s">
        <v>2782</v>
      </c>
      <c r="L116" s="110"/>
      <c r="AA116" s="471">
        <f>IF(AND('06 Nop'!C116=1,NOT('06 Nop'!I116="")),'06 Nop'!I116,0)</f>
        <v>0</v>
      </c>
      <c r="AB116" s="471">
        <f>IF(AND('06 Nop'!D116=1,NOT('06 Nop'!I116="")),'06 Nop'!I116,0)</f>
        <v>0</v>
      </c>
      <c r="AC116" s="471">
        <f>IF(AND('06 Nop'!E116=1,NOT('06 Nop'!I116="")),'06 Nop'!I116,0)</f>
        <v>0</v>
      </c>
      <c r="AD116" s="471">
        <f>IF(AND('06 Nop'!F116=1,NOT('06 Nop'!I116="")),'06 Nop'!I116,0)</f>
        <v>0</v>
      </c>
      <c r="AE116" s="471">
        <f>IF(AND('06 Nop'!C116=0,NOT('06 Nop'!H116="")),'06 Nop'!H116,4)</f>
        <v>4</v>
      </c>
      <c r="AF116" s="471">
        <f>IF(AND('06 Nop'!D116=0,NOT('06 Nop'!H116="")),'06 Nop'!H116,4)</f>
        <v>4</v>
      </c>
      <c r="AG116" s="471">
        <f>IF(AND('06 Nop'!E116=0,NOT('06 Nop'!H116="")),'06 Nop'!H116,4)</f>
        <v>4</v>
      </c>
      <c r="AH116" s="471">
        <f>IF(AND('06 Nop'!F116=0,NOT('06 Nop'!H116="")),'06 Nop'!H116,4)</f>
        <v>4</v>
      </c>
    </row>
    <row r="117" spans="1:34" ht="20" outlineLevel="2">
      <c r="A117" s="163" t="s">
        <v>3672</v>
      </c>
      <c r="B117" s="20" t="s">
        <v>3673</v>
      </c>
      <c r="C117" s="150"/>
      <c r="D117" s="150"/>
      <c r="E117" s="150"/>
      <c r="F117" s="150"/>
      <c r="G117" s="152">
        <v>4</v>
      </c>
      <c r="H117" s="152">
        <v>2</v>
      </c>
      <c r="I117" s="152"/>
      <c r="J117" s="152" t="s">
        <v>3371</v>
      </c>
      <c r="K117" s="152" t="s">
        <v>2782</v>
      </c>
      <c r="L117" s="110"/>
      <c r="AA117" s="471">
        <f>IF(AND('06 Nop'!C117=1,NOT('06 Nop'!I117="")),'06 Nop'!I117,0)</f>
        <v>0</v>
      </c>
      <c r="AB117" s="471">
        <f>IF(AND('06 Nop'!D117=1,NOT('06 Nop'!I117="")),'06 Nop'!I117,0)</f>
        <v>0</v>
      </c>
      <c r="AC117" s="471">
        <f>IF(AND('06 Nop'!E117=1,NOT('06 Nop'!I117="")),'06 Nop'!I117,0)</f>
        <v>0</v>
      </c>
      <c r="AD117" s="471">
        <f>IF(AND('06 Nop'!F117=1,NOT('06 Nop'!I117="")),'06 Nop'!I117,0)</f>
        <v>0</v>
      </c>
      <c r="AE117" s="471">
        <f>IF(AND('06 Nop'!C117=0,NOT('06 Nop'!H117="")),'06 Nop'!H117,4)</f>
        <v>2</v>
      </c>
      <c r="AF117" s="471">
        <f>IF(AND('06 Nop'!D117=0,NOT('06 Nop'!H117="")),'06 Nop'!H117,4)</f>
        <v>2</v>
      </c>
      <c r="AG117" s="471">
        <f>IF(AND('06 Nop'!E117=0,NOT('06 Nop'!H117="")),'06 Nop'!H117,4)</f>
        <v>2</v>
      </c>
      <c r="AH117" s="471">
        <f>IF(AND('06 Nop'!F117=0,NOT('06 Nop'!H117="")),'06 Nop'!H117,4)</f>
        <v>2</v>
      </c>
    </row>
    <row r="118" spans="1:34" outlineLevel="2">
      <c r="A118" s="163" t="s">
        <v>3674</v>
      </c>
      <c r="B118" s="20" t="s">
        <v>3676</v>
      </c>
      <c r="C118" s="150"/>
      <c r="D118" s="150"/>
      <c r="E118" s="150"/>
      <c r="F118" s="150"/>
      <c r="G118" s="152">
        <v>4</v>
      </c>
      <c r="H118" s="152">
        <v>3</v>
      </c>
      <c r="I118" s="152"/>
      <c r="J118" s="152" t="s">
        <v>2356</v>
      </c>
      <c r="K118" s="152" t="s">
        <v>2782</v>
      </c>
      <c r="L118" s="110"/>
      <c r="AA118" s="471">
        <f>IF(AND('06 Nop'!C118=1,NOT('06 Nop'!I118="")),'06 Nop'!I118,0)</f>
        <v>0</v>
      </c>
      <c r="AB118" s="471">
        <f>IF(AND('06 Nop'!D118=1,NOT('06 Nop'!I118="")),'06 Nop'!I118,0)</f>
        <v>0</v>
      </c>
      <c r="AC118" s="471">
        <f>IF(AND('06 Nop'!E118=1,NOT('06 Nop'!I118="")),'06 Nop'!I118,0)</f>
        <v>0</v>
      </c>
      <c r="AD118" s="471">
        <f>IF(AND('06 Nop'!F118=1,NOT('06 Nop'!I118="")),'06 Nop'!I118,0)</f>
        <v>0</v>
      </c>
      <c r="AE118" s="471">
        <f>IF(AND('06 Nop'!C118=0,NOT('06 Nop'!H118="")),'06 Nop'!H118,4)</f>
        <v>3</v>
      </c>
      <c r="AF118" s="471">
        <f>IF(AND('06 Nop'!D118=0,NOT('06 Nop'!H118="")),'06 Nop'!H118,4)</f>
        <v>3</v>
      </c>
      <c r="AG118" s="471">
        <f>IF(AND('06 Nop'!E118=0,NOT('06 Nop'!H118="")),'06 Nop'!H118,4)</f>
        <v>3</v>
      </c>
      <c r="AH118" s="471">
        <f>IF(AND('06 Nop'!F118=0,NOT('06 Nop'!H118="")),'06 Nop'!H118,4)</f>
        <v>3</v>
      </c>
    </row>
    <row r="119" spans="1:34" outlineLevel="2">
      <c r="A119" s="163" t="s">
        <v>3677</v>
      </c>
      <c r="B119" s="20" t="s">
        <v>3678</v>
      </c>
      <c r="C119" s="150"/>
      <c r="D119" s="150"/>
      <c r="E119" s="150"/>
      <c r="F119" s="150"/>
      <c r="G119" s="152">
        <v>2</v>
      </c>
      <c r="H119" s="152"/>
      <c r="I119" s="152"/>
      <c r="J119" s="152" t="s">
        <v>3371</v>
      </c>
      <c r="K119" s="152" t="s">
        <v>2782</v>
      </c>
      <c r="L119" s="110"/>
      <c r="AA119" s="471">
        <f>IF(AND('06 Nop'!C119=1,NOT('06 Nop'!I119="")),'06 Nop'!I119,0)</f>
        <v>0</v>
      </c>
      <c r="AB119" s="471">
        <f>IF(AND('06 Nop'!D119=1,NOT('06 Nop'!I119="")),'06 Nop'!I119,0)</f>
        <v>0</v>
      </c>
      <c r="AC119" s="471">
        <f>IF(AND('06 Nop'!E119=1,NOT('06 Nop'!I119="")),'06 Nop'!I119,0)</f>
        <v>0</v>
      </c>
      <c r="AD119" s="471">
        <f>IF(AND('06 Nop'!F119=1,NOT('06 Nop'!I119="")),'06 Nop'!I119,0)</f>
        <v>0</v>
      </c>
      <c r="AE119" s="471">
        <f>IF(AND('06 Nop'!C119=0,NOT('06 Nop'!H119="")),'06 Nop'!H119,4)</f>
        <v>4</v>
      </c>
      <c r="AF119" s="471">
        <f>IF(AND('06 Nop'!D119=0,NOT('06 Nop'!H119="")),'06 Nop'!H119,4)</f>
        <v>4</v>
      </c>
      <c r="AG119" s="471">
        <f>IF(AND('06 Nop'!E119=0,NOT('06 Nop'!H119="")),'06 Nop'!H119,4)</f>
        <v>4</v>
      </c>
      <c r="AH119" s="471">
        <f>IF(AND('06 Nop'!F119=0,NOT('06 Nop'!H119="")),'06 Nop'!H119,4)</f>
        <v>4</v>
      </c>
    </row>
    <row r="120" spans="1:34" outlineLevel="2">
      <c r="A120" s="163" t="s">
        <v>3679</v>
      </c>
      <c r="B120" s="20" t="s">
        <v>3647</v>
      </c>
      <c r="C120" s="150"/>
      <c r="D120" s="150"/>
      <c r="E120" s="150"/>
      <c r="F120" s="150"/>
      <c r="G120" s="152">
        <v>2</v>
      </c>
      <c r="H120" s="152"/>
      <c r="I120" s="152"/>
      <c r="J120" s="152" t="s">
        <v>3371</v>
      </c>
      <c r="K120" s="152" t="s">
        <v>2782</v>
      </c>
      <c r="L120" s="110"/>
      <c r="AA120" s="471">
        <f>IF(AND('06 Nop'!C120=1,NOT('06 Nop'!I120="")),'06 Nop'!I120,0)</f>
        <v>0</v>
      </c>
      <c r="AB120" s="471">
        <f>IF(AND('06 Nop'!D120=1,NOT('06 Nop'!I120="")),'06 Nop'!I120,0)</f>
        <v>0</v>
      </c>
      <c r="AC120" s="471">
        <f>IF(AND('06 Nop'!E120=1,NOT('06 Nop'!I120="")),'06 Nop'!I120,0)</f>
        <v>0</v>
      </c>
      <c r="AD120" s="471">
        <f>IF(AND('06 Nop'!F120=1,NOT('06 Nop'!I120="")),'06 Nop'!I120,0)</f>
        <v>0</v>
      </c>
      <c r="AE120" s="471">
        <f>IF(AND('06 Nop'!C120=0,NOT('06 Nop'!H120="")),'06 Nop'!H120,4)</f>
        <v>4</v>
      </c>
      <c r="AF120" s="471">
        <f>IF(AND('06 Nop'!D120=0,NOT('06 Nop'!H120="")),'06 Nop'!H120,4)</f>
        <v>4</v>
      </c>
      <c r="AG120" s="471">
        <f>IF(AND('06 Nop'!E120=0,NOT('06 Nop'!H120="")),'06 Nop'!H120,4)</f>
        <v>4</v>
      </c>
      <c r="AH120" s="471">
        <f>IF(AND('06 Nop'!F120=0,NOT('06 Nop'!H120="")),'06 Nop'!H120,4)</f>
        <v>4</v>
      </c>
    </row>
    <row r="121" spans="1:34" outlineLevel="2">
      <c r="A121" s="163" t="s">
        <v>3648</v>
      </c>
      <c r="B121" s="20" t="s">
        <v>3743</v>
      </c>
      <c r="C121" s="150"/>
      <c r="D121" s="150"/>
      <c r="E121" s="150"/>
      <c r="F121" s="150"/>
      <c r="G121" s="152">
        <v>2</v>
      </c>
      <c r="H121" s="152">
        <v>3</v>
      </c>
      <c r="I121" s="152"/>
      <c r="J121" s="152" t="s">
        <v>2858</v>
      </c>
      <c r="K121" s="152"/>
      <c r="L121" s="110"/>
      <c r="AA121" s="471">
        <f>IF(AND('06 Nop'!C121=1,NOT('06 Nop'!I121="")),'06 Nop'!I121,0)</f>
        <v>0</v>
      </c>
      <c r="AB121" s="471">
        <f>IF(AND('06 Nop'!D121=1,NOT('06 Nop'!I121="")),'06 Nop'!I121,0)</f>
        <v>0</v>
      </c>
      <c r="AC121" s="471">
        <f>IF(AND('06 Nop'!E121=1,NOT('06 Nop'!I121="")),'06 Nop'!I121,0)</f>
        <v>0</v>
      </c>
      <c r="AD121" s="471">
        <f>IF(AND('06 Nop'!F121=1,NOT('06 Nop'!I121="")),'06 Nop'!I121,0)</f>
        <v>0</v>
      </c>
      <c r="AE121" s="471">
        <f>IF(AND('06 Nop'!C121=0,NOT('06 Nop'!H121="")),'06 Nop'!H121,4)</f>
        <v>3</v>
      </c>
      <c r="AF121" s="471">
        <f>IF(AND('06 Nop'!D121=0,NOT('06 Nop'!H121="")),'06 Nop'!H121,4)</f>
        <v>3</v>
      </c>
      <c r="AG121" s="471">
        <f>IF(AND('06 Nop'!E121=0,NOT('06 Nop'!H121="")),'06 Nop'!H121,4)</f>
        <v>3</v>
      </c>
      <c r="AH121" s="471">
        <f>IF(AND('06 Nop'!F121=0,NOT('06 Nop'!H121="")),'06 Nop'!H121,4)</f>
        <v>3</v>
      </c>
    </row>
    <row r="122" spans="1:34" outlineLevel="1">
      <c r="A122" s="114" t="s">
        <v>3744</v>
      </c>
      <c r="B122" s="28" t="s">
        <v>5113</v>
      </c>
      <c r="C122" s="150"/>
      <c r="D122" s="150"/>
      <c r="E122" s="150"/>
      <c r="F122" s="150"/>
      <c r="G122" s="152"/>
      <c r="H122" s="152"/>
      <c r="I122" s="152"/>
      <c r="J122" s="152"/>
      <c r="K122" s="152"/>
      <c r="L122" s="110"/>
      <c r="AB122" s="471">
        <f>IF(AND('06 Nop'!D122=1,NOT('06 Nop'!I122="")),'06 Nop'!I122,0)</f>
        <v>0</v>
      </c>
    </row>
    <row r="123" spans="1:34" ht="20" outlineLevel="2">
      <c r="A123" s="125" t="s">
        <v>3745</v>
      </c>
      <c r="B123" s="20" t="s">
        <v>5092</v>
      </c>
      <c r="C123" s="150"/>
      <c r="D123" s="150"/>
      <c r="E123" s="150"/>
      <c r="F123" s="150"/>
      <c r="G123" s="152">
        <v>4</v>
      </c>
      <c r="H123" s="152"/>
      <c r="I123" s="152"/>
      <c r="J123" s="152" t="s">
        <v>2351</v>
      </c>
      <c r="K123" s="152"/>
      <c r="L123" s="110"/>
      <c r="AA123" s="471">
        <f>IF(AND('06 Nop'!C123=1,NOT('06 Nop'!I123="")),'06 Nop'!I123,0)</f>
        <v>0</v>
      </c>
      <c r="AB123" s="471">
        <f>IF(AND('06 Nop'!D123=1,NOT('06 Nop'!I123="")),'06 Nop'!I123,0)</f>
        <v>0</v>
      </c>
      <c r="AC123" s="471">
        <f>IF(AND('06 Nop'!E123=1,NOT('06 Nop'!I123="")),'06 Nop'!I123,0)</f>
        <v>0</v>
      </c>
      <c r="AD123" s="471">
        <f>IF(AND('06 Nop'!F123=1,NOT('06 Nop'!I123="")),'06 Nop'!I123,0)</f>
        <v>0</v>
      </c>
      <c r="AE123" s="471">
        <f>IF(AND('06 Nop'!C123=0,NOT('06 Nop'!H123="")),'06 Nop'!H123,4)</f>
        <v>4</v>
      </c>
      <c r="AF123" s="471">
        <f>IF(AND('06 Nop'!D123=0,NOT('06 Nop'!H123="")),'06 Nop'!H123,4)</f>
        <v>4</v>
      </c>
      <c r="AG123" s="471">
        <f>IF(AND('06 Nop'!E123=0,NOT('06 Nop'!H123="")),'06 Nop'!H123,4)</f>
        <v>4</v>
      </c>
      <c r="AH123" s="471">
        <f>IF(AND('06 Nop'!F123=0,NOT('06 Nop'!H123="")),'06 Nop'!H123,4)</f>
        <v>4</v>
      </c>
    </row>
    <row r="124" spans="1:34" ht="20" outlineLevel="2">
      <c r="A124" s="125" t="s">
        <v>3652</v>
      </c>
      <c r="B124" s="20" t="s">
        <v>5061</v>
      </c>
      <c r="C124" s="150"/>
      <c r="D124" s="150"/>
      <c r="E124" s="150"/>
      <c r="F124" s="150"/>
      <c r="G124" s="152">
        <v>2</v>
      </c>
      <c r="H124" s="152">
        <v>2</v>
      </c>
      <c r="I124" s="152"/>
      <c r="J124" s="152" t="s">
        <v>5466</v>
      </c>
      <c r="K124" s="152"/>
      <c r="L124" s="110"/>
      <c r="AA124" s="471">
        <f>IF(AND('06 Nop'!C124=1,NOT('06 Nop'!I124="")),'06 Nop'!I124,0)</f>
        <v>0</v>
      </c>
      <c r="AB124" s="471">
        <f>IF(AND('06 Nop'!D124=1,NOT('06 Nop'!I124="")),'06 Nop'!I124,0)</f>
        <v>0</v>
      </c>
      <c r="AC124" s="471">
        <f>IF(AND('06 Nop'!E124=1,NOT('06 Nop'!I124="")),'06 Nop'!I124,0)</f>
        <v>0</v>
      </c>
      <c r="AD124" s="471">
        <f>IF(AND('06 Nop'!F124=1,NOT('06 Nop'!I124="")),'06 Nop'!I124,0)</f>
        <v>0</v>
      </c>
      <c r="AE124" s="471">
        <f>IF(AND('06 Nop'!C124=0,NOT('06 Nop'!H124="")),'06 Nop'!H124,4)</f>
        <v>2</v>
      </c>
      <c r="AF124" s="471">
        <f>IF(AND('06 Nop'!D124=0,NOT('06 Nop'!H124="")),'06 Nop'!H124,4)</f>
        <v>2</v>
      </c>
      <c r="AG124" s="471">
        <f>IF(AND('06 Nop'!E124=0,NOT('06 Nop'!H124="")),'06 Nop'!H124,4)</f>
        <v>2</v>
      </c>
      <c r="AH124" s="471">
        <f>IF(AND('06 Nop'!F124=0,NOT('06 Nop'!H124="")),'06 Nop'!H124,4)</f>
        <v>2</v>
      </c>
    </row>
    <row r="125" spans="1:34" outlineLevel="2">
      <c r="A125" s="125" t="s">
        <v>3653</v>
      </c>
      <c r="B125" s="20" t="s">
        <v>3654</v>
      </c>
      <c r="C125" s="150"/>
      <c r="D125" s="150"/>
      <c r="E125" s="150"/>
      <c r="F125" s="150"/>
      <c r="G125" s="152">
        <v>2</v>
      </c>
      <c r="H125" s="152">
        <v>2</v>
      </c>
      <c r="I125" s="152"/>
      <c r="J125" s="152" t="s">
        <v>5466</v>
      </c>
      <c r="K125" s="152"/>
      <c r="L125" s="110"/>
      <c r="AA125" s="471">
        <f>IF(AND('06 Nop'!C125=1,NOT('06 Nop'!I125="")),'06 Nop'!I125,0)</f>
        <v>0</v>
      </c>
      <c r="AB125" s="471">
        <f>IF(AND('06 Nop'!D125=1,NOT('06 Nop'!I125="")),'06 Nop'!I125,0)</f>
        <v>0</v>
      </c>
      <c r="AC125" s="471">
        <f>IF(AND('06 Nop'!E125=1,NOT('06 Nop'!I125="")),'06 Nop'!I125,0)</f>
        <v>0</v>
      </c>
      <c r="AD125" s="471">
        <f>IF(AND('06 Nop'!F125=1,NOT('06 Nop'!I125="")),'06 Nop'!I125,0)</f>
        <v>0</v>
      </c>
      <c r="AE125" s="471">
        <f>IF(AND('06 Nop'!C125=0,NOT('06 Nop'!H125="")),'06 Nop'!H125,4)</f>
        <v>2</v>
      </c>
      <c r="AF125" s="471">
        <f>IF(AND('06 Nop'!D125=0,NOT('06 Nop'!H125="")),'06 Nop'!H125,4)</f>
        <v>2</v>
      </c>
      <c r="AG125" s="471">
        <f>IF(AND('06 Nop'!E125=0,NOT('06 Nop'!H125="")),'06 Nop'!H125,4)</f>
        <v>2</v>
      </c>
      <c r="AH125" s="471">
        <f>IF(AND('06 Nop'!F125=0,NOT('06 Nop'!H125="")),'06 Nop'!H125,4)</f>
        <v>2</v>
      </c>
    </row>
    <row r="126" spans="1:34" outlineLevel="2">
      <c r="A126" s="125" t="s">
        <v>3630</v>
      </c>
      <c r="B126" s="125" t="s">
        <v>434</v>
      </c>
      <c r="C126" s="150"/>
      <c r="D126" s="150"/>
      <c r="E126" s="150"/>
      <c r="F126" s="150"/>
      <c r="G126" s="152">
        <v>2</v>
      </c>
      <c r="H126" s="152">
        <v>2</v>
      </c>
      <c r="I126" s="152"/>
      <c r="J126" s="152" t="s">
        <v>2356</v>
      </c>
      <c r="K126" s="152"/>
      <c r="L126" s="110"/>
      <c r="AA126" s="471">
        <f>IF(AND('06 Nop'!C126=1,NOT('06 Nop'!I126="")),'06 Nop'!I126,0)</f>
        <v>0</v>
      </c>
      <c r="AB126" s="471">
        <f>IF(AND('06 Nop'!D126=1,NOT('06 Nop'!I126="")),'06 Nop'!I126,0)</f>
        <v>0</v>
      </c>
      <c r="AC126" s="471">
        <f>IF(AND('06 Nop'!E126=1,NOT('06 Nop'!I126="")),'06 Nop'!I126,0)</f>
        <v>0</v>
      </c>
      <c r="AD126" s="471">
        <f>IF(AND('06 Nop'!F126=1,NOT('06 Nop'!I126="")),'06 Nop'!I126,0)</f>
        <v>0</v>
      </c>
      <c r="AE126" s="471">
        <f>IF(AND('06 Nop'!C126=0,NOT('06 Nop'!H126="")),'06 Nop'!H126,4)</f>
        <v>2</v>
      </c>
      <c r="AF126" s="471">
        <f>IF(AND('06 Nop'!D126=0,NOT('06 Nop'!H126="")),'06 Nop'!H126,4)</f>
        <v>2</v>
      </c>
      <c r="AG126" s="471">
        <f>IF(AND('06 Nop'!E126=0,NOT('06 Nop'!H126="")),'06 Nop'!H126,4)</f>
        <v>2</v>
      </c>
      <c r="AH126" s="471">
        <f>IF(AND('06 Nop'!F126=0,NOT('06 Nop'!H126="")),'06 Nop'!H126,4)</f>
        <v>2</v>
      </c>
    </row>
    <row r="127" spans="1:34" ht="20" outlineLevel="2">
      <c r="A127" s="125" t="s">
        <v>600</v>
      </c>
      <c r="B127" s="20" t="s">
        <v>3655</v>
      </c>
      <c r="C127" s="150"/>
      <c r="D127" s="150"/>
      <c r="E127" s="150"/>
      <c r="F127" s="150"/>
      <c r="G127" s="152">
        <v>4</v>
      </c>
      <c r="H127" s="152">
        <v>2</v>
      </c>
      <c r="I127" s="152"/>
      <c r="J127" s="152" t="s">
        <v>2356</v>
      </c>
      <c r="K127" s="152"/>
      <c r="L127" s="110"/>
      <c r="AA127" s="471">
        <f>IF(AND('06 Nop'!C127=1,NOT('06 Nop'!I127="")),'06 Nop'!I127,0)</f>
        <v>0</v>
      </c>
      <c r="AB127" s="471">
        <f>IF(AND('06 Nop'!D127=1,NOT('06 Nop'!I127="")),'06 Nop'!I127,0)</f>
        <v>0</v>
      </c>
      <c r="AC127" s="471">
        <f>IF(AND('06 Nop'!E127=1,NOT('06 Nop'!I127="")),'06 Nop'!I127,0)</f>
        <v>0</v>
      </c>
      <c r="AD127" s="471">
        <f>IF(AND('06 Nop'!F127=1,NOT('06 Nop'!I127="")),'06 Nop'!I127,0)</f>
        <v>0</v>
      </c>
      <c r="AE127" s="471">
        <f>IF(AND('06 Nop'!C127=0,NOT('06 Nop'!H127="")),'06 Nop'!H127,4)</f>
        <v>2</v>
      </c>
      <c r="AF127" s="471">
        <f>IF(AND('06 Nop'!D127=0,NOT('06 Nop'!H127="")),'06 Nop'!H127,4)</f>
        <v>2</v>
      </c>
      <c r="AG127" s="471">
        <f>IF(AND('06 Nop'!E127=0,NOT('06 Nop'!H127="")),'06 Nop'!H127,4)</f>
        <v>2</v>
      </c>
      <c r="AH127" s="471">
        <f>IF(AND('06 Nop'!F127=0,NOT('06 Nop'!H127="")),'06 Nop'!H127,4)</f>
        <v>2</v>
      </c>
    </row>
    <row r="128" spans="1:34" outlineLevel="2">
      <c r="A128" s="125" t="s">
        <v>3656</v>
      </c>
      <c r="B128" s="20" t="s">
        <v>3657</v>
      </c>
      <c r="C128" s="150"/>
      <c r="D128" s="150"/>
      <c r="E128" s="150"/>
      <c r="F128" s="150"/>
      <c r="G128" s="152">
        <v>2</v>
      </c>
      <c r="H128" s="152">
        <v>2</v>
      </c>
      <c r="I128" s="152"/>
      <c r="J128" s="152" t="s">
        <v>2858</v>
      </c>
      <c r="K128" s="152"/>
      <c r="L128" s="110"/>
      <c r="AA128" s="471">
        <f>IF(AND('06 Nop'!C128=1,NOT('06 Nop'!I128="")),'06 Nop'!I128,0)</f>
        <v>0</v>
      </c>
      <c r="AB128" s="471">
        <f>IF(AND('06 Nop'!D128=1,NOT('06 Nop'!I128="")),'06 Nop'!I128,0)</f>
        <v>0</v>
      </c>
      <c r="AC128" s="471">
        <f>IF(AND('06 Nop'!E128=1,NOT('06 Nop'!I128="")),'06 Nop'!I128,0)</f>
        <v>0</v>
      </c>
      <c r="AD128" s="471">
        <f>IF(AND('06 Nop'!F128=1,NOT('06 Nop'!I128="")),'06 Nop'!I128,0)</f>
        <v>0</v>
      </c>
      <c r="AE128" s="471">
        <f>IF(AND('06 Nop'!C128=0,NOT('06 Nop'!H128="")),'06 Nop'!H128,4)</f>
        <v>2</v>
      </c>
      <c r="AF128" s="471">
        <f>IF(AND('06 Nop'!D128=0,NOT('06 Nop'!H128="")),'06 Nop'!H128,4)</f>
        <v>2</v>
      </c>
      <c r="AG128" s="471">
        <f>IF(AND('06 Nop'!E128=0,NOT('06 Nop'!H128="")),'06 Nop'!H128,4)</f>
        <v>2</v>
      </c>
      <c r="AH128" s="471">
        <f>IF(AND('06 Nop'!F128=0,NOT('06 Nop'!H128="")),'06 Nop'!H128,4)</f>
        <v>2</v>
      </c>
    </row>
    <row r="129" spans="1:34" ht="13">
      <c r="A129" s="64" t="s">
        <v>3658</v>
      </c>
      <c r="B129" s="164" t="s">
        <v>603</v>
      </c>
      <c r="C129" s="150"/>
      <c r="D129" s="150"/>
      <c r="E129" s="150"/>
      <c r="F129" s="150"/>
      <c r="G129" s="153"/>
      <c r="H129" s="152"/>
      <c r="I129" s="152"/>
      <c r="J129" s="152"/>
      <c r="K129" s="152"/>
      <c r="L129" s="110"/>
      <c r="AB129" s="471">
        <f>IF(AND('06 Nop'!D129=1,NOT('06 Nop'!I129="")),'06 Nop'!I129,0)</f>
        <v>0</v>
      </c>
    </row>
    <row r="130" spans="1:34" ht="13">
      <c r="A130" s="114" t="s">
        <v>604</v>
      </c>
      <c r="B130" s="165" t="s">
        <v>605</v>
      </c>
      <c r="C130" s="150"/>
      <c r="D130" s="150"/>
      <c r="E130" s="150"/>
      <c r="F130" s="150"/>
      <c r="G130" s="153"/>
      <c r="H130" s="152"/>
      <c r="I130" s="152"/>
      <c r="J130" s="152"/>
      <c r="K130" s="152"/>
      <c r="L130" s="110"/>
      <c r="AB130" s="471">
        <f>IF(AND('06 Nop'!D130=1,NOT('06 Nop'!I130="")),'06 Nop'!I130,0)</f>
        <v>0</v>
      </c>
    </row>
    <row r="131" spans="1:34">
      <c r="A131" s="125" t="s">
        <v>606</v>
      </c>
      <c r="B131" s="154" t="s">
        <v>3659</v>
      </c>
      <c r="C131" s="150"/>
      <c r="D131" s="150"/>
      <c r="E131" s="150"/>
      <c r="F131" s="150"/>
      <c r="G131" s="152">
        <v>4</v>
      </c>
      <c r="H131" s="152"/>
      <c r="I131" s="152"/>
      <c r="J131" s="152" t="s">
        <v>5466</v>
      </c>
      <c r="K131" s="152" t="s">
        <v>3660</v>
      </c>
      <c r="L131" s="110"/>
      <c r="AA131" s="471">
        <f>IF(AND('06 Nop'!C131=1,NOT('06 Nop'!I131="")),'06 Nop'!I131,0)</f>
        <v>0</v>
      </c>
      <c r="AB131" s="471">
        <f>IF(AND('06 Nop'!D131=1,NOT('06 Nop'!I131="")),'06 Nop'!I131,0)</f>
        <v>0</v>
      </c>
      <c r="AC131" s="471">
        <f>IF(AND('06 Nop'!E131=1,NOT('06 Nop'!I131="")),'06 Nop'!I131,0)</f>
        <v>0</v>
      </c>
      <c r="AD131" s="471">
        <f>IF(AND('06 Nop'!F131=1,NOT('06 Nop'!I131="")),'06 Nop'!I131,0)</f>
        <v>0</v>
      </c>
      <c r="AE131" s="471">
        <f>IF(AND('06 Nop'!C131=0,NOT('06 Nop'!H131="")),'06 Nop'!H131,4)</f>
        <v>4</v>
      </c>
      <c r="AF131" s="471">
        <f>IF(AND('06 Nop'!D131=0,NOT('06 Nop'!H131="")),'06 Nop'!H131,4)</f>
        <v>4</v>
      </c>
      <c r="AG131" s="471">
        <f>IF(AND('06 Nop'!E131=0,NOT('06 Nop'!H131="")),'06 Nop'!H131,4)</f>
        <v>4</v>
      </c>
      <c r="AH131" s="471">
        <f>IF(AND('06 Nop'!F131=0,NOT('06 Nop'!H131="")),'06 Nop'!H131,4)</f>
        <v>4</v>
      </c>
    </row>
    <row r="132" spans="1:34" ht="30">
      <c r="A132" s="125" t="s">
        <v>3661</v>
      </c>
      <c r="B132" s="154" t="s">
        <v>3667</v>
      </c>
      <c r="C132" s="150"/>
      <c r="D132" s="150"/>
      <c r="E132" s="150"/>
      <c r="F132" s="150"/>
      <c r="G132" s="152">
        <v>3</v>
      </c>
      <c r="H132" s="152"/>
      <c r="I132" s="152"/>
      <c r="J132" s="152" t="s">
        <v>5466</v>
      </c>
      <c r="K132" s="152" t="s">
        <v>3660</v>
      </c>
      <c r="L132" s="110"/>
      <c r="AA132" s="471">
        <f>IF(AND('06 Nop'!C132=1,NOT('06 Nop'!I132="")),'06 Nop'!I132,0)</f>
        <v>0</v>
      </c>
      <c r="AB132" s="471">
        <f>IF(AND('06 Nop'!D132=1,NOT('06 Nop'!I132="")),'06 Nop'!I132,0)</f>
        <v>0</v>
      </c>
      <c r="AC132" s="471">
        <f>IF(AND('06 Nop'!E132=1,NOT('06 Nop'!I132="")),'06 Nop'!I132,0)</f>
        <v>0</v>
      </c>
      <c r="AD132" s="471">
        <f>IF(AND('06 Nop'!F132=1,NOT('06 Nop'!I132="")),'06 Nop'!I132,0)</f>
        <v>0</v>
      </c>
      <c r="AE132" s="471">
        <f>IF(AND('06 Nop'!C132=0,NOT('06 Nop'!H132="")),'06 Nop'!H132,4)</f>
        <v>4</v>
      </c>
      <c r="AF132" s="471">
        <f>IF(AND('06 Nop'!D132=0,NOT('06 Nop'!H132="")),'06 Nop'!H132,4)</f>
        <v>4</v>
      </c>
      <c r="AG132" s="471">
        <f>IF(AND('06 Nop'!E132=0,NOT('06 Nop'!H132="")),'06 Nop'!H132,4)</f>
        <v>4</v>
      </c>
      <c r="AH132" s="471">
        <f>IF(AND('06 Nop'!F132=0,NOT('06 Nop'!H132="")),'06 Nop'!H132,4)</f>
        <v>4</v>
      </c>
    </row>
    <row r="133" spans="1:34">
      <c r="A133" s="125" t="s">
        <v>3668</v>
      </c>
      <c r="B133" s="157" t="s">
        <v>607</v>
      </c>
      <c r="C133" s="150"/>
      <c r="D133" s="150"/>
      <c r="E133" s="150"/>
      <c r="F133" s="150"/>
      <c r="G133" s="152">
        <v>2</v>
      </c>
      <c r="H133" s="152"/>
      <c r="I133" s="152"/>
      <c r="J133" s="152" t="s">
        <v>5466</v>
      </c>
      <c r="K133" s="152" t="s">
        <v>3660</v>
      </c>
      <c r="L133" s="110"/>
      <c r="AA133" s="471">
        <f>IF(AND('06 Nop'!C133=1,NOT('06 Nop'!I133="")),'06 Nop'!I133,0)</f>
        <v>0</v>
      </c>
      <c r="AB133" s="471">
        <f>IF(AND('06 Nop'!D133=1,NOT('06 Nop'!I133="")),'06 Nop'!I133,0)</f>
        <v>0</v>
      </c>
      <c r="AC133" s="471">
        <f>IF(AND('06 Nop'!E133=1,NOT('06 Nop'!I133="")),'06 Nop'!I133,0)</f>
        <v>0</v>
      </c>
      <c r="AD133" s="471">
        <f>IF(AND('06 Nop'!F133=1,NOT('06 Nop'!I133="")),'06 Nop'!I133,0)</f>
        <v>0</v>
      </c>
      <c r="AE133" s="471">
        <f>IF(AND('06 Nop'!C133=0,NOT('06 Nop'!H133="")),'06 Nop'!H133,4)</f>
        <v>4</v>
      </c>
      <c r="AF133" s="471">
        <f>IF(AND('06 Nop'!D133=0,NOT('06 Nop'!H133="")),'06 Nop'!H133,4)</f>
        <v>4</v>
      </c>
      <c r="AG133" s="471">
        <f>IF(AND('06 Nop'!E133=0,NOT('06 Nop'!H133="")),'06 Nop'!H133,4)</f>
        <v>4</v>
      </c>
      <c r="AH133" s="471">
        <f>IF(AND('06 Nop'!F133=0,NOT('06 Nop'!H133="")),'06 Nop'!H133,4)</f>
        <v>4</v>
      </c>
    </row>
    <row r="134" spans="1:34" ht="13">
      <c r="A134" s="125" t="s">
        <v>608</v>
      </c>
      <c r="B134" s="157" t="s">
        <v>1561</v>
      </c>
      <c r="C134" s="150"/>
      <c r="D134" s="150"/>
      <c r="E134" s="150"/>
      <c r="F134" s="150"/>
      <c r="G134" s="152">
        <v>2</v>
      </c>
      <c r="H134" s="153"/>
      <c r="I134" s="153"/>
      <c r="J134" s="152" t="s">
        <v>2356</v>
      </c>
      <c r="K134" s="152" t="s">
        <v>3660</v>
      </c>
      <c r="L134" s="110"/>
      <c r="AA134" s="471">
        <f>IF(AND('06 Nop'!C134=1,NOT('06 Nop'!I134="")),'06 Nop'!I134,0)</f>
        <v>0</v>
      </c>
      <c r="AB134" s="471">
        <f>IF(AND('06 Nop'!D134=1,NOT('06 Nop'!I134="")),'06 Nop'!I134,0)</f>
        <v>0</v>
      </c>
      <c r="AC134" s="471">
        <f>IF(AND('06 Nop'!E134=1,NOT('06 Nop'!I134="")),'06 Nop'!I134,0)</f>
        <v>0</v>
      </c>
      <c r="AD134" s="471">
        <f>IF(AND('06 Nop'!F134=1,NOT('06 Nop'!I134="")),'06 Nop'!I134,0)</f>
        <v>0</v>
      </c>
      <c r="AE134" s="471">
        <f>IF(AND('06 Nop'!C134=0,NOT('06 Nop'!H134="")),'06 Nop'!H134,4)</f>
        <v>4</v>
      </c>
      <c r="AF134" s="471">
        <f>IF(AND('06 Nop'!D134=0,NOT('06 Nop'!H134="")),'06 Nop'!H134,4)</f>
        <v>4</v>
      </c>
      <c r="AG134" s="471">
        <f>IF(AND('06 Nop'!E134=0,NOT('06 Nop'!H134="")),'06 Nop'!H134,4)</f>
        <v>4</v>
      </c>
      <c r="AH134" s="471">
        <f>IF(AND('06 Nop'!F134=0,NOT('06 Nop'!H134="")),'06 Nop'!H134,4)</f>
        <v>4</v>
      </c>
    </row>
    <row r="135" spans="1:34" ht="20">
      <c r="A135" s="125" t="s">
        <v>1562</v>
      </c>
      <c r="B135" s="125" t="s">
        <v>5062</v>
      </c>
      <c r="C135" s="150"/>
      <c r="D135" s="150"/>
      <c r="E135" s="150"/>
      <c r="F135" s="150"/>
      <c r="G135" s="152">
        <v>2</v>
      </c>
      <c r="H135" s="153"/>
      <c r="I135" s="153"/>
      <c r="J135" s="152" t="s">
        <v>5466</v>
      </c>
      <c r="K135" s="152" t="s">
        <v>1563</v>
      </c>
      <c r="L135" s="110"/>
      <c r="AA135" s="471">
        <f>IF(AND('06 Nop'!C135=1,NOT('06 Nop'!I135="")),'06 Nop'!I135,0)</f>
        <v>0</v>
      </c>
      <c r="AB135" s="471">
        <f>IF(AND('06 Nop'!D135=1,NOT('06 Nop'!I135="")),'06 Nop'!I135,0)</f>
        <v>0</v>
      </c>
      <c r="AC135" s="471">
        <f>IF(AND('06 Nop'!E135=1,NOT('06 Nop'!I135="")),'06 Nop'!I135,0)</f>
        <v>0</v>
      </c>
      <c r="AD135" s="471">
        <f>IF(AND('06 Nop'!F135=1,NOT('06 Nop'!I135="")),'06 Nop'!I135,0)</f>
        <v>0</v>
      </c>
      <c r="AE135" s="471">
        <f>IF(AND('06 Nop'!C135=0,NOT('06 Nop'!H135="")),'06 Nop'!H135,4)</f>
        <v>4</v>
      </c>
      <c r="AF135" s="471">
        <f>IF(AND('06 Nop'!D135=0,NOT('06 Nop'!H135="")),'06 Nop'!H135,4)</f>
        <v>4</v>
      </c>
      <c r="AG135" s="471">
        <f>IF(AND('06 Nop'!E135=0,NOT('06 Nop'!H135="")),'06 Nop'!H135,4)</f>
        <v>4</v>
      </c>
      <c r="AH135" s="471">
        <f>IF(AND('06 Nop'!F135=0,NOT('06 Nop'!H135="")),'06 Nop'!H135,4)</f>
        <v>4</v>
      </c>
    </row>
    <row r="136" spans="1:34" ht="13">
      <c r="A136" s="114" t="s">
        <v>1564</v>
      </c>
      <c r="B136" s="165" t="s">
        <v>1565</v>
      </c>
      <c r="C136" s="150"/>
      <c r="D136" s="150"/>
      <c r="E136" s="150"/>
      <c r="F136" s="150"/>
      <c r="G136" s="152"/>
      <c r="H136" s="153"/>
      <c r="I136" s="153"/>
      <c r="J136" s="153"/>
      <c r="K136" s="152"/>
      <c r="L136" s="110"/>
      <c r="AB136" s="471">
        <f>IF(AND('06 Nop'!D136=1,NOT('06 Nop'!I136="")),'06 Nop'!I136,0)</f>
        <v>0</v>
      </c>
    </row>
    <row r="137" spans="1:34" ht="20">
      <c r="A137" s="125" t="s">
        <v>1566</v>
      </c>
      <c r="B137" s="157" t="s">
        <v>3666</v>
      </c>
      <c r="C137" s="150"/>
      <c r="D137" s="150"/>
      <c r="E137" s="150"/>
      <c r="F137" s="150"/>
      <c r="G137" s="152">
        <v>3</v>
      </c>
      <c r="H137" s="153"/>
      <c r="I137" s="153"/>
      <c r="J137" s="152" t="s">
        <v>5466</v>
      </c>
      <c r="K137" s="152" t="s">
        <v>1563</v>
      </c>
      <c r="L137" s="110"/>
      <c r="AA137" s="471">
        <f>IF(AND('06 Nop'!C137=1,NOT('06 Nop'!I137="")),'06 Nop'!I137,0)</f>
        <v>0</v>
      </c>
      <c r="AB137" s="471">
        <f>IF(AND('06 Nop'!D137=1,NOT('06 Nop'!I137="")),'06 Nop'!I137,0)</f>
        <v>0</v>
      </c>
      <c r="AC137" s="471">
        <f>IF(AND('06 Nop'!E137=1,NOT('06 Nop'!I137="")),'06 Nop'!I137,0)</f>
        <v>0</v>
      </c>
      <c r="AD137" s="471">
        <f>IF(AND('06 Nop'!F137=1,NOT('06 Nop'!I137="")),'06 Nop'!I137,0)</f>
        <v>0</v>
      </c>
      <c r="AE137" s="471">
        <f>IF(AND('06 Nop'!C137=0,NOT('06 Nop'!H137="")),'06 Nop'!H137,4)</f>
        <v>4</v>
      </c>
      <c r="AF137" s="471">
        <f>IF(AND('06 Nop'!D137=0,NOT('06 Nop'!H137="")),'06 Nop'!H137,4)</f>
        <v>4</v>
      </c>
      <c r="AG137" s="471">
        <f>IF(AND('06 Nop'!E137=0,NOT('06 Nop'!H137="")),'06 Nop'!H137,4)</f>
        <v>4</v>
      </c>
      <c r="AH137" s="471">
        <f>IF(AND('06 Nop'!F137=0,NOT('06 Nop'!H137="")),'06 Nop'!H137,4)</f>
        <v>4</v>
      </c>
    </row>
    <row r="138" spans="1:34" ht="13">
      <c r="A138" s="125" t="s">
        <v>3712</v>
      </c>
      <c r="B138" s="157" t="s">
        <v>3713</v>
      </c>
      <c r="C138" s="150"/>
      <c r="D138" s="150"/>
      <c r="E138" s="150"/>
      <c r="F138" s="150"/>
      <c r="G138" s="152">
        <v>3</v>
      </c>
      <c r="H138" s="153"/>
      <c r="I138" s="153"/>
      <c r="J138" s="152" t="s">
        <v>5466</v>
      </c>
      <c r="K138" s="152" t="s">
        <v>1563</v>
      </c>
      <c r="L138" s="110"/>
      <c r="AA138" s="471">
        <f>IF(AND('06 Nop'!C138=1,NOT('06 Nop'!I138="")),'06 Nop'!I138,0)</f>
        <v>0</v>
      </c>
      <c r="AB138" s="471">
        <f>IF(AND('06 Nop'!D138=1,NOT('06 Nop'!I138="")),'06 Nop'!I138,0)</f>
        <v>0</v>
      </c>
      <c r="AC138" s="471">
        <f>IF(AND('06 Nop'!E138=1,NOT('06 Nop'!I138="")),'06 Nop'!I138,0)</f>
        <v>0</v>
      </c>
      <c r="AD138" s="471">
        <f>IF(AND('06 Nop'!F138=1,NOT('06 Nop'!I138="")),'06 Nop'!I138,0)</f>
        <v>0</v>
      </c>
      <c r="AE138" s="471">
        <f>IF(AND('06 Nop'!C138=0,NOT('06 Nop'!H138="")),'06 Nop'!H138,4)</f>
        <v>4</v>
      </c>
      <c r="AF138" s="471">
        <f>IF(AND('06 Nop'!D138=0,NOT('06 Nop'!H138="")),'06 Nop'!H138,4)</f>
        <v>4</v>
      </c>
      <c r="AG138" s="471">
        <f>IF(AND('06 Nop'!E138=0,NOT('06 Nop'!H138="")),'06 Nop'!H138,4)</f>
        <v>4</v>
      </c>
      <c r="AH138" s="471">
        <f>IF(AND('06 Nop'!F138=0,NOT('06 Nop'!H138="")),'06 Nop'!H138,4)</f>
        <v>4</v>
      </c>
    </row>
    <row r="139" spans="1:34" ht="20">
      <c r="A139" s="125" t="s">
        <v>3714</v>
      </c>
      <c r="B139" s="125" t="s">
        <v>5063</v>
      </c>
      <c r="C139" s="150"/>
      <c r="D139" s="150"/>
      <c r="E139" s="150"/>
      <c r="F139" s="150"/>
      <c r="G139" s="152">
        <v>2</v>
      </c>
      <c r="H139" s="153"/>
      <c r="I139" s="153"/>
      <c r="J139" s="152" t="s">
        <v>5466</v>
      </c>
      <c r="K139" s="152" t="s">
        <v>1563</v>
      </c>
      <c r="L139" s="110"/>
      <c r="AA139" s="471">
        <f>IF(AND('06 Nop'!C139=1,NOT('06 Nop'!I139="")),'06 Nop'!I139,0)</f>
        <v>0</v>
      </c>
      <c r="AB139" s="471">
        <f>IF(AND('06 Nop'!D139=1,NOT('06 Nop'!I139="")),'06 Nop'!I139,0)</f>
        <v>0</v>
      </c>
      <c r="AC139" s="471">
        <f>IF(AND('06 Nop'!E139=1,NOT('06 Nop'!I139="")),'06 Nop'!I139,0)</f>
        <v>0</v>
      </c>
      <c r="AD139" s="471">
        <f>IF(AND('06 Nop'!F139=1,NOT('06 Nop'!I139="")),'06 Nop'!I139,0)</f>
        <v>0</v>
      </c>
      <c r="AE139" s="471">
        <f>IF(AND('06 Nop'!C139=0,NOT('06 Nop'!H139="")),'06 Nop'!H139,4)</f>
        <v>4</v>
      </c>
      <c r="AF139" s="471">
        <f>IF(AND('06 Nop'!D139=0,NOT('06 Nop'!H139="")),'06 Nop'!H139,4)</f>
        <v>4</v>
      </c>
      <c r="AG139" s="471">
        <f>IF(AND('06 Nop'!E139=0,NOT('06 Nop'!H139="")),'06 Nop'!H139,4)</f>
        <v>4</v>
      </c>
      <c r="AH139" s="471">
        <f>IF(AND('06 Nop'!F139=0,NOT('06 Nop'!H139="")),'06 Nop'!H139,4)</f>
        <v>4</v>
      </c>
    </row>
    <row r="140" spans="1:34" ht="13">
      <c r="A140" s="166"/>
      <c r="C140" s="472"/>
      <c r="D140" s="472"/>
      <c r="E140" s="472"/>
      <c r="F140" s="473"/>
      <c r="G140" s="167"/>
      <c r="H140" s="167"/>
      <c r="I140" s="167"/>
      <c r="J140" s="167"/>
      <c r="K140" s="168"/>
      <c r="L140" s="169"/>
    </row>
    <row r="141" spans="1:34" ht="13">
      <c r="A141" s="170"/>
      <c r="B141" s="122"/>
      <c r="C141" s="472"/>
      <c r="D141" s="472"/>
      <c r="E141" s="472"/>
      <c r="F141" s="473"/>
      <c r="G141" s="167"/>
      <c r="H141" s="167"/>
      <c r="I141" s="167"/>
      <c r="J141" s="167"/>
      <c r="K141" s="171"/>
      <c r="L141" s="172"/>
    </row>
    <row r="142" spans="1:34" ht="13">
      <c r="A142" s="170"/>
      <c r="B142" s="173"/>
      <c r="C142" s="472"/>
      <c r="D142" s="472"/>
      <c r="E142" s="473"/>
      <c r="F142" s="473"/>
      <c r="G142" s="167"/>
      <c r="H142" s="167"/>
      <c r="I142" s="167"/>
      <c r="J142" s="167"/>
      <c r="K142" s="168"/>
      <c r="L142" s="172"/>
    </row>
    <row r="143" spans="1:34" ht="13">
      <c r="A143" s="174"/>
      <c r="B143" s="122"/>
      <c r="C143" s="472"/>
      <c r="D143" s="472"/>
      <c r="E143" s="472"/>
      <c r="F143" s="473"/>
      <c r="G143" s="167"/>
      <c r="H143" s="167"/>
      <c r="I143" s="167"/>
      <c r="J143" s="167"/>
      <c r="K143" s="171"/>
      <c r="L143" s="172"/>
    </row>
    <row r="144" spans="1:34" ht="13">
      <c r="A144" s="174"/>
      <c r="B144" s="175"/>
      <c r="C144" s="472"/>
      <c r="D144" s="472"/>
      <c r="E144" s="472"/>
      <c r="F144" s="473"/>
      <c r="G144" s="167"/>
      <c r="H144" s="167"/>
      <c r="I144" s="167"/>
      <c r="J144" s="167"/>
      <c r="K144" s="171"/>
      <c r="L144" s="172"/>
    </row>
    <row r="145" spans="1:26" ht="13">
      <c r="C145" s="472"/>
      <c r="D145" s="472"/>
      <c r="E145" s="472"/>
      <c r="F145" s="473"/>
      <c r="G145" s="167"/>
      <c r="H145" s="167"/>
      <c r="I145" s="167"/>
      <c r="J145" s="167"/>
      <c r="K145" s="171"/>
      <c r="L145" s="172"/>
    </row>
    <row r="146" spans="1:26" ht="13">
      <c r="C146" s="472"/>
      <c r="D146" s="472"/>
      <c r="E146" s="472"/>
      <c r="F146" s="473"/>
      <c r="G146" s="167"/>
      <c r="H146" s="167"/>
      <c r="I146" s="167"/>
      <c r="J146" s="167"/>
      <c r="K146" s="171"/>
      <c r="L146" s="172"/>
    </row>
    <row r="147" spans="1:26" ht="13">
      <c r="C147" s="472"/>
      <c r="D147" s="472"/>
      <c r="E147" s="472"/>
      <c r="F147" s="473"/>
      <c r="G147" s="167"/>
      <c r="H147" s="167"/>
      <c r="I147" s="167"/>
      <c r="J147" s="167"/>
      <c r="K147" s="171"/>
      <c r="L147" s="172"/>
    </row>
    <row r="148" spans="1:26" ht="13">
      <c r="C148" s="472"/>
      <c r="D148" s="472"/>
      <c r="E148" s="472"/>
      <c r="F148" s="473"/>
      <c r="G148" s="167"/>
      <c r="H148" s="167"/>
      <c r="I148" s="167"/>
      <c r="J148" s="167"/>
      <c r="K148" s="171"/>
      <c r="L148" s="172"/>
    </row>
    <row r="149" spans="1:26" ht="13">
      <c r="C149" s="472"/>
      <c r="D149" s="472"/>
      <c r="E149" s="472"/>
      <c r="F149" s="473"/>
      <c r="G149" s="167"/>
      <c r="H149" s="167"/>
      <c r="I149" s="167"/>
      <c r="J149" s="167"/>
      <c r="K149" s="171"/>
      <c r="L149" s="176"/>
    </row>
    <row r="150" spans="1:26" ht="13">
      <c r="C150" s="472"/>
      <c r="D150" s="472"/>
      <c r="E150" s="472"/>
      <c r="F150" s="473"/>
      <c r="G150" s="167"/>
      <c r="H150" s="167"/>
      <c r="I150" s="167"/>
      <c r="J150" s="167"/>
      <c r="K150" s="171"/>
      <c r="L150" s="176"/>
    </row>
    <row r="151" spans="1:26" ht="13">
      <c r="C151" s="472"/>
      <c r="D151" s="472"/>
      <c r="E151" s="472"/>
      <c r="F151" s="473"/>
      <c r="G151" s="167"/>
      <c r="H151" s="167"/>
      <c r="I151" s="167"/>
      <c r="J151" s="167"/>
      <c r="K151" s="171"/>
      <c r="L151" s="176"/>
    </row>
    <row r="152" spans="1:26" ht="13">
      <c r="C152" s="472"/>
      <c r="D152" s="472"/>
      <c r="E152" s="472"/>
      <c r="F152" s="473"/>
      <c r="G152" s="167"/>
      <c r="H152" s="167"/>
      <c r="I152" s="167"/>
      <c r="J152" s="167"/>
      <c r="K152" s="171"/>
      <c r="L152" s="172"/>
    </row>
    <row r="153" spans="1:26" s="511" customFormat="1" ht="13">
      <c r="A153" s="509"/>
      <c r="B153" s="474"/>
      <c r="C153" s="472"/>
      <c r="D153" s="472"/>
      <c r="E153" s="472"/>
      <c r="F153" s="473"/>
      <c r="G153" s="167"/>
      <c r="H153" s="167"/>
      <c r="I153" s="167"/>
      <c r="J153" s="167"/>
      <c r="K153" s="168"/>
      <c r="L153" s="172"/>
      <c r="M153" s="498"/>
      <c r="N153" s="510"/>
      <c r="O153" s="510"/>
      <c r="P153" s="510"/>
      <c r="Q153" s="510"/>
      <c r="R153" s="510"/>
      <c r="S153" s="510"/>
      <c r="T153" s="510"/>
      <c r="U153" s="510"/>
      <c r="V153" s="510"/>
      <c r="W153" s="510"/>
      <c r="X153" s="510"/>
      <c r="Y153" s="510"/>
      <c r="Z153" s="510"/>
    </row>
    <row r="154" spans="1:26" ht="13">
      <c r="C154" s="472"/>
      <c r="D154" s="472"/>
      <c r="E154" s="473"/>
      <c r="F154" s="473"/>
      <c r="G154" s="167"/>
      <c r="H154" s="167"/>
      <c r="I154" s="167"/>
      <c r="J154" s="167"/>
      <c r="K154" s="171"/>
      <c r="L154" s="172"/>
    </row>
    <row r="155" spans="1:26" ht="13">
      <c r="C155" s="473"/>
      <c r="D155" s="472"/>
      <c r="E155" s="473"/>
      <c r="F155" s="473"/>
      <c r="G155" s="167"/>
      <c r="H155" s="167"/>
      <c r="I155" s="167"/>
      <c r="J155" s="167"/>
      <c r="K155" s="168"/>
      <c r="L155" s="172"/>
    </row>
    <row r="156" spans="1:26" ht="13">
      <c r="C156" s="472"/>
      <c r="D156" s="472"/>
      <c r="E156" s="473"/>
      <c r="F156" s="473"/>
      <c r="G156" s="167"/>
      <c r="H156" s="167"/>
      <c r="I156" s="167"/>
      <c r="J156" s="167"/>
      <c r="K156" s="168"/>
      <c r="L156" s="172"/>
    </row>
    <row r="157" spans="1:26" ht="13">
      <c r="C157" s="472"/>
      <c r="D157" s="472"/>
      <c r="E157" s="473"/>
      <c r="F157" s="473"/>
      <c r="G157" s="167"/>
      <c r="H157" s="167"/>
      <c r="I157" s="167"/>
      <c r="J157" s="167"/>
      <c r="K157" s="168"/>
      <c r="L157" s="172"/>
    </row>
    <row r="158" spans="1:26" ht="13">
      <c r="C158" s="472"/>
      <c r="D158" s="472"/>
      <c r="E158" s="473"/>
      <c r="F158" s="473"/>
      <c r="G158" s="167"/>
      <c r="H158" s="167"/>
      <c r="I158" s="167"/>
      <c r="J158" s="167"/>
      <c r="K158" s="171"/>
      <c r="L158" s="172"/>
    </row>
    <row r="159" spans="1:26" ht="13">
      <c r="C159" s="472"/>
      <c r="D159" s="472"/>
      <c r="E159" s="473"/>
      <c r="F159" s="473"/>
      <c r="G159" s="167"/>
      <c r="H159" s="167"/>
      <c r="I159" s="167"/>
      <c r="J159" s="167"/>
      <c r="K159" s="171"/>
      <c r="L159" s="172"/>
    </row>
    <row r="160" spans="1:26" ht="13">
      <c r="C160" s="472"/>
      <c r="D160" s="472"/>
      <c r="E160" s="473"/>
      <c r="F160" s="473"/>
      <c r="G160" s="167"/>
      <c r="H160" s="167"/>
      <c r="I160" s="167"/>
      <c r="J160" s="167"/>
      <c r="K160" s="171"/>
      <c r="L160" s="176"/>
    </row>
    <row r="161" spans="3:12" ht="13">
      <c r="C161" s="472"/>
      <c r="D161" s="472"/>
      <c r="E161" s="473"/>
      <c r="F161" s="473"/>
      <c r="G161" s="167"/>
      <c r="H161" s="167"/>
      <c r="I161" s="167"/>
      <c r="J161" s="167"/>
      <c r="K161" s="171"/>
      <c r="L161" s="176"/>
    </row>
    <row r="162" spans="3:12" ht="13">
      <c r="C162" s="472"/>
      <c r="D162" s="472"/>
      <c r="E162" s="473"/>
      <c r="F162" s="473"/>
      <c r="G162" s="167"/>
      <c r="H162" s="167"/>
      <c r="I162" s="167"/>
      <c r="J162" s="167"/>
      <c r="K162" s="171"/>
      <c r="L162" s="176"/>
    </row>
    <row r="163" spans="3:12" ht="13">
      <c r="C163" s="472"/>
      <c r="D163" s="472"/>
      <c r="E163" s="473"/>
      <c r="F163" s="473"/>
      <c r="G163" s="167"/>
      <c r="H163" s="167"/>
      <c r="I163" s="167"/>
      <c r="J163" s="167"/>
      <c r="K163" s="171"/>
      <c r="L163" s="176"/>
    </row>
    <row r="164" spans="3:12" ht="13">
      <c r="C164" s="472"/>
      <c r="D164" s="472"/>
      <c r="E164" s="473"/>
      <c r="F164" s="473"/>
      <c r="G164" s="167"/>
      <c r="H164" s="167"/>
      <c r="I164" s="167"/>
      <c r="J164" s="167"/>
      <c r="K164" s="171"/>
      <c r="L164" s="176"/>
    </row>
    <row r="165" spans="3:12" ht="13">
      <c r="C165" s="472"/>
      <c r="D165" s="472"/>
      <c r="E165" s="473"/>
      <c r="F165" s="473"/>
      <c r="G165" s="167"/>
      <c r="H165" s="167"/>
      <c r="I165" s="167"/>
      <c r="J165" s="167"/>
      <c r="K165" s="171"/>
      <c r="L165" s="176"/>
    </row>
    <row r="166" spans="3:12" ht="13">
      <c r="C166" s="473"/>
      <c r="D166" s="473"/>
      <c r="E166" s="473"/>
      <c r="F166" s="473"/>
      <c r="G166" s="167"/>
      <c r="H166" s="167"/>
      <c r="I166" s="167"/>
      <c r="J166" s="167"/>
      <c r="K166" s="171"/>
      <c r="L166" s="176"/>
    </row>
    <row r="167" spans="3:12" ht="13">
      <c r="C167" s="472"/>
      <c r="D167" s="472"/>
      <c r="E167" s="473"/>
      <c r="F167" s="473"/>
      <c r="G167" s="167"/>
      <c r="H167" s="167"/>
      <c r="I167" s="167"/>
      <c r="J167" s="167"/>
      <c r="K167" s="171"/>
      <c r="L167" s="176"/>
    </row>
    <row r="168" spans="3:12" ht="13">
      <c r="C168" s="472"/>
      <c r="D168" s="472"/>
      <c r="E168" s="473"/>
      <c r="F168" s="473"/>
      <c r="G168" s="167"/>
      <c r="H168" s="167"/>
      <c r="I168" s="167"/>
      <c r="J168" s="167"/>
      <c r="K168" s="171"/>
      <c r="L168" s="176"/>
    </row>
    <row r="169" spans="3:12" ht="13">
      <c r="C169" s="472"/>
      <c r="D169" s="472"/>
      <c r="E169" s="473"/>
      <c r="F169" s="473"/>
      <c r="G169" s="167"/>
      <c r="H169" s="167"/>
      <c r="I169" s="167"/>
      <c r="J169" s="167"/>
      <c r="K169" s="171"/>
      <c r="L169" s="172"/>
    </row>
    <row r="170" spans="3:12" ht="13">
      <c r="C170" s="472"/>
      <c r="D170" s="472"/>
      <c r="E170" s="473"/>
      <c r="F170" s="473"/>
      <c r="G170" s="167"/>
      <c r="H170" s="167"/>
      <c r="I170" s="167"/>
      <c r="J170" s="167"/>
      <c r="K170" s="171"/>
      <c r="L170" s="176"/>
    </row>
    <row r="171" spans="3:12" ht="13">
      <c r="C171" s="472"/>
      <c r="D171" s="472"/>
      <c r="E171" s="473"/>
      <c r="F171" s="473"/>
      <c r="G171" s="167"/>
      <c r="H171" s="167"/>
      <c r="I171" s="167"/>
      <c r="J171" s="167"/>
      <c r="K171" s="171"/>
      <c r="L171" s="176"/>
    </row>
    <row r="172" spans="3:12" ht="13">
      <c r="C172" s="472"/>
      <c r="D172" s="472"/>
      <c r="E172" s="177"/>
      <c r="F172" s="177"/>
      <c r="G172" s="167"/>
      <c r="H172" s="167"/>
      <c r="I172" s="167"/>
      <c r="J172" s="167"/>
      <c r="K172" s="171"/>
      <c r="L172" s="176"/>
    </row>
    <row r="173" spans="3:12" ht="13">
      <c r="C173" s="472"/>
      <c r="D173" s="472"/>
      <c r="E173" s="177"/>
      <c r="F173" s="177"/>
      <c r="G173" s="167"/>
      <c r="H173" s="167"/>
      <c r="I173" s="167"/>
      <c r="J173" s="167"/>
      <c r="K173" s="171"/>
      <c r="L173" s="176"/>
    </row>
    <row r="174" spans="3:12" ht="13">
      <c r="C174" s="472"/>
      <c r="D174" s="472"/>
      <c r="E174" s="178"/>
      <c r="F174" s="178"/>
      <c r="G174" s="167"/>
      <c r="H174" s="167"/>
      <c r="I174" s="167"/>
      <c r="J174" s="167"/>
      <c r="K174" s="171"/>
      <c r="L174" s="176"/>
    </row>
    <row r="175" spans="3:12" ht="13">
      <c r="C175" s="472"/>
      <c r="D175" s="472"/>
      <c r="E175" s="177"/>
      <c r="F175" s="177"/>
      <c r="G175" s="167"/>
      <c r="H175" s="167"/>
      <c r="I175" s="167"/>
      <c r="J175" s="167"/>
      <c r="K175" s="171"/>
      <c r="L175" s="176"/>
    </row>
    <row r="176" spans="3:12" ht="13">
      <c r="C176" s="472"/>
      <c r="D176" s="472"/>
      <c r="E176" s="177"/>
      <c r="F176" s="177"/>
      <c r="G176" s="167"/>
      <c r="H176" s="167"/>
      <c r="I176" s="167"/>
      <c r="J176" s="167"/>
      <c r="K176" s="171"/>
      <c r="L176" s="176"/>
    </row>
    <row r="177" spans="3:12" ht="13">
      <c r="C177" s="472"/>
      <c r="D177" s="472"/>
      <c r="E177" s="177"/>
      <c r="F177" s="177"/>
      <c r="G177" s="167"/>
      <c r="H177" s="167"/>
      <c r="I177" s="167"/>
      <c r="J177" s="167"/>
      <c r="K177" s="171"/>
      <c r="L177" s="176"/>
    </row>
    <row r="178" spans="3:12" ht="13">
      <c r="C178" s="472"/>
      <c r="D178" s="472"/>
      <c r="E178" s="177"/>
      <c r="F178" s="177"/>
      <c r="G178" s="167"/>
      <c r="H178" s="167"/>
      <c r="I178" s="167"/>
      <c r="J178" s="167"/>
      <c r="K178" s="171"/>
      <c r="L178" s="176"/>
    </row>
    <row r="179" spans="3:12" ht="13">
      <c r="C179" s="472"/>
      <c r="D179" s="472"/>
      <c r="E179" s="177"/>
      <c r="F179" s="177"/>
      <c r="G179" s="167"/>
      <c r="H179" s="167"/>
      <c r="I179" s="167"/>
      <c r="J179" s="167"/>
      <c r="K179" s="171"/>
      <c r="L179" s="176"/>
    </row>
    <row r="180" spans="3:12" ht="13">
      <c r="C180" s="472"/>
      <c r="D180" s="472"/>
      <c r="E180" s="177"/>
      <c r="F180" s="177"/>
      <c r="G180" s="167"/>
      <c r="H180" s="167"/>
      <c r="I180" s="167"/>
      <c r="J180" s="167"/>
      <c r="K180" s="171"/>
      <c r="L180" s="176"/>
    </row>
    <row r="181" spans="3:12" ht="13">
      <c r="C181" s="472"/>
      <c r="D181" s="472"/>
      <c r="E181" s="177"/>
      <c r="F181" s="177"/>
      <c r="G181" s="167"/>
      <c r="H181" s="167"/>
      <c r="I181" s="167"/>
      <c r="J181" s="167"/>
      <c r="K181" s="171"/>
      <c r="L181" s="176"/>
    </row>
    <row r="182" spans="3:12" ht="13">
      <c r="C182" s="472"/>
      <c r="D182" s="472"/>
      <c r="E182" s="177"/>
      <c r="F182" s="177"/>
      <c r="G182" s="167"/>
      <c r="H182" s="167"/>
      <c r="I182" s="167"/>
      <c r="J182" s="167"/>
      <c r="K182" s="171"/>
      <c r="L182" s="176"/>
    </row>
    <row r="183" spans="3:12" ht="13">
      <c r="C183" s="472"/>
      <c r="D183" s="472"/>
      <c r="E183" s="179"/>
      <c r="F183" s="179"/>
      <c r="G183" s="167"/>
      <c r="H183" s="167"/>
      <c r="I183" s="167"/>
      <c r="J183" s="167"/>
      <c r="K183" s="171"/>
      <c r="L183" s="176"/>
    </row>
    <row r="184" spans="3:12" ht="13">
      <c r="C184" s="472"/>
      <c r="D184" s="472"/>
      <c r="E184" s="177"/>
      <c r="F184" s="177"/>
      <c r="G184" s="167"/>
      <c r="H184" s="167"/>
      <c r="I184" s="167"/>
      <c r="J184" s="167"/>
      <c r="K184" s="171"/>
      <c r="L184" s="176"/>
    </row>
    <row r="185" spans="3:12" ht="13">
      <c r="C185" s="472"/>
      <c r="D185" s="472"/>
      <c r="E185" s="177"/>
      <c r="F185" s="177"/>
      <c r="G185" s="167"/>
      <c r="H185" s="167"/>
      <c r="I185" s="167"/>
      <c r="J185" s="167"/>
      <c r="K185" s="171"/>
      <c r="L185" s="176"/>
    </row>
    <row r="186" spans="3:12" ht="13">
      <c r="C186" s="472"/>
      <c r="D186" s="472"/>
      <c r="E186" s="177"/>
      <c r="F186" s="177"/>
      <c r="G186" s="167"/>
      <c r="H186" s="167"/>
      <c r="I186" s="167"/>
      <c r="J186" s="167"/>
      <c r="K186" s="171"/>
      <c r="L186" s="176"/>
    </row>
    <row r="187" spans="3:12" ht="13">
      <c r="C187" s="472"/>
      <c r="D187" s="472"/>
      <c r="E187" s="177"/>
      <c r="F187" s="177"/>
      <c r="G187" s="167"/>
      <c r="H187" s="167"/>
      <c r="I187" s="167"/>
      <c r="J187" s="167"/>
      <c r="K187" s="171"/>
      <c r="L187" s="176"/>
    </row>
    <row r="188" spans="3:12" ht="13">
      <c r="C188" s="472"/>
      <c r="D188" s="472"/>
      <c r="E188" s="177"/>
      <c r="F188" s="177"/>
      <c r="G188" s="167"/>
      <c r="H188" s="167"/>
      <c r="I188" s="167"/>
      <c r="J188" s="167"/>
      <c r="K188" s="171"/>
      <c r="L188" s="176"/>
    </row>
    <row r="189" spans="3:12" ht="13">
      <c r="C189" s="472"/>
      <c r="D189" s="472"/>
      <c r="E189" s="177"/>
      <c r="F189" s="177"/>
      <c r="G189" s="167"/>
      <c r="H189" s="167"/>
      <c r="I189" s="167"/>
      <c r="J189" s="167"/>
      <c r="K189" s="171"/>
      <c r="L189" s="176"/>
    </row>
    <row r="190" spans="3:12" ht="13">
      <c r="C190" s="472"/>
      <c r="D190" s="472"/>
      <c r="E190" s="177"/>
      <c r="F190" s="177"/>
      <c r="G190" s="167"/>
      <c r="H190" s="167"/>
      <c r="I190" s="167"/>
      <c r="J190" s="167"/>
      <c r="K190" s="171"/>
      <c r="L190" s="176"/>
    </row>
    <row r="191" spans="3:12" ht="13">
      <c r="C191" s="472"/>
      <c r="D191" s="472"/>
      <c r="E191" s="177"/>
      <c r="F191" s="177"/>
      <c r="G191" s="167"/>
      <c r="H191" s="167"/>
      <c r="I191" s="167"/>
      <c r="J191" s="167"/>
      <c r="K191" s="171"/>
      <c r="L191" s="176"/>
    </row>
    <row r="192" spans="3:12" ht="13">
      <c r="C192" s="472"/>
      <c r="D192" s="472"/>
      <c r="E192" s="177"/>
      <c r="F192" s="177"/>
      <c r="G192" s="167"/>
      <c r="H192" s="167"/>
      <c r="I192" s="167"/>
      <c r="J192" s="167"/>
      <c r="K192" s="171"/>
      <c r="L192" s="176"/>
    </row>
    <row r="193" spans="3:12" ht="13">
      <c r="C193" s="473"/>
      <c r="D193" s="472"/>
      <c r="E193" s="177"/>
      <c r="F193" s="177"/>
      <c r="G193" s="167"/>
      <c r="H193" s="167"/>
      <c r="I193" s="167"/>
      <c r="J193" s="167"/>
      <c r="K193" s="171"/>
      <c r="L193" s="176"/>
    </row>
    <row r="194" spans="3:12" ht="13">
      <c r="C194" s="472"/>
      <c r="D194" s="472"/>
      <c r="E194" s="177"/>
      <c r="F194" s="177"/>
      <c r="G194" s="167"/>
      <c r="H194" s="167"/>
      <c r="I194" s="167"/>
      <c r="J194" s="167"/>
      <c r="K194" s="171"/>
      <c r="L194" s="176"/>
    </row>
    <row r="195" spans="3:12">
      <c r="C195" s="472"/>
      <c r="D195" s="472"/>
      <c r="E195" s="177"/>
      <c r="F195" s="177"/>
    </row>
    <row r="196" spans="3:12">
      <c r="C196" s="472"/>
      <c r="D196" s="472"/>
      <c r="E196" s="177"/>
      <c r="F196" s="177"/>
    </row>
    <row r="197" spans="3:12">
      <c r="C197" s="472"/>
      <c r="D197" s="472"/>
      <c r="E197" s="177"/>
      <c r="F197" s="177"/>
    </row>
    <row r="198" spans="3:12" ht="13">
      <c r="C198" s="472"/>
      <c r="D198" s="472"/>
      <c r="E198" s="179"/>
      <c r="F198" s="179"/>
    </row>
    <row r="199" spans="3:12">
      <c r="C199" s="472"/>
      <c r="D199" s="472"/>
    </row>
    <row r="200" spans="3:12">
      <c r="C200" s="472"/>
      <c r="D200" s="472"/>
    </row>
    <row r="201" spans="3:12">
      <c r="C201" s="472"/>
      <c r="D201" s="472"/>
    </row>
    <row r="202" spans="3:12">
      <c r="C202" s="472"/>
      <c r="D202" s="472"/>
    </row>
    <row r="203" spans="3:12">
      <c r="C203" s="472"/>
      <c r="D203" s="472"/>
    </row>
    <row r="204" spans="3:12">
      <c r="C204" s="472"/>
      <c r="D204" s="472"/>
    </row>
    <row r="205" spans="3:12">
      <c r="C205" s="472"/>
      <c r="D205" s="472"/>
    </row>
    <row r="206" spans="3:12">
      <c r="C206" s="472"/>
      <c r="D206" s="472"/>
    </row>
    <row r="207" spans="3:12">
      <c r="C207" s="472"/>
      <c r="D207" s="472"/>
    </row>
    <row r="208" spans="3:12">
      <c r="C208" s="472"/>
      <c r="D208" s="472"/>
    </row>
    <row r="209" spans="3:4">
      <c r="C209" s="472"/>
      <c r="D209" s="472"/>
    </row>
    <row r="210" spans="3:4">
      <c r="C210" s="472"/>
      <c r="D210" s="472"/>
    </row>
    <row r="211" spans="3:4">
      <c r="C211" s="472"/>
      <c r="D211" s="472"/>
    </row>
    <row r="212" spans="3:4">
      <c r="C212" s="472"/>
      <c r="D212" s="472"/>
    </row>
    <row r="213" spans="3:4">
      <c r="C213" s="472"/>
      <c r="D213" s="472"/>
    </row>
    <row r="214" spans="3:4">
      <c r="C214" s="472"/>
      <c r="D214" s="472"/>
    </row>
    <row r="215" spans="3:4">
      <c r="C215" s="472"/>
      <c r="D215" s="472"/>
    </row>
    <row r="216" spans="3:4">
      <c r="C216" s="472"/>
      <c r="D216" s="472"/>
    </row>
    <row r="217" spans="3:4">
      <c r="C217" s="472"/>
      <c r="D217" s="472"/>
    </row>
    <row r="218" spans="3:4">
      <c r="C218" s="472"/>
      <c r="D218" s="472"/>
    </row>
    <row r="219" spans="3:4">
      <c r="C219" s="472"/>
      <c r="D219" s="472"/>
    </row>
    <row r="220" spans="3:4">
      <c r="C220" s="472"/>
      <c r="D220" s="472"/>
    </row>
    <row r="221" spans="3:4">
      <c r="C221" s="472"/>
      <c r="D221" s="472"/>
    </row>
    <row r="222" spans="3:4">
      <c r="C222" s="472"/>
      <c r="D222" s="472"/>
    </row>
    <row r="223" spans="3:4">
      <c r="C223" s="472"/>
      <c r="D223" s="472"/>
    </row>
    <row r="224" spans="3:4">
      <c r="C224" s="472"/>
      <c r="D224" s="472"/>
    </row>
    <row r="225" spans="3:4">
      <c r="C225" s="472"/>
      <c r="D225" s="472"/>
    </row>
    <row r="226" spans="3:4">
      <c r="C226" s="472"/>
      <c r="D226" s="472"/>
    </row>
    <row r="227" spans="3:4">
      <c r="C227" s="472"/>
      <c r="D227" s="472"/>
    </row>
    <row r="228" spans="3:4">
      <c r="C228" s="472"/>
      <c r="D228" s="472"/>
    </row>
    <row r="229" spans="3:4">
      <c r="C229" s="472"/>
      <c r="D229" s="472"/>
    </row>
    <row r="230" spans="3:4">
      <c r="C230" s="472"/>
      <c r="D230" s="472"/>
    </row>
    <row r="231" spans="3:4">
      <c r="C231" s="472"/>
      <c r="D231" s="472"/>
    </row>
    <row r="232" spans="3:4">
      <c r="C232" s="472"/>
      <c r="D232" s="472"/>
    </row>
    <row r="233" spans="3:4">
      <c r="C233" s="472"/>
      <c r="D233" s="472"/>
    </row>
    <row r="234" spans="3:4">
      <c r="C234" s="472"/>
      <c r="D234" s="472"/>
    </row>
    <row r="235" spans="3:4">
      <c r="C235" s="472"/>
      <c r="D235" s="472"/>
    </row>
    <row r="236" spans="3:4">
      <c r="C236" s="472"/>
      <c r="D236" s="472"/>
    </row>
    <row r="237" spans="3:4">
      <c r="C237" s="472"/>
      <c r="D237" s="472"/>
    </row>
    <row r="238" spans="3:4">
      <c r="C238" s="472"/>
      <c r="D238" s="472"/>
    </row>
    <row r="239" spans="3:4">
      <c r="C239" s="472"/>
      <c r="D239" s="472"/>
    </row>
    <row r="240" spans="3:4">
      <c r="C240" s="472"/>
      <c r="D240" s="472"/>
    </row>
    <row r="241" spans="3:4">
      <c r="C241" s="472"/>
      <c r="D241" s="472"/>
    </row>
    <row r="242" spans="3:4">
      <c r="C242" s="472"/>
      <c r="D242" s="472"/>
    </row>
    <row r="243" spans="3:4">
      <c r="C243" s="472"/>
      <c r="D243" s="472"/>
    </row>
    <row r="244" spans="3:4">
      <c r="C244" s="472"/>
      <c r="D244" s="472"/>
    </row>
    <row r="245" spans="3:4">
      <c r="C245" s="472"/>
      <c r="D245" s="472"/>
    </row>
    <row r="246" spans="3:4">
      <c r="C246" s="472"/>
      <c r="D246" s="472"/>
    </row>
    <row r="247" spans="3:4">
      <c r="C247" s="472"/>
      <c r="D247" s="472"/>
    </row>
    <row r="248" spans="3:4">
      <c r="C248" s="472"/>
      <c r="D248" s="472"/>
    </row>
    <row r="249" spans="3:4">
      <c r="C249" s="472"/>
      <c r="D249" s="472"/>
    </row>
    <row r="250" spans="3:4">
      <c r="C250" s="472"/>
      <c r="D250" s="472"/>
    </row>
    <row r="251" spans="3:4">
      <c r="C251" s="472"/>
      <c r="D251" s="472"/>
    </row>
    <row r="252" spans="3:4">
      <c r="C252" s="472"/>
      <c r="D252" s="472"/>
    </row>
    <row r="253" spans="3:4">
      <c r="C253" s="472"/>
      <c r="D253" s="472"/>
    </row>
    <row r="254" spans="3:4">
      <c r="C254" s="472"/>
      <c r="D254" s="472"/>
    </row>
    <row r="255" spans="3:4">
      <c r="C255" s="472"/>
      <c r="D255" s="472"/>
    </row>
    <row r="256" spans="3:4">
      <c r="C256" s="472"/>
      <c r="D256" s="472"/>
    </row>
    <row r="257" spans="3:4">
      <c r="C257" s="472"/>
      <c r="D257" s="472"/>
    </row>
    <row r="258" spans="3:4">
      <c r="C258" s="472"/>
      <c r="D258" s="472"/>
    </row>
    <row r="259" spans="3:4">
      <c r="C259" s="472"/>
      <c r="D259" s="472"/>
    </row>
    <row r="260" spans="3:4">
      <c r="C260" s="472"/>
      <c r="D260" s="472"/>
    </row>
    <row r="261" spans="3:4">
      <c r="C261" s="472"/>
      <c r="D261" s="472"/>
    </row>
    <row r="262" spans="3:4">
      <c r="C262" s="472"/>
      <c r="D262" s="472"/>
    </row>
    <row r="263" spans="3:4">
      <c r="C263" s="472"/>
      <c r="D263" s="472"/>
    </row>
    <row r="264" spans="3:4">
      <c r="C264" s="472"/>
      <c r="D264" s="472"/>
    </row>
    <row r="265" spans="3:4">
      <c r="C265" s="472"/>
      <c r="D265" s="472"/>
    </row>
    <row r="266" spans="3:4">
      <c r="C266" s="472"/>
      <c r="D266" s="472"/>
    </row>
    <row r="267" spans="3:4">
      <c r="C267" s="472"/>
      <c r="D267" s="472"/>
    </row>
  </sheetData>
  <sheetProtection sheet="1" objects="1" scenarios="1" formatCells="0" formatColumns="0" formatRows="0"/>
  <phoneticPr fontId="25" type="noConversion"/>
  <printOptions gridLines="1"/>
  <pageMargins left="0.39374999999999999" right="0.39374999999999999" top="0.39374999999999999" bottom="0.59097222222222223" header="0.51180555555555551" footer="0.31527777777777777"/>
  <pageSetup paperSize="9" firstPageNumber="0" orientation="landscape" horizontalDpi="300" verticalDpi="300"/>
  <headerFooter alignWithMargins="0">
    <oddFooter>&amp;L&amp;8Mise à jour : janvier 2010&amp;C&amp;8&amp;F ! &amp;A&amp;R&amp;8page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indexed="47"/>
  </sheetPr>
  <dimension ref="A1:AH226"/>
  <sheetViews>
    <sheetView topLeftCell="A31" workbookViewId="0">
      <selection activeCell="A27" sqref="A27"/>
    </sheetView>
  </sheetViews>
  <sheetFormatPr defaultColWidth="11.36328125" defaultRowHeight="12.5" outlineLevelRow="2" outlineLevelCol="1"/>
  <cols>
    <col min="1" max="1" width="10.36328125" style="471" customWidth="1"/>
    <col min="2" max="2" width="83.6328125" style="471" customWidth="1"/>
    <col min="3" max="6" width="4.36328125" style="471" customWidth="1"/>
    <col min="7" max="10" width="4.6328125" style="474" customWidth="1" outlineLevel="1"/>
    <col min="11" max="11" width="10.6328125" style="141" customWidth="1" outlineLevel="1"/>
    <col min="12" max="12" width="21.453125" style="471" customWidth="1"/>
    <col min="13" max="25" width="11.36328125" style="471"/>
    <col min="26" max="26" width="12.36328125" style="471" customWidth="1"/>
    <col min="27" max="34" width="12.36328125" style="471" hidden="1" customWidth="1"/>
    <col min="35" max="35" width="12.36328125" style="471" customWidth="1"/>
    <col min="36" max="16384" width="11.36328125" style="471"/>
  </cols>
  <sheetData>
    <row r="1" spans="1:34" ht="15.5">
      <c r="A1" s="470" t="s">
        <v>1567</v>
      </c>
      <c r="B1" s="180"/>
      <c r="C1" s="144">
        <v>1</v>
      </c>
      <c r="D1" s="145" t="str">
        <f>"variant"&amp;IF(C1&gt;1,"s","")</f>
        <v>variant</v>
      </c>
      <c r="E1" s="144"/>
      <c r="F1" s="144"/>
      <c r="G1" s="143"/>
      <c r="H1" s="143"/>
      <c r="I1" s="143"/>
      <c r="J1" s="143"/>
    </row>
    <row r="2" spans="1:34">
      <c r="A2" s="233" t="s">
        <v>2327</v>
      </c>
      <c r="B2" s="80" t="s">
        <v>2328</v>
      </c>
      <c r="C2" s="155" t="s">
        <v>2329</v>
      </c>
      <c r="D2" s="155" t="s">
        <v>2330</v>
      </c>
      <c r="E2" s="155" t="s">
        <v>2331</v>
      </c>
      <c r="F2" s="155" t="s">
        <v>2332</v>
      </c>
      <c r="G2" s="80" t="s">
        <v>5441</v>
      </c>
      <c r="H2" s="80" t="s">
        <v>2334</v>
      </c>
      <c r="I2" s="80" t="s">
        <v>2335</v>
      </c>
      <c r="J2" s="80" t="s">
        <v>2336</v>
      </c>
      <c r="K2" s="80" t="s">
        <v>2337</v>
      </c>
      <c r="L2" s="181" t="s">
        <v>1568</v>
      </c>
    </row>
    <row r="3" spans="1:34" ht="13">
      <c r="A3" s="64" t="s">
        <v>1569</v>
      </c>
      <c r="B3" s="1" t="s">
        <v>5427</v>
      </c>
      <c r="C3" s="150"/>
      <c r="D3" s="150"/>
      <c r="E3" s="150"/>
      <c r="F3" s="150"/>
      <c r="G3" s="151"/>
      <c r="H3" s="151"/>
      <c r="I3" s="151"/>
      <c r="J3" s="151"/>
      <c r="K3" s="152"/>
      <c r="L3" s="182"/>
    </row>
    <row r="4" spans="1:34" outlineLevel="1">
      <c r="A4" s="114" t="s">
        <v>586</v>
      </c>
      <c r="B4" s="28" t="s">
        <v>587</v>
      </c>
      <c r="C4" s="150"/>
      <c r="D4" s="150"/>
      <c r="E4" s="150"/>
      <c r="F4" s="150"/>
      <c r="G4" s="151"/>
      <c r="H4" s="151"/>
      <c r="I4" s="151"/>
      <c r="J4" s="151"/>
      <c r="K4" s="152"/>
      <c r="L4" s="182"/>
    </row>
    <row r="5" spans="1:34" ht="20" outlineLevel="2">
      <c r="A5" s="125" t="s">
        <v>588</v>
      </c>
      <c r="B5" s="183" t="s">
        <v>1570</v>
      </c>
      <c r="C5" s="85"/>
      <c r="D5" s="150"/>
      <c r="E5" s="150"/>
      <c r="F5" s="150"/>
      <c r="G5" s="152">
        <v>2</v>
      </c>
      <c r="H5" s="151"/>
      <c r="I5" s="151"/>
      <c r="J5" s="152" t="s">
        <v>2351</v>
      </c>
      <c r="K5" s="152" t="s">
        <v>2241</v>
      </c>
      <c r="L5" s="182"/>
      <c r="AA5" s="471">
        <f>IF(AND('07 Sys'!C5=1,NOT('07 Sys'!I5="")),'07 Sys'!I5,0)</f>
        <v>0</v>
      </c>
      <c r="AB5" s="471">
        <f>IF(AND('07 Sys'!D5=1,NOT('07 Sys'!I5="")),'07 Sys'!I5,0)</f>
        <v>0</v>
      </c>
      <c r="AC5" s="471">
        <f>IF(AND('07 Sys'!E5=1,NOT('07 Sys'!I5="")),'07 Sys'!I5,0)</f>
        <v>0</v>
      </c>
      <c r="AD5" s="471">
        <f>IF(AND('07 Sys'!F5=1,NOT('07 Sys'!I5="")),'07 Sys'!I5,0)</f>
        <v>0</v>
      </c>
      <c r="AE5" s="471">
        <f>IF(AND('07 Sys'!C5=0,NOT('07 Sys'!H5="")),'07 Sys'!H5,4)</f>
        <v>4</v>
      </c>
      <c r="AF5" s="471">
        <f>IF(AND('07 Sys'!D5=0,NOT('07 Sys'!H5="")),'07 Sys'!H5,4)</f>
        <v>4</v>
      </c>
      <c r="AG5" s="471">
        <f>IF(AND('07 Sys'!E5=0,NOT('07 Sys'!H5="")),'07 Sys'!H5,4)</f>
        <v>4</v>
      </c>
      <c r="AH5" s="471">
        <f>IF(AND('07 Sys'!F5=0,NOT('07 Sys'!H5="")),'07 Sys'!H5,4)</f>
        <v>4</v>
      </c>
    </row>
    <row r="6" spans="1:34" ht="40" outlineLevel="2">
      <c r="A6" s="125" t="s">
        <v>3690</v>
      </c>
      <c r="B6" s="61" t="s">
        <v>5428</v>
      </c>
      <c r="C6" s="85"/>
      <c r="D6" s="150"/>
      <c r="E6" s="150"/>
      <c r="F6" s="150"/>
      <c r="G6" s="152">
        <v>4</v>
      </c>
      <c r="H6" s="152">
        <v>2</v>
      </c>
      <c r="I6" s="152"/>
      <c r="J6" s="152" t="s">
        <v>2351</v>
      </c>
      <c r="K6" s="152" t="s">
        <v>4527</v>
      </c>
      <c r="L6" s="182"/>
      <c r="AA6" s="471">
        <f>IF(AND('07 Sys'!C6=1,NOT('07 Sys'!I6="")),'07 Sys'!I6,0)</f>
        <v>0</v>
      </c>
      <c r="AB6" s="471">
        <f>IF(AND('07 Sys'!D6=1,NOT('07 Sys'!I6="")),'07 Sys'!I6,0)</f>
        <v>0</v>
      </c>
      <c r="AC6" s="471">
        <f>IF(AND('07 Sys'!E6=1,NOT('07 Sys'!I6="")),'07 Sys'!I6,0)</f>
        <v>0</v>
      </c>
      <c r="AD6" s="471">
        <f>IF(AND('07 Sys'!F6=1,NOT('07 Sys'!I6="")),'07 Sys'!I6,0)</f>
        <v>0</v>
      </c>
      <c r="AE6" s="471">
        <f>IF(AND('07 Sys'!C6=0,NOT('07 Sys'!H6="")),'07 Sys'!H6,4)</f>
        <v>2</v>
      </c>
      <c r="AF6" s="471">
        <f>IF(AND('07 Sys'!D6=0,NOT('07 Sys'!H6="")),'07 Sys'!H6,4)</f>
        <v>2</v>
      </c>
      <c r="AG6" s="471">
        <f>IF(AND('07 Sys'!E6=0,NOT('07 Sys'!H6="")),'07 Sys'!H6,4)</f>
        <v>2</v>
      </c>
      <c r="AH6" s="471">
        <f>IF(AND('07 Sys'!F6=0,NOT('07 Sys'!H6="")),'07 Sys'!H6,4)</f>
        <v>2</v>
      </c>
    </row>
    <row r="7" spans="1:34" ht="20" outlineLevel="2">
      <c r="A7" s="125" t="s">
        <v>3675</v>
      </c>
      <c r="B7" s="61" t="s">
        <v>3649</v>
      </c>
      <c r="C7" s="85"/>
      <c r="D7" s="150"/>
      <c r="E7" s="150"/>
      <c r="F7" s="150"/>
      <c r="G7" s="152">
        <v>4</v>
      </c>
      <c r="H7" s="152"/>
      <c r="I7" s="152"/>
      <c r="J7" s="152" t="s">
        <v>5466</v>
      </c>
      <c r="K7" s="152"/>
      <c r="L7" s="182"/>
      <c r="AA7" s="471">
        <f>IF(AND('07 Sys'!C7=1,NOT('07 Sys'!I7="")),'07 Sys'!I7,0)</f>
        <v>0</v>
      </c>
      <c r="AB7" s="471">
        <f>IF(AND('07 Sys'!D7=1,NOT('07 Sys'!I7="")),'07 Sys'!I7,0)</f>
        <v>0</v>
      </c>
      <c r="AC7" s="471">
        <f>IF(AND('07 Sys'!E7=1,NOT('07 Sys'!I7="")),'07 Sys'!I7,0)</f>
        <v>0</v>
      </c>
      <c r="AD7" s="471">
        <f>IF(AND('07 Sys'!F7=1,NOT('07 Sys'!I7="")),'07 Sys'!I7,0)</f>
        <v>0</v>
      </c>
      <c r="AE7" s="471">
        <f>IF(AND('07 Sys'!C7=0,NOT('07 Sys'!H7="")),'07 Sys'!H7,4)</f>
        <v>4</v>
      </c>
      <c r="AF7" s="471">
        <f>IF(AND('07 Sys'!D7=0,NOT('07 Sys'!H7="")),'07 Sys'!H7,4)</f>
        <v>4</v>
      </c>
      <c r="AG7" s="471">
        <f>IF(AND('07 Sys'!E7=0,NOT('07 Sys'!H7="")),'07 Sys'!H7,4)</f>
        <v>4</v>
      </c>
      <c r="AH7" s="471">
        <f>IF(AND('07 Sys'!F7=0,NOT('07 Sys'!H7="")),'07 Sys'!H7,4)</f>
        <v>4</v>
      </c>
    </row>
    <row r="8" spans="1:34" ht="20" outlineLevel="2">
      <c r="A8" s="125" t="s">
        <v>3683</v>
      </c>
      <c r="B8" s="61" t="s">
        <v>4958</v>
      </c>
      <c r="C8" s="85"/>
      <c r="D8" s="150"/>
      <c r="E8" s="150"/>
      <c r="F8" s="150"/>
      <c r="G8" s="152">
        <v>2</v>
      </c>
      <c r="H8" s="152"/>
      <c r="I8" s="152"/>
      <c r="J8" s="152" t="s">
        <v>2356</v>
      </c>
      <c r="K8" s="152" t="s">
        <v>3684</v>
      </c>
      <c r="L8" s="182"/>
      <c r="AA8" s="471">
        <f>IF(AND('07 Sys'!C8=1,NOT('07 Sys'!I8="")),'07 Sys'!I8,0)</f>
        <v>0</v>
      </c>
      <c r="AB8" s="471">
        <f>IF(AND('07 Sys'!D8=1,NOT('07 Sys'!I8="")),'07 Sys'!I8,0)</f>
        <v>0</v>
      </c>
      <c r="AC8" s="471">
        <f>IF(AND('07 Sys'!E8=1,NOT('07 Sys'!I8="")),'07 Sys'!I8,0)</f>
        <v>0</v>
      </c>
      <c r="AD8" s="471">
        <f>IF(AND('07 Sys'!F8=1,NOT('07 Sys'!I8="")),'07 Sys'!I8,0)</f>
        <v>0</v>
      </c>
      <c r="AE8" s="471">
        <f>IF(AND('07 Sys'!C8=0,NOT('07 Sys'!H8="")),'07 Sys'!H8,4)</f>
        <v>4</v>
      </c>
      <c r="AF8" s="471">
        <f>IF(AND('07 Sys'!D8=0,NOT('07 Sys'!H8="")),'07 Sys'!H8,4)</f>
        <v>4</v>
      </c>
      <c r="AG8" s="471">
        <f>IF(AND('07 Sys'!E8=0,NOT('07 Sys'!H8="")),'07 Sys'!H8,4)</f>
        <v>4</v>
      </c>
      <c r="AH8" s="471">
        <f>IF(AND('07 Sys'!F8=0,NOT('07 Sys'!H8="")),'07 Sys'!H8,4)</f>
        <v>4</v>
      </c>
    </row>
    <row r="9" spans="1:34" ht="20" outlineLevel="2">
      <c r="A9" s="125" t="s">
        <v>3685</v>
      </c>
      <c r="B9" s="61" t="s">
        <v>4504</v>
      </c>
      <c r="C9" s="85"/>
      <c r="D9" s="150"/>
      <c r="E9" s="150"/>
      <c r="F9" s="150"/>
      <c r="G9" s="152">
        <v>4</v>
      </c>
      <c r="H9" s="152">
        <v>2</v>
      </c>
      <c r="I9" s="152"/>
      <c r="J9" s="152" t="s">
        <v>5466</v>
      </c>
      <c r="K9" s="152" t="s">
        <v>3684</v>
      </c>
      <c r="L9" s="182"/>
      <c r="AA9" s="471">
        <f>IF(AND('07 Sys'!C9=1,NOT('07 Sys'!I9="")),'07 Sys'!I9,0)</f>
        <v>0</v>
      </c>
      <c r="AB9" s="471">
        <f>IF(AND('07 Sys'!D9=1,NOT('07 Sys'!I9="")),'07 Sys'!I9,0)</f>
        <v>0</v>
      </c>
      <c r="AC9" s="471">
        <f>IF(AND('07 Sys'!E9=1,NOT('07 Sys'!I9="")),'07 Sys'!I9,0)</f>
        <v>0</v>
      </c>
      <c r="AD9" s="471">
        <f>IF(AND('07 Sys'!F9=1,NOT('07 Sys'!I9="")),'07 Sys'!I9,0)</f>
        <v>0</v>
      </c>
      <c r="AE9" s="471">
        <f>IF(AND('07 Sys'!C9=0,NOT('07 Sys'!H9="")),'07 Sys'!H9,4)</f>
        <v>2</v>
      </c>
      <c r="AF9" s="471">
        <f>IF(AND('07 Sys'!D9=0,NOT('07 Sys'!H9="")),'07 Sys'!H9,4)</f>
        <v>2</v>
      </c>
      <c r="AG9" s="471">
        <f>IF(AND('07 Sys'!E9=0,NOT('07 Sys'!H9="")),'07 Sys'!H9,4)</f>
        <v>2</v>
      </c>
      <c r="AH9" s="471">
        <f>IF(AND('07 Sys'!F9=0,NOT('07 Sys'!H9="")),'07 Sys'!H9,4)</f>
        <v>2</v>
      </c>
    </row>
    <row r="10" spans="1:34" ht="40" outlineLevel="2">
      <c r="A10" s="125" t="s">
        <v>3686</v>
      </c>
      <c r="B10" s="61" t="s">
        <v>3650</v>
      </c>
      <c r="C10" s="85"/>
      <c r="D10" s="150"/>
      <c r="E10" s="150"/>
      <c r="F10" s="150"/>
      <c r="G10" s="152">
        <v>4</v>
      </c>
      <c r="H10" s="152">
        <v>3</v>
      </c>
      <c r="I10" s="152"/>
      <c r="J10" s="152" t="s">
        <v>3371</v>
      </c>
      <c r="K10" s="152"/>
      <c r="L10" s="182"/>
      <c r="AA10" s="471">
        <f>IF(AND('07 Sys'!C10=1,NOT('07 Sys'!I10="")),'07 Sys'!I10,0)</f>
        <v>0</v>
      </c>
      <c r="AB10" s="471">
        <f>IF(AND('07 Sys'!D10=1,NOT('07 Sys'!I10="")),'07 Sys'!I10,0)</f>
        <v>0</v>
      </c>
      <c r="AC10" s="471">
        <f>IF(AND('07 Sys'!E10=1,NOT('07 Sys'!I10="")),'07 Sys'!I10,0)</f>
        <v>0</v>
      </c>
      <c r="AD10" s="471">
        <f>IF(AND('07 Sys'!F10=1,NOT('07 Sys'!I10="")),'07 Sys'!I10,0)</f>
        <v>0</v>
      </c>
      <c r="AE10" s="471">
        <f>IF(AND('07 Sys'!C10=0,NOT('07 Sys'!H10="")),'07 Sys'!H10,4)</f>
        <v>3</v>
      </c>
      <c r="AF10" s="471">
        <f>IF(AND('07 Sys'!D10=0,NOT('07 Sys'!H10="")),'07 Sys'!H10,4)</f>
        <v>3</v>
      </c>
      <c r="AG10" s="471">
        <f>IF(AND('07 Sys'!E10=0,NOT('07 Sys'!H10="")),'07 Sys'!H10,4)</f>
        <v>3</v>
      </c>
      <c r="AH10" s="471">
        <f>IF(AND('07 Sys'!F10=0,NOT('07 Sys'!H10="")),'07 Sys'!H10,4)</f>
        <v>3</v>
      </c>
    </row>
    <row r="11" spans="1:34" outlineLevel="2">
      <c r="A11" s="125" t="s">
        <v>3651</v>
      </c>
      <c r="B11" s="61" t="s">
        <v>665</v>
      </c>
      <c r="C11" s="85"/>
      <c r="D11" s="150"/>
      <c r="E11" s="150"/>
      <c r="F11" s="150"/>
      <c r="G11" s="152">
        <v>2</v>
      </c>
      <c r="H11" s="152">
        <v>2</v>
      </c>
      <c r="I11" s="152"/>
      <c r="J11" s="152" t="s">
        <v>2858</v>
      </c>
      <c r="K11" s="152"/>
      <c r="L11" s="182"/>
      <c r="AA11" s="471">
        <f>IF(AND('07 Sys'!C11=1,NOT('07 Sys'!I11="")),'07 Sys'!I11,0)</f>
        <v>0</v>
      </c>
      <c r="AB11" s="471">
        <f>IF(AND('07 Sys'!D11=1,NOT('07 Sys'!I11="")),'07 Sys'!I11,0)</f>
        <v>0</v>
      </c>
      <c r="AC11" s="471">
        <f>IF(AND('07 Sys'!E11=1,NOT('07 Sys'!I11="")),'07 Sys'!I11,0)</f>
        <v>0</v>
      </c>
      <c r="AD11" s="471">
        <f>IF(AND('07 Sys'!F11=1,NOT('07 Sys'!I11="")),'07 Sys'!I11,0)</f>
        <v>0</v>
      </c>
      <c r="AE11" s="471">
        <f>IF(AND('07 Sys'!C11=0,NOT('07 Sys'!H11="")),'07 Sys'!H11,4)</f>
        <v>2</v>
      </c>
      <c r="AF11" s="471">
        <f>IF(AND('07 Sys'!D11=0,NOT('07 Sys'!H11="")),'07 Sys'!H11,4)</f>
        <v>2</v>
      </c>
      <c r="AG11" s="471">
        <f>IF(AND('07 Sys'!E11=0,NOT('07 Sys'!H11="")),'07 Sys'!H11,4)</f>
        <v>2</v>
      </c>
      <c r="AH11" s="471">
        <f>IF(AND('07 Sys'!F11=0,NOT('07 Sys'!H11="")),'07 Sys'!H11,4)</f>
        <v>2</v>
      </c>
    </row>
    <row r="12" spans="1:34" outlineLevel="2">
      <c r="A12" s="125" t="s">
        <v>666</v>
      </c>
      <c r="B12" s="61" t="s">
        <v>596</v>
      </c>
      <c r="C12" s="85"/>
      <c r="D12" s="150"/>
      <c r="E12" s="150"/>
      <c r="F12" s="150"/>
      <c r="G12" s="152">
        <v>4</v>
      </c>
      <c r="H12" s="152">
        <v>2</v>
      </c>
      <c r="I12" s="152"/>
      <c r="J12" s="152" t="s">
        <v>2858</v>
      </c>
      <c r="K12" s="152" t="s">
        <v>3251</v>
      </c>
      <c r="L12" s="182"/>
      <c r="AA12" s="471">
        <f>IF(AND('07 Sys'!C12=1,NOT('07 Sys'!I12="")),'07 Sys'!I12,0)</f>
        <v>0</v>
      </c>
      <c r="AB12" s="471">
        <f>IF(AND('07 Sys'!D12=1,NOT('07 Sys'!I12="")),'07 Sys'!I12,0)</f>
        <v>0</v>
      </c>
      <c r="AC12" s="471">
        <f>IF(AND('07 Sys'!E12=1,NOT('07 Sys'!I12="")),'07 Sys'!I12,0)</f>
        <v>0</v>
      </c>
      <c r="AD12" s="471">
        <f>IF(AND('07 Sys'!F12=1,NOT('07 Sys'!I12="")),'07 Sys'!I12,0)</f>
        <v>0</v>
      </c>
      <c r="AE12" s="471">
        <f>IF(AND('07 Sys'!C12=0,NOT('07 Sys'!H12="")),'07 Sys'!H12,4)</f>
        <v>2</v>
      </c>
      <c r="AF12" s="471">
        <f>IF(AND('07 Sys'!D12=0,NOT('07 Sys'!H12="")),'07 Sys'!H12,4)</f>
        <v>2</v>
      </c>
      <c r="AG12" s="471">
        <f>IF(AND('07 Sys'!E12=0,NOT('07 Sys'!H12="")),'07 Sys'!H12,4)</f>
        <v>2</v>
      </c>
      <c r="AH12" s="471">
        <f>IF(AND('07 Sys'!F12=0,NOT('07 Sys'!H12="")),'07 Sys'!H12,4)</f>
        <v>2</v>
      </c>
    </row>
    <row r="13" spans="1:34" outlineLevel="1">
      <c r="A13" s="114" t="s">
        <v>597</v>
      </c>
      <c r="B13" s="34" t="s">
        <v>598</v>
      </c>
      <c r="C13" s="150"/>
      <c r="D13" s="150"/>
      <c r="E13" s="150"/>
      <c r="F13" s="150"/>
      <c r="G13" s="152"/>
      <c r="H13" s="152"/>
      <c r="I13" s="152"/>
      <c r="J13" s="152"/>
      <c r="K13" s="152"/>
      <c r="L13" s="182"/>
      <c r="AB13" s="471">
        <f>IF(AND('07 Sys'!D13=1,NOT('07 Sys'!I13="")),'07 Sys'!I13,0)</f>
        <v>0</v>
      </c>
    </row>
    <row r="14" spans="1:34" outlineLevel="2">
      <c r="A14" s="125" t="s">
        <v>599</v>
      </c>
      <c r="B14" s="184" t="s">
        <v>623</v>
      </c>
      <c r="C14" s="85"/>
      <c r="D14" s="150"/>
      <c r="E14" s="150"/>
      <c r="F14" s="150"/>
      <c r="G14" s="152">
        <v>4</v>
      </c>
      <c r="H14" s="152">
        <v>2</v>
      </c>
      <c r="I14" s="152"/>
      <c r="J14" s="152" t="s">
        <v>2351</v>
      </c>
      <c r="K14" s="152"/>
      <c r="L14" s="182"/>
      <c r="AA14" s="471">
        <f>IF(AND('07 Sys'!C14=1,NOT('07 Sys'!I14="")),'07 Sys'!I14,0)</f>
        <v>0</v>
      </c>
      <c r="AB14" s="471">
        <f>IF(AND('07 Sys'!D14=1,NOT('07 Sys'!I14="")),'07 Sys'!I14,0)</f>
        <v>0</v>
      </c>
      <c r="AC14" s="471">
        <f>IF(AND('07 Sys'!E14=1,NOT('07 Sys'!I14="")),'07 Sys'!I14,0)</f>
        <v>0</v>
      </c>
      <c r="AD14" s="471">
        <f>IF(AND('07 Sys'!F14=1,NOT('07 Sys'!I14="")),'07 Sys'!I14,0)</f>
        <v>0</v>
      </c>
      <c r="AE14" s="471">
        <f>IF(AND('07 Sys'!C14=0,NOT('07 Sys'!H14="")),'07 Sys'!H14,4)</f>
        <v>2</v>
      </c>
      <c r="AF14" s="471">
        <f>IF(AND('07 Sys'!D14=0,NOT('07 Sys'!H14="")),'07 Sys'!H14,4)</f>
        <v>2</v>
      </c>
      <c r="AG14" s="471">
        <f>IF(AND('07 Sys'!E14=0,NOT('07 Sys'!H14="")),'07 Sys'!H14,4)</f>
        <v>2</v>
      </c>
      <c r="AH14" s="471">
        <f>IF(AND('07 Sys'!F14=0,NOT('07 Sys'!H14="")),'07 Sys'!H14,4)</f>
        <v>2</v>
      </c>
    </row>
    <row r="15" spans="1:34" outlineLevel="2">
      <c r="A15" s="125" t="s">
        <v>624</v>
      </c>
      <c r="B15" s="184" t="s">
        <v>601</v>
      </c>
      <c r="C15" s="85"/>
      <c r="D15" s="150"/>
      <c r="E15" s="150"/>
      <c r="F15" s="150"/>
      <c r="G15" s="152">
        <v>2</v>
      </c>
      <c r="H15" s="152"/>
      <c r="I15" s="152"/>
      <c r="J15" s="152" t="s">
        <v>2351</v>
      </c>
      <c r="K15" s="152"/>
      <c r="L15" s="182"/>
      <c r="AA15" s="471">
        <f>IF(AND('07 Sys'!C15=1,NOT('07 Sys'!I15="")),'07 Sys'!I15,0)</f>
        <v>0</v>
      </c>
      <c r="AB15" s="471">
        <f>IF(AND('07 Sys'!D15=1,NOT('07 Sys'!I15="")),'07 Sys'!I15,0)</f>
        <v>0</v>
      </c>
      <c r="AC15" s="471">
        <f>IF(AND('07 Sys'!E15=1,NOT('07 Sys'!I15="")),'07 Sys'!I15,0)</f>
        <v>0</v>
      </c>
      <c r="AD15" s="471">
        <f>IF(AND('07 Sys'!F15=1,NOT('07 Sys'!I15="")),'07 Sys'!I15,0)</f>
        <v>0</v>
      </c>
      <c r="AE15" s="471">
        <f>IF(AND('07 Sys'!C15=0,NOT('07 Sys'!H15="")),'07 Sys'!H15,4)</f>
        <v>4</v>
      </c>
      <c r="AF15" s="471">
        <f>IF(AND('07 Sys'!D15=0,NOT('07 Sys'!H15="")),'07 Sys'!H15,4)</f>
        <v>4</v>
      </c>
      <c r="AG15" s="471">
        <f>IF(AND('07 Sys'!E15=0,NOT('07 Sys'!H15="")),'07 Sys'!H15,4)</f>
        <v>4</v>
      </c>
      <c r="AH15" s="471">
        <f>IF(AND('07 Sys'!F15=0,NOT('07 Sys'!H15="")),'07 Sys'!H15,4)</f>
        <v>4</v>
      </c>
    </row>
    <row r="16" spans="1:34" ht="50" outlineLevel="2">
      <c r="A16" s="125" t="s">
        <v>602</v>
      </c>
      <c r="B16" s="61" t="s">
        <v>3669</v>
      </c>
      <c r="C16" s="85"/>
      <c r="D16" s="150"/>
      <c r="E16" s="150"/>
      <c r="F16" s="150"/>
      <c r="G16" s="152">
        <v>4</v>
      </c>
      <c r="H16" s="152">
        <v>2</v>
      </c>
      <c r="I16" s="152">
        <v>3</v>
      </c>
      <c r="J16" s="152" t="s">
        <v>5466</v>
      </c>
      <c r="K16" s="152" t="s">
        <v>4527</v>
      </c>
      <c r="L16" s="182"/>
      <c r="AA16" s="471">
        <f>IF(AND('07 Sys'!C16=1,NOT('07 Sys'!I16="")),'07 Sys'!I16,0)</f>
        <v>0</v>
      </c>
      <c r="AB16" s="471">
        <f>IF(AND('07 Sys'!D16=1,NOT('07 Sys'!I16="")),'07 Sys'!I16,0)</f>
        <v>0</v>
      </c>
      <c r="AC16" s="471">
        <f>IF(AND('07 Sys'!E16=1,NOT('07 Sys'!I16="")),'07 Sys'!I16,0)</f>
        <v>0</v>
      </c>
      <c r="AD16" s="471">
        <f>IF(AND('07 Sys'!F16=1,NOT('07 Sys'!I16="")),'07 Sys'!I16,0)</f>
        <v>0</v>
      </c>
      <c r="AE16" s="471">
        <f>IF(AND('07 Sys'!C16=0,NOT('07 Sys'!H16="")),'07 Sys'!H16,4)</f>
        <v>2</v>
      </c>
      <c r="AF16" s="471">
        <f>IF(AND('07 Sys'!D16=0,NOT('07 Sys'!H16="")),'07 Sys'!H16,4)</f>
        <v>2</v>
      </c>
      <c r="AG16" s="471">
        <f>IF(AND('07 Sys'!E16=0,NOT('07 Sys'!H16="")),'07 Sys'!H16,4)</f>
        <v>2</v>
      </c>
      <c r="AH16" s="471">
        <f>IF(AND('07 Sys'!F16=0,NOT('07 Sys'!H16="")),'07 Sys'!H16,4)</f>
        <v>2</v>
      </c>
    </row>
    <row r="17" spans="1:34" ht="20" outlineLevel="2">
      <c r="A17" s="125" t="s">
        <v>633</v>
      </c>
      <c r="B17" s="61" t="s">
        <v>5457</v>
      </c>
      <c r="C17" s="85"/>
      <c r="D17" s="150"/>
      <c r="E17" s="150"/>
      <c r="F17" s="150"/>
      <c r="G17" s="152">
        <v>4</v>
      </c>
      <c r="H17" s="152">
        <v>3</v>
      </c>
      <c r="I17" s="152"/>
      <c r="J17" s="152" t="s">
        <v>5466</v>
      </c>
      <c r="K17" s="152" t="s">
        <v>3251</v>
      </c>
      <c r="L17" s="182"/>
      <c r="AA17" s="471">
        <f>IF(AND('07 Sys'!C17=1,NOT('07 Sys'!I17="")),'07 Sys'!I17,0)</f>
        <v>0</v>
      </c>
      <c r="AB17" s="471">
        <f>IF(AND('07 Sys'!D17=1,NOT('07 Sys'!I17="")),'07 Sys'!I17,0)</f>
        <v>0</v>
      </c>
      <c r="AC17" s="471">
        <f>IF(AND('07 Sys'!E17=1,NOT('07 Sys'!I17="")),'07 Sys'!I17,0)</f>
        <v>0</v>
      </c>
      <c r="AD17" s="471">
        <f>IF(AND('07 Sys'!F17=1,NOT('07 Sys'!I17="")),'07 Sys'!I17,0)</f>
        <v>0</v>
      </c>
      <c r="AE17" s="471">
        <f>IF(AND('07 Sys'!C17=0,NOT('07 Sys'!H17="")),'07 Sys'!H17,4)</f>
        <v>3</v>
      </c>
      <c r="AF17" s="471">
        <f>IF(AND('07 Sys'!D17=0,NOT('07 Sys'!H17="")),'07 Sys'!H17,4)</f>
        <v>3</v>
      </c>
      <c r="AG17" s="471">
        <f>IF(AND('07 Sys'!E17=0,NOT('07 Sys'!H17="")),'07 Sys'!H17,4)</f>
        <v>3</v>
      </c>
      <c r="AH17" s="471">
        <f>IF(AND('07 Sys'!F17=0,NOT('07 Sys'!H17="")),'07 Sys'!H17,4)</f>
        <v>3</v>
      </c>
    </row>
    <row r="18" spans="1:34" outlineLevel="2">
      <c r="A18" s="125" t="s">
        <v>634</v>
      </c>
      <c r="B18" s="61" t="s">
        <v>5458</v>
      </c>
      <c r="C18" s="85"/>
      <c r="D18" s="150"/>
      <c r="E18" s="150"/>
      <c r="F18" s="150"/>
      <c r="G18" s="152">
        <v>4</v>
      </c>
      <c r="H18" s="152"/>
      <c r="I18" s="152"/>
      <c r="J18" s="152" t="s">
        <v>2356</v>
      </c>
      <c r="K18" s="152" t="s">
        <v>3251</v>
      </c>
      <c r="L18" s="182"/>
      <c r="AA18" s="471">
        <f>IF(AND('07 Sys'!C18=1,NOT('07 Sys'!I18="")),'07 Sys'!I18,0)</f>
        <v>0</v>
      </c>
      <c r="AB18" s="471">
        <f>IF(AND('07 Sys'!D18=1,NOT('07 Sys'!I18="")),'07 Sys'!I18,0)</f>
        <v>0</v>
      </c>
      <c r="AC18" s="471">
        <f>IF(AND('07 Sys'!E18=1,NOT('07 Sys'!I18="")),'07 Sys'!I18,0)</f>
        <v>0</v>
      </c>
      <c r="AD18" s="471">
        <f>IF(AND('07 Sys'!F18=1,NOT('07 Sys'!I18="")),'07 Sys'!I18,0)</f>
        <v>0</v>
      </c>
      <c r="AE18" s="471">
        <f>IF(AND('07 Sys'!C18=0,NOT('07 Sys'!H18="")),'07 Sys'!H18,4)</f>
        <v>4</v>
      </c>
      <c r="AF18" s="471">
        <f>IF(AND('07 Sys'!D18=0,NOT('07 Sys'!H18="")),'07 Sys'!H18,4)</f>
        <v>4</v>
      </c>
      <c r="AG18" s="471">
        <f>IF(AND('07 Sys'!E18=0,NOT('07 Sys'!H18="")),'07 Sys'!H18,4)</f>
        <v>4</v>
      </c>
      <c r="AH18" s="471">
        <f>IF(AND('07 Sys'!F18=0,NOT('07 Sys'!H18="")),'07 Sys'!H18,4)</f>
        <v>4</v>
      </c>
    </row>
    <row r="19" spans="1:34" ht="40" outlineLevel="2">
      <c r="A19" s="125" t="s">
        <v>578</v>
      </c>
      <c r="B19" s="61" t="s">
        <v>579</v>
      </c>
      <c r="C19" s="85"/>
      <c r="D19" s="150"/>
      <c r="E19" s="150"/>
      <c r="F19" s="150"/>
      <c r="G19" s="152">
        <v>4</v>
      </c>
      <c r="H19" s="152"/>
      <c r="I19" s="152"/>
      <c r="J19" s="152" t="s">
        <v>2356</v>
      </c>
      <c r="K19" s="152"/>
      <c r="L19" s="182"/>
      <c r="AA19" s="471">
        <f>IF(AND('07 Sys'!C19=1,NOT('07 Sys'!I19="")),'07 Sys'!I19,0)</f>
        <v>0</v>
      </c>
      <c r="AB19" s="471">
        <f>IF(AND('07 Sys'!D19=1,NOT('07 Sys'!I19="")),'07 Sys'!I19,0)</f>
        <v>0</v>
      </c>
      <c r="AC19" s="471">
        <f>IF(AND('07 Sys'!E19=1,NOT('07 Sys'!I19="")),'07 Sys'!I19,0)</f>
        <v>0</v>
      </c>
      <c r="AD19" s="471">
        <f>IF(AND('07 Sys'!F19=1,NOT('07 Sys'!I19="")),'07 Sys'!I19,0)</f>
        <v>0</v>
      </c>
      <c r="AE19" s="471">
        <f>IF(AND('07 Sys'!C19=0,NOT('07 Sys'!H19="")),'07 Sys'!H19,4)</f>
        <v>4</v>
      </c>
      <c r="AF19" s="471">
        <f>IF(AND('07 Sys'!D19=0,NOT('07 Sys'!H19="")),'07 Sys'!H19,4)</f>
        <v>4</v>
      </c>
      <c r="AG19" s="471">
        <f>IF(AND('07 Sys'!E19=0,NOT('07 Sys'!H19="")),'07 Sys'!H19,4)</f>
        <v>4</v>
      </c>
      <c r="AH19" s="471">
        <f>IF(AND('07 Sys'!F19=0,NOT('07 Sys'!H19="")),'07 Sys'!H19,4)</f>
        <v>4</v>
      </c>
    </row>
    <row r="20" spans="1:34" outlineLevel="2">
      <c r="A20" s="125" t="s">
        <v>580</v>
      </c>
      <c r="B20" s="61" t="s">
        <v>581</v>
      </c>
      <c r="C20" s="85"/>
      <c r="D20" s="150"/>
      <c r="E20" s="150"/>
      <c r="F20" s="155"/>
      <c r="G20" s="152">
        <v>2</v>
      </c>
      <c r="H20" s="152"/>
      <c r="I20" s="152"/>
      <c r="J20" s="152" t="s">
        <v>2858</v>
      </c>
      <c r="K20" s="152"/>
      <c r="L20" s="182"/>
      <c r="AA20" s="471">
        <f>IF(AND('07 Sys'!C20=1,NOT('07 Sys'!I20="")),'07 Sys'!I20,0)</f>
        <v>0</v>
      </c>
      <c r="AB20" s="471">
        <f>IF(AND('07 Sys'!D20=1,NOT('07 Sys'!I20="")),'07 Sys'!I20,0)</f>
        <v>0</v>
      </c>
      <c r="AC20" s="471">
        <f>IF(AND('07 Sys'!E20=1,NOT('07 Sys'!I20="")),'07 Sys'!I20,0)</f>
        <v>0</v>
      </c>
      <c r="AD20" s="471">
        <f>IF(AND('07 Sys'!F20=1,NOT('07 Sys'!I20="")),'07 Sys'!I20,0)</f>
        <v>0</v>
      </c>
      <c r="AE20" s="471">
        <f>IF(AND('07 Sys'!C20=0,NOT('07 Sys'!H20="")),'07 Sys'!H20,4)</f>
        <v>4</v>
      </c>
      <c r="AF20" s="471">
        <f>IF(AND('07 Sys'!D20=0,NOT('07 Sys'!H20="")),'07 Sys'!H20,4)</f>
        <v>4</v>
      </c>
      <c r="AG20" s="471">
        <f>IF(AND('07 Sys'!E20=0,NOT('07 Sys'!H20="")),'07 Sys'!H20,4)</f>
        <v>4</v>
      </c>
      <c r="AH20" s="471">
        <f>IF(AND('07 Sys'!F20=0,NOT('07 Sys'!H20="")),'07 Sys'!H20,4)</f>
        <v>4</v>
      </c>
    </row>
    <row r="21" spans="1:34" ht="20" outlineLevel="2">
      <c r="A21" s="125" t="s">
        <v>582</v>
      </c>
      <c r="B21" s="61" t="s">
        <v>583</v>
      </c>
      <c r="C21" s="85"/>
      <c r="D21" s="150"/>
      <c r="E21" s="150"/>
      <c r="F21" s="150"/>
      <c r="G21" s="152">
        <v>1</v>
      </c>
      <c r="H21" s="152">
        <v>2</v>
      </c>
      <c r="I21" s="152"/>
      <c r="J21" s="152" t="s">
        <v>2858</v>
      </c>
      <c r="K21" s="152" t="s">
        <v>3251</v>
      </c>
      <c r="L21" s="182"/>
      <c r="AA21" s="471">
        <f>IF(AND('07 Sys'!C21=1,NOT('07 Sys'!I21="")),'07 Sys'!I21,0)</f>
        <v>0</v>
      </c>
      <c r="AB21" s="471">
        <f>IF(AND('07 Sys'!D21=1,NOT('07 Sys'!I21="")),'07 Sys'!I21,0)</f>
        <v>0</v>
      </c>
      <c r="AC21" s="471">
        <f>IF(AND('07 Sys'!E21=1,NOT('07 Sys'!I21="")),'07 Sys'!I21,0)</f>
        <v>0</v>
      </c>
      <c r="AD21" s="471">
        <f>IF(AND('07 Sys'!F21=1,NOT('07 Sys'!I21="")),'07 Sys'!I21,0)</f>
        <v>0</v>
      </c>
      <c r="AE21" s="471">
        <f>IF(AND('07 Sys'!C21=0,NOT('07 Sys'!H21="")),'07 Sys'!H21,4)</f>
        <v>2</v>
      </c>
      <c r="AF21" s="471">
        <f>IF(AND('07 Sys'!D21=0,NOT('07 Sys'!H21="")),'07 Sys'!H21,4)</f>
        <v>2</v>
      </c>
      <c r="AG21" s="471">
        <f>IF(AND('07 Sys'!E21=0,NOT('07 Sys'!H21="")),'07 Sys'!H21,4)</f>
        <v>2</v>
      </c>
      <c r="AH21" s="471">
        <f>IF(AND('07 Sys'!F21=0,NOT('07 Sys'!H21="")),'07 Sys'!H21,4)</f>
        <v>2</v>
      </c>
    </row>
    <row r="22" spans="1:34" outlineLevel="1">
      <c r="A22" s="114" t="s">
        <v>584</v>
      </c>
      <c r="B22" s="34" t="s">
        <v>5459</v>
      </c>
      <c r="C22" s="150"/>
      <c r="D22" s="150"/>
      <c r="E22" s="150"/>
      <c r="F22" s="150"/>
      <c r="G22" s="152"/>
      <c r="H22" s="152"/>
      <c r="I22" s="152"/>
      <c r="J22" s="152"/>
      <c r="K22" s="152"/>
      <c r="L22" s="182"/>
      <c r="AB22" s="471">
        <f>IF(AND('07 Sys'!D22=1,NOT('07 Sys'!I22="")),'07 Sys'!I22,0)</f>
        <v>0</v>
      </c>
    </row>
    <row r="23" spans="1:34" ht="20" outlineLevel="2">
      <c r="A23" s="125" t="s">
        <v>585</v>
      </c>
      <c r="B23" s="61" t="s">
        <v>589</v>
      </c>
      <c r="C23" s="85"/>
      <c r="D23" s="150"/>
      <c r="E23" s="150"/>
      <c r="F23" s="150"/>
      <c r="G23" s="152">
        <v>2</v>
      </c>
      <c r="H23" s="152">
        <v>1</v>
      </c>
      <c r="I23" s="152"/>
      <c r="J23" s="152" t="s">
        <v>2351</v>
      </c>
      <c r="K23" s="152" t="s">
        <v>590</v>
      </c>
      <c r="L23" s="182"/>
      <c r="AA23" s="471">
        <f>IF(AND('07 Sys'!C23=1,NOT('07 Sys'!I23="")),'07 Sys'!I23,0)</f>
        <v>0</v>
      </c>
      <c r="AB23" s="471">
        <f>IF(AND('07 Sys'!D23=1,NOT('07 Sys'!I23="")),'07 Sys'!I23,0)</f>
        <v>0</v>
      </c>
      <c r="AC23" s="471">
        <f>IF(AND('07 Sys'!E23=1,NOT('07 Sys'!I23="")),'07 Sys'!I23,0)</f>
        <v>0</v>
      </c>
      <c r="AD23" s="471">
        <f>IF(AND('07 Sys'!F23=1,NOT('07 Sys'!I23="")),'07 Sys'!I23,0)</f>
        <v>0</v>
      </c>
      <c r="AE23" s="471">
        <f>IF(AND('07 Sys'!C23=0,NOT('07 Sys'!H23="")),'07 Sys'!H23,4)</f>
        <v>1</v>
      </c>
      <c r="AF23" s="471">
        <f>IF(AND('07 Sys'!D23=0,NOT('07 Sys'!H23="")),'07 Sys'!H23,4)</f>
        <v>1</v>
      </c>
      <c r="AG23" s="471">
        <f>IF(AND('07 Sys'!E23=0,NOT('07 Sys'!H23="")),'07 Sys'!H23,4)</f>
        <v>1</v>
      </c>
      <c r="AH23" s="471">
        <f>IF(AND('07 Sys'!F23=0,NOT('07 Sys'!H23="")),'07 Sys'!H23,4)</f>
        <v>1</v>
      </c>
    </row>
    <row r="24" spans="1:34" ht="50" outlineLevel="2">
      <c r="A24" s="125" t="s">
        <v>591</v>
      </c>
      <c r="B24" s="61" t="s">
        <v>515</v>
      </c>
      <c r="C24" s="85"/>
      <c r="D24" s="150"/>
      <c r="E24" s="150"/>
      <c r="F24" s="150"/>
      <c r="G24" s="152">
        <v>4</v>
      </c>
      <c r="H24" s="152">
        <v>2</v>
      </c>
      <c r="I24" s="152"/>
      <c r="J24" s="152" t="s">
        <v>5466</v>
      </c>
      <c r="K24" s="152" t="s">
        <v>516</v>
      </c>
      <c r="L24" s="182"/>
      <c r="AA24" s="471">
        <f>IF(AND('07 Sys'!C24=1,NOT('07 Sys'!I24="")),'07 Sys'!I24,0)</f>
        <v>0</v>
      </c>
      <c r="AB24" s="471">
        <f>IF(AND('07 Sys'!D24=1,NOT('07 Sys'!I24="")),'07 Sys'!I24,0)</f>
        <v>0</v>
      </c>
      <c r="AC24" s="471">
        <f>IF(AND('07 Sys'!E24=1,NOT('07 Sys'!I24="")),'07 Sys'!I24,0)</f>
        <v>0</v>
      </c>
      <c r="AD24" s="471">
        <f>IF(AND('07 Sys'!F24=1,NOT('07 Sys'!I24="")),'07 Sys'!I24,0)</f>
        <v>0</v>
      </c>
      <c r="AE24" s="471">
        <f>IF(AND('07 Sys'!C24=0,NOT('07 Sys'!H24="")),'07 Sys'!H24,4)</f>
        <v>2</v>
      </c>
      <c r="AF24" s="471">
        <f>IF(AND('07 Sys'!D24=0,NOT('07 Sys'!H24="")),'07 Sys'!H24,4)</f>
        <v>2</v>
      </c>
      <c r="AG24" s="471">
        <f>IF(AND('07 Sys'!E24=0,NOT('07 Sys'!H24="")),'07 Sys'!H24,4)</f>
        <v>2</v>
      </c>
      <c r="AH24" s="471">
        <f>IF(AND('07 Sys'!F24=0,NOT('07 Sys'!H24="")),'07 Sys'!H24,4)</f>
        <v>2</v>
      </c>
    </row>
    <row r="25" spans="1:34" ht="40" outlineLevel="2">
      <c r="A25" s="125" t="s">
        <v>517</v>
      </c>
      <c r="B25" s="61" t="s">
        <v>620</v>
      </c>
      <c r="C25" s="85"/>
      <c r="D25" s="150"/>
      <c r="E25" s="150"/>
      <c r="F25" s="150"/>
      <c r="G25" s="152">
        <v>4</v>
      </c>
      <c r="H25" s="152">
        <v>2</v>
      </c>
      <c r="I25" s="152"/>
      <c r="J25" s="152" t="s">
        <v>2356</v>
      </c>
      <c r="K25" s="152" t="s">
        <v>621</v>
      </c>
      <c r="L25" s="182"/>
      <c r="AA25" s="471">
        <f>IF(AND('07 Sys'!C25=1,NOT('07 Sys'!I25="")),'07 Sys'!I25,0)</f>
        <v>0</v>
      </c>
      <c r="AB25" s="471">
        <f>IF(AND('07 Sys'!D25=1,NOT('07 Sys'!I25="")),'07 Sys'!I25,0)</f>
        <v>0</v>
      </c>
      <c r="AC25" s="471">
        <f>IF(AND('07 Sys'!E25=1,NOT('07 Sys'!I25="")),'07 Sys'!I25,0)</f>
        <v>0</v>
      </c>
      <c r="AD25" s="471">
        <f>IF(AND('07 Sys'!F25=1,NOT('07 Sys'!I25="")),'07 Sys'!I25,0)</f>
        <v>0</v>
      </c>
      <c r="AE25" s="471">
        <f>IF(AND('07 Sys'!C25=0,NOT('07 Sys'!H25="")),'07 Sys'!H25,4)</f>
        <v>2</v>
      </c>
      <c r="AF25" s="471">
        <f>IF(AND('07 Sys'!D25=0,NOT('07 Sys'!H25="")),'07 Sys'!H25,4)</f>
        <v>2</v>
      </c>
      <c r="AG25" s="471">
        <f>IF(AND('07 Sys'!E25=0,NOT('07 Sys'!H25="")),'07 Sys'!H25,4)</f>
        <v>2</v>
      </c>
      <c r="AH25" s="471">
        <f>IF(AND('07 Sys'!F25=0,NOT('07 Sys'!H25="")),'07 Sys'!H25,4)</f>
        <v>2</v>
      </c>
    </row>
    <row r="26" spans="1:34" ht="30" outlineLevel="2">
      <c r="A26" s="125" t="s">
        <v>622</v>
      </c>
      <c r="B26" s="185" t="s">
        <v>1573</v>
      </c>
      <c r="C26" s="85"/>
      <c r="D26" s="150"/>
      <c r="E26" s="150"/>
      <c r="F26" s="150"/>
      <c r="G26" s="152">
        <v>1</v>
      </c>
      <c r="H26" s="152"/>
      <c r="I26" s="152"/>
      <c r="J26" s="152" t="s">
        <v>2356</v>
      </c>
      <c r="K26" s="152" t="s">
        <v>621</v>
      </c>
      <c r="L26" s="182"/>
      <c r="AA26" s="471">
        <f>IF(AND('07 Sys'!C26=1,NOT('07 Sys'!I26="")),'07 Sys'!I26,0)</f>
        <v>0</v>
      </c>
      <c r="AB26" s="471">
        <f>IF(AND('07 Sys'!D26=1,NOT('07 Sys'!I26="")),'07 Sys'!I26,0)</f>
        <v>0</v>
      </c>
      <c r="AC26" s="471">
        <f>IF(AND('07 Sys'!E26=1,NOT('07 Sys'!I26="")),'07 Sys'!I26,0)</f>
        <v>0</v>
      </c>
      <c r="AD26" s="471">
        <f>IF(AND('07 Sys'!F26=1,NOT('07 Sys'!I26="")),'07 Sys'!I26,0)</f>
        <v>0</v>
      </c>
      <c r="AE26" s="471">
        <f>IF(AND('07 Sys'!C26=0,NOT('07 Sys'!H26="")),'07 Sys'!H26,4)</f>
        <v>4</v>
      </c>
      <c r="AF26" s="471">
        <f>IF(AND('07 Sys'!D26=0,NOT('07 Sys'!H26="")),'07 Sys'!H26,4)</f>
        <v>4</v>
      </c>
      <c r="AG26" s="471">
        <f>IF(AND('07 Sys'!E26=0,NOT('07 Sys'!H26="")),'07 Sys'!H26,4)</f>
        <v>4</v>
      </c>
      <c r="AH26" s="471">
        <f>IF(AND('07 Sys'!F26=0,NOT('07 Sys'!H26="")),'07 Sys'!H26,4)</f>
        <v>4</v>
      </c>
    </row>
    <row r="27" spans="1:34" ht="50" outlineLevel="2">
      <c r="A27" s="125" t="s">
        <v>1574</v>
      </c>
      <c r="B27" s="20" t="s">
        <v>5460</v>
      </c>
      <c r="C27" s="85"/>
      <c r="D27" s="150"/>
      <c r="E27" s="150"/>
      <c r="F27" s="150"/>
      <c r="G27" s="152">
        <v>2</v>
      </c>
      <c r="H27" s="152">
        <v>2</v>
      </c>
      <c r="I27" s="152">
        <v>3</v>
      </c>
      <c r="J27" s="152" t="s">
        <v>5466</v>
      </c>
      <c r="K27" s="152" t="s">
        <v>621</v>
      </c>
      <c r="L27" s="182"/>
      <c r="AA27" s="471">
        <f>IF(AND('07 Sys'!C27=1,NOT('07 Sys'!I27="")),'07 Sys'!I27,0)</f>
        <v>0</v>
      </c>
      <c r="AB27" s="471">
        <f>IF(AND('07 Sys'!D27=1,NOT('07 Sys'!I27="")),'07 Sys'!I27,0)</f>
        <v>0</v>
      </c>
      <c r="AC27" s="471">
        <f>IF(AND('07 Sys'!E27=1,NOT('07 Sys'!I27="")),'07 Sys'!I27,0)</f>
        <v>0</v>
      </c>
      <c r="AD27" s="471">
        <f>IF(AND('07 Sys'!F27=1,NOT('07 Sys'!I27="")),'07 Sys'!I27,0)</f>
        <v>0</v>
      </c>
      <c r="AE27" s="471">
        <f>IF(AND('07 Sys'!C27=0,NOT('07 Sys'!H27="")),'07 Sys'!H27,4)</f>
        <v>2</v>
      </c>
      <c r="AF27" s="471">
        <f>IF(AND('07 Sys'!D27=0,NOT('07 Sys'!H27="")),'07 Sys'!H27,4)</f>
        <v>2</v>
      </c>
      <c r="AG27" s="471">
        <f>IF(AND('07 Sys'!E27=0,NOT('07 Sys'!H27="")),'07 Sys'!H27,4)</f>
        <v>2</v>
      </c>
      <c r="AH27" s="471">
        <f>IF(AND('07 Sys'!F27=0,NOT('07 Sys'!H27="")),'07 Sys'!H27,4)</f>
        <v>2</v>
      </c>
    </row>
    <row r="28" spans="1:34" ht="50" outlineLevel="2">
      <c r="A28" s="125" t="s">
        <v>4538</v>
      </c>
      <c r="B28" s="20" t="s">
        <v>4792</v>
      </c>
      <c r="C28" s="85"/>
      <c r="D28" s="150"/>
      <c r="E28" s="150"/>
      <c r="F28" s="155"/>
      <c r="G28" s="152">
        <v>2</v>
      </c>
      <c r="H28" s="152">
        <v>2</v>
      </c>
      <c r="I28" s="152">
        <v>3</v>
      </c>
      <c r="J28" s="152" t="s">
        <v>2356</v>
      </c>
      <c r="K28" s="152" t="s">
        <v>621</v>
      </c>
      <c r="L28" s="182"/>
      <c r="AA28" s="471">
        <f>IF(AND('07 Sys'!C28=1,NOT('07 Sys'!I28="")),'07 Sys'!I28,0)</f>
        <v>0</v>
      </c>
      <c r="AB28" s="471">
        <f>IF(AND('07 Sys'!D28=1,NOT('07 Sys'!I28="")),'07 Sys'!I28,0)</f>
        <v>0</v>
      </c>
      <c r="AC28" s="471">
        <f>IF(AND('07 Sys'!E28=1,NOT('07 Sys'!I28="")),'07 Sys'!I28,0)</f>
        <v>0</v>
      </c>
      <c r="AD28" s="471">
        <f>IF(AND('07 Sys'!F28=1,NOT('07 Sys'!I28="")),'07 Sys'!I28,0)</f>
        <v>0</v>
      </c>
      <c r="AE28" s="471">
        <f>IF(AND('07 Sys'!C28=0,NOT('07 Sys'!H28="")),'07 Sys'!H28,4)</f>
        <v>2</v>
      </c>
      <c r="AF28" s="471">
        <f>IF(AND('07 Sys'!D28=0,NOT('07 Sys'!H28="")),'07 Sys'!H28,4)</f>
        <v>2</v>
      </c>
      <c r="AG28" s="471">
        <f>IF(AND('07 Sys'!E28=0,NOT('07 Sys'!H28="")),'07 Sys'!H28,4)</f>
        <v>2</v>
      </c>
      <c r="AH28" s="471">
        <f>IF(AND('07 Sys'!F28=0,NOT('07 Sys'!H28="")),'07 Sys'!H28,4)</f>
        <v>2</v>
      </c>
    </row>
    <row r="29" spans="1:34" ht="30" outlineLevel="2">
      <c r="A29" s="125" t="s">
        <v>4539</v>
      </c>
      <c r="B29" s="184" t="s">
        <v>4603</v>
      </c>
      <c r="C29" s="85"/>
      <c r="D29" s="150"/>
      <c r="E29" s="150"/>
      <c r="F29" s="150"/>
      <c r="G29" s="152">
        <v>4</v>
      </c>
      <c r="H29" s="152">
        <v>2</v>
      </c>
      <c r="I29" s="152"/>
      <c r="J29" s="152" t="s">
        <v>5466</v>
      </c>
      <c r="K29" s="152" t="s">
        <v>621</v>
      </c>
      <c r="L29" s="182"/>
      <c r="AA29" s="471">
        <f>IF(AND('07 Sys'!C29=1,NOT('07 Sys'!I29="")),'07 Sys'!I29,0)</f>
        <v>0</v>
      </c>
      <c r="AB29" s="471">
        <f>IF(AND('07 Sys'!D29=1,NOT('07 Sys'!I29="")),'07 Sys'!I29,0)</f>
        <v>0</v>
      </c>
      <c r="AC29" s="471">
        <f>IF(AND('07 Sys'!E29=1,NOT('07 Sys'!I29="")),'07 Sys'!I29,0)</f>
        <v>0</v>
      </c>
      <c r="AD29" s="471">
        <f>IF(AND('07 Sys'!F29=1,NOT('07 Sys'!I29="")),'07 Sys'!I29,0)</f>
        <v>0</v>
      </c>
      <c r="AE29" s="471">
        <f>IF(AND('07 Sys'!C29=0,NOT('07 Sys'!H29="")),'07 Sys'!H29,4)</f>
        <v>2</v>
      </c>
      <c r="AF29" s="471">
        <f>IF(AND('07 Sys'!D29=0,NOT('07 Sys'!H29="")),'07 Sys'!H29,4)</f>
        <v>2</v>
      </c>
      <c r="AG29" s="471">
        <f>IF(AND('07 Sys'!E29=0,NOT('07 Sys'!H29="")),'07 Sys'!H29,4)</f>
        <v>2</v>
      </c>
      <c r="AH29" s="471">
        <f>IF(AND('07 Sys'!F29=0,NOT('07 Sys'!H29="")),'07 Sys'!H29,4)</f>
        <v>2</v>
      </c>
    </row>
    <row r="30" spans="1:34" ht="20" outlineLevel="2">
      <c r="A30" s="125" t="s">
        <v>4604</v>
      </c>
      <c r="B30" s="61" t="s">
        <v>5461</v>
      </c>
      <c r="C30" s="85"/>
      <c r="D30" s="150"/>
      <c r="E30" s="150"/>
      <c r="F30" s="150"/>
      <c r="G30" s="152">
        <v>2</v>
      </c>
      <c r="H30" s="152">
        <v>2</v>
      </c>
      <c r="I30" s="152"/>
      <c r="J30" s="152" t="s">
        <v>5466</v>
      </c>
      <c r="K30" s="152" t="s">
        <v>590</v>
      </c>
      <c r="L30" s="182"/>
      <c r="AA30" s="471">
        <f>IF(AND('07 Sys'!C30=1,NOT('07 Sys'!I30="")),'07 Sys'!I30,0)</f>
        <v>0</v>
      </c>
      <c r="AB30" s="471">
        <f>IF(AND('07 Sys'!D30=1,NOT('07 Sys'!I30="")),'07 Sys'!I30,0)</f>
        <v>0</v>
      </c>
      <c r="AC30" s="471">
        <f>IF(AND('07 Sys'!E30=1,NOT('07 Sys'!I30="")),'07 Sys'!I30,0)</f>
        <v>0</v>
      </c>
      <c r="AD30" s="471">
        <f>IF(AND('07 Sys'!F30=1,NOT('07 Sys'!I30="")),'07 Sys'!I30,0)</f>
        <v>0</v>
      </c>
      <c r="AE30" s="471">
        <f>IF(AND('07 Sys'!C30=0,NOT('07 Sys'!H30="")),'07 Sys'!H30,4)</f>
        <v>2</v>
      </c>
      <c r="AF30" s="471">
        <f>IF(AND('07 Sys'!D30=0,NOT('07 Sys'!H30="")),'07 Sys'!H30,4)</f>
        <v>2</v>
      </c>
      <c r="AG30" s="471">
        <f>IF(AND('07 Sys'!E30=0,NOT('07 Sys'!H30="")),'07 Sys'!H30,4)</f>
        <v>2</v>
      </c>
      <c r="AH30" s="471">
        <f>IF(AND('07 Sys'!F30=0,NOT('07 Sys'!H30="")),'07 Sys'!H30,4)</f>
        <v>2</v>
      </c>
    </row>
    <row r="31" spans="1:34" ht="20" outlineLevel="2">
      <c r="A31" s="125" t="s">
        <v>4605</v>
      </c>
      <c r="B31" s="61" t="s">
        <v>1547</v>
      </c>
      <c r="C31" s="85"/>
      <c r="D31" s="150"/>
      <c r="E31" s="150"/>
      <c r="F31" s="150"/>
      <c r="G31" s="152">
        <v>2</v>
      </c>
      <c r="H31" s="152">
        <v>2</v>
      </c>
      <c r="I31" s="152"/>
      <c r="J31" s="152" t="s">
        <v>2356</v>
      </c>
      <c r="K31" s="152" t="s">
        <v>590</v>
      </c>
      <c r="L31" s="182"/>
      <c r="AA31" s="471">
        <f>IF(AND('07 Sys'!C31=1,NOT('07 Sys'!I31="")),'07 Sys'!I31,0)</f>
        <v>0</v>
      </c>
      <c r="AB31" s="471">
        <f>IF(AND('07 Sys'!D31=1,NOT('07 Sys'!I31="")),'07 Sys'!I31,0)</f>
        <v>0</v>
      </c>
      <c r="AC31" s="471">
        <f>IF(AND('07 Sys'!E31=1,NOT('07 Sys'!I31="")),'07 Sys'!I31,0)</f>
        <v>0</v>
      </c>
      <c r="AD31" s="471">
        <f>IF(AND('07 Sys'!F31=1,NOT('07 Sys'!I31="")),'07 Sys'!I31,0)</f>
        <v>0</v>
      </c>
      <c r="AE31" s="471">
        <f>IF(AND('07 Sys'!C31=0,NOT('07 Sys'!H31="")),'07 Sys'!H31,4)</f>
        <v>2</v>
      </c>
      <c r="AF31" s="471">
        <f>IF(AND('07 Sys'!D31=0,NOT('07 Sys'!H31="")),'07 Sys'!H31,4)</f>
        <v>2</v>
      </c>
      <c r="AG31" s="471">
        <f>IF(AND('07 Sys'!E31=0,NOT('07 Sys'!H31="")),'07 Sys'!H31,4)</f>
        <v>2</v>
      </c>
      <c r="AH31" s="471">
        <f>IF(AND('07 Sys'!F31=0,NOT('07 Sys'!H31="")),'07 Sys'!H31,4)</f>
        <v>2</v>
      </c>
    </row>
    <row r="32" spans="1:34" ht="50" outlineLevel="2">
      <c r="A32" s="125" t="s">
        <v>4606</v>
      </c>
      <c r="B32" s="61" t="s">
        <v>4555</v>
      </c>
      <c r="C32" s="85"/>
      <c r="D32" s="150"/>
      <c r="E32" s="150"/>
      <c r="F32" s="150"/>
      <c r="G32" s="152">
        <v>4</v>
      </c>
      <c r="H32" s="152">
        <v>2</v>
      </c>
      <c r="I32" s="152"/>
      <c r="J32" s="152" t="s">
        <v>3371</v>
      </c>
      <c r="K32" s="152"/>
      <c r="L32" s="182"/>
      <c r="AA32" s="471">
        <f>IF(AND('07 Sys'!C32=1,NOT('07 Sys'!I32="")),'07 Sys'!I32,0)</f>
        <v>0</v>
      </c>
      <c r="AB32" s="471">
        <f>IF(AND('07 Sys'!D32=1,NOT('07 Sys'!I32="")),'07 Sys'!I32,0)</f>
        <v>0</v>
      </c>
      <c r="AC32" s="471">
        <f>IF(AND('07 Sys'!E32=1,NOT('07 Sys'!I32="")),'07 Sys'!I32,0)</f>
        <v>0</v>
      </c>
      <c r="AD32" s="471">
        <f>IF(AND('07 Sys'!F32=1,NOT('07 Sys'!I32="")),'07 Sys'!I32,0)</f>
        <v>0</v>
      </c>
      <c r="AE32" s="471">
        <f>IF(AND('07 Sys'!C32=0,NOT('07 Sys'!H32="")),'07 Sys'!H32,4)</f>
        <v>2</v>
      </c>
      <c r="AF32" s="471">
        <f>IF(AND('07 Sys'!D32=0,NOT('07 Sys'!H32="")),'07 Sys'!H32,4)</f>
        <v>2</v>
      </c>
      <c r="AG32" s="471">
        <f>IF(AND('07 Sys'!E32=0,NOT('07 Sys'!H32="")),'07 Sys'!H32,4)</f>
        <v>2</v>
      </c>
      <c r="AH32" s="471">
        <f>IF(AND('07 Sys'!F32=0,NOT('07 Sys'!H32="")),'07 Sys'!H32,4)</f>
        <v>2</v>
      </c>
    </row>
    <row r="33" spans="1:34" ht="40" outlineLevel="2">
      <c r="A33" s="125" t="s">
        <v>4559</v>
      </c>
      <c r="B33" s="61" t="s">
        <v>4633</v>
      </c>
      <c r="C33" s="85"/>
      <c r="D33" s="150"/>
      <c r="E33" s="150"/>
      <c r="F33" s="150"/>
      <c r="G33" s="152">
        <v>4</v>
      </c>
      <c r="H33" s="152">
        <v>3</v>
      </c>
      <c r="I33" s="152"/>
      <c r="J33" s="152" t="s">
        <v>2858</v>
      </c>
      <c r="K33" s="152"/>
      <c r="L33" s="182"/>
      <c r="AA33" s="471">
        <f>IF(AND('07 Sys'!C33=1,NOT('07 Sys'!I33="")),'07 Sys'!I33,0)</f>
        <v>0</v>
      </c>
      <c r="AB33" s="471">
        <f>IF(AND('07 Sys'!D33=1,NOT('07 Sys'!I33="")),'07 Sys'!I33,0)</f>
        <v>0</v>
      </c>
      <c r="AC33" s="471">
        <f>IF(AND('07 Sys'!E33=1,NOT('07 Sys'!I33="")),'07 Sys'!I33,0)</f>
        <v>0</v>
      </c>
      <c r="AD33" s="471">
        <f>IF(AND('07 Sys'!F33=1,NOT('07 Sys'!I33="")),'07 Sys'!I33,0)</f>
        <v>0</v>
      </c>
      <c r="AE33" s="471">
        <f>IF(AND('07 Sys'!C33=0,NOT('07 Sys'!H33="")),'07 Sys'!H33,4)</f>
        <v>3</v>
      </c>
      <c r="AF33" s="471">
        <f>IF(AND('07 Sys'!D33=0,NOT('07 Sys'!H33="")),'07 Sys'!H33,4)</f>
        <v>3</v>
      </c>
      <c r="AG33" s="471">
        <f>IF(AND('07 Sys'!E33=0,NOT('07 Sys'!H33="")),'07 Sys'!H33,4)</f>
        <v>3</v>
      </c>
      <c r="AH33" s="471">
        <f>IF(AND('07 Sys'!F33=0,NOT('07 Sys'!H33="")),'07 Sys'!H33,4)</f>
        <v>3</v>
      </c>
    </row>
    <row r="34" spans="1:34" outlineLevel="1">
      <c r="A34" s="114" t="s">
        <v>4634</v>
      </c>
      <c r="B34" s="34" t="s">
        <v>4635</v>
      </c>
      <c r="C34" s="150"/>
      <c r="D34" s="150"/>
      <c r="E34" s="150"/>
      <c r="F34" s="150"/>
      <c r="G34" s="152"/>
      <c r="H34" s="152"/>
      <c r="I34" s="152"/>
      <c r="J34" s="152"/>
      <c r="K34" s="152"/>
      <c r="L34" s="182"/>
      <c r="AB34" s="471">
        <f>IF(AND('07 Sys'!D34=1,NOT('07 Sys'!I34="")),'07 Sys'!I34,0)</f>
        <v>0</v>
      </c>
    </row>
    <row r="35" spans="1:34" outlineLevel="2">
      <c r="A35" s="125" t="s">
        <v>4636</v>
      </c>
      <c r="B35" s="184" t="s">
        <v>4637</v>
      </c>
      <c r="C35" s="85"/>
      <c r="D35" s="150"/>
      <c r="E35" s="150"/>
      <c r="F35" s="150"/>
      <c r="G35" s="152">
        <v>1</v>
      </c>
      <c r="H35" s="152">
        <v>2</v>
      </c>
      <c r="I35" s="152"/>
      <c r="J35" s="152" t="s">
        <v>2351</v>
      </c>
      <c r="K35" s="152" t="s">
        <v>4565</v>
      </c>
      <c r="L35" s="182"/>
      <c r="AA35" s="471">
        <f>IF(AND('07 Sys'!C35=1,NOT('07 Sys'!I35="")),'07 Sys'!I35,0)</f>
        <v>0</v>
      </c>
      <c r="AB35" s="471">
        <f>IF(AND('07 Sys'!D35=1,NOT('07 Sys'!I35="")),'07 Sys'!I35,0)</f>
        <v>0</v>
      </c>
      <c r="AC35" s="471">
        <f>IF(AND('07 Sys'!E35=1,NOT('07 Sys'!I35="")),'07 Sys'!I35,0)</f>
        <v>0</v>
      </c>
      <c r="AD35" s="471">
        <f>IF(AND('07 Sys'!F35=1,NOT('07 Sys'!I35="")),'07 Sys'!I35,0)</f>
        <v>0</v>
      </c>
      <c r="AE35" s="471">
        <f>IF(AND('07 Sys'!C35=0,NOT('07 Sys'!H35="")),'07 Sys'!H35,4)</f>
        <v>2</v>
      </c>
      <c r="AF35" s="471">
        <f>IF(AND('07 Sys'!D35=0,NOT('07 Sys'!H35="")),'07 Sys'!H35,4)</f>
        <v>2</v>
      </c>
      <c r="AG35" s="471">
        <f>IF(AND('07 Sys'!E35=0,NOT('07 Sys'!H35="")),'07 Sys'!H35,4)</f>
        <v>2</v>
      </c>
      <c r="AH35" s="471">
        <f>IF(AND('07 Sys'!F35=0,NOT('07 Sys'!H35="")),'07 Sys'!H35,4)</f>
        <v>2</v>
      </c>
    </row>
    <row r="36" spans="1:34" ht="40" outlineLevel="2">
      <c r="A36" s="125" t="s">
        <v>4566</v>
      </c>
      <c r="B36" s="61" t="s">
        <v>4576</v>
      </c>
      <c r="C36" s="85"/>
      <c r="D36" s="150"/>
      <c r="E36" s="150"/>
      <c r="F36" s="150"/>
      <c r="G36" s="152">
        <v>4</v>
      </c>
      <c r="H36" s="152">
        <v>2</v>
      </c>
      <c r="I36" s="152"/>
      <c r="J36" s="152" t="s">
        <v>2351</v>
      </c>
      <c r="K36" s="152" t="s">
        <v>4565</v>
      </c>
      <c r="L36" s="182"/>
      <c r="AA36" s="471">
        <f>IF(AND('07 Sys'!C36=1,NOT('07 Sys'!I36="")),'07 Sys'!I36,0)</f>
        <v>0</v>
      </c>
      <c r="AB36" s="471">
        <f>IF(AND('07 Sys'!D36=1,NOT('07 Sys'!I36="")),'07 Sys'!I36,0)</f>
        <v>0</v>
      </c>
      <c r="AC36" s="471">
        <f>IF(AND('07 Sys'!E36=1,NOT('07 Sys'!I36="")),'07 Sys'!I36,0)</f>
        <v>0</v>
      </c>
      <c r="AD36" s="471">
        <f>IF(AND('07 Sys'!F36=1,NOT('07 Sys'!I36="")),'07 Sys'!I36,0)</f>
        <v>0</v>
      </c>
      <c r="AE36" s="471">
        <f>IF(AND('07 Sys'!C36=0,NOT('07 Sys'!H36="")),'07 Sys'!H36,4)</f>
        <v>2</v>
      </c>
      <c r="AF36" s="471">
        <f>IF(AND('07 Sys'!D36=0,NOT('07 Sys'!H36="")),'07 Sys'!H36,4)</f>
        <v>2</v>
      </c>
      <c r="AG36" s="471">
        <f>IF(AND('07 Sys'!E36=0,NOT('07 Sys'!H36="")),'07 Sys'!H36,4)</f>
        <v>2</v>
      </c>
      <c r="AH36" s="471">
        <f>IF(AND('07 Sys'!F36=0,NOT('07 Sys'!H36="")),'07 Sys'!H36,4)</f>
        <v>2</v>
      </c>
    </row>
    <row r="37" spans="1:34" outlineLevel="2">
      <c r="A37" s="125" t="s">
        <v>4577</v>
      </c>
      <c r="B37" s="61" t="s">
        <v>4578</v>
      </c>
      <c r="C37" s="85"/>
      <c r="D37" s="150"/>
      <c r="E37" s="150"/>
      <c r="F37" s="150"/>
      <c r="G37" s="152">
        <v>4</v>
      </c>
      <c r="H37" s="152">
        <v>2</v>
      </c>
      <c r="I37" s="152"/>
      <c r="J37" s="152" t="s">
        <v>5466</v>
      </c>
      <c r="K37" s="152" t="s">
        <v>4565</v>
      </c>
      <c r="L37" s="182"/>
      <c r="AA37" s="471">
        <f>IF(AND('07 Sys'!C37=1,NOT('07 Sys'!I37="")),'07 Sys'!I37,0)</f>
        <v>0</v>
      </c>
      <c r="AB37" s="471">
        <f>IF(AND('07 Sys'!D37=1,NOT('07 Sys'!I37="")),'07 Sys'!I37,0)</f>
        <v>0</v>
      </c>
      <c r="AC37" s="471">
        <f>IF(AND('07 Sys'!E37=1,NOT('07 Sys'!I37="")),'07 Sys'!I37,0)</f>
        <v>0</v>
      </c>
      <c r="AD37" s="471">
        <f>IF(AND('07 Sys'!F37=1,NOT('07 Sys'!I37="")),'07 Sys'!I37,0)</f>
        <v>0</v>
      </c>
      <c r="AE37" s="471">
        <f>IF(AND('07 Sys'!C37=0,NOT('07 Sys'!H37="")),'07 Sys'!H37,4)</f>
        <v>2</v>
      </c>
      <c r="AF37" s="471">
        <f>IF(AND('07 Sys'!D37=0,NOT('07 Sys'!H37="")),'07 Sys'!H37,4)</f>
        <v>2</v>
      </c>
      <c r="AG37" s="471">
        <f>IF(AND('07 Sys'!E37=0,NOT('07 Sys'!H37="")),'07 Sys'!H37,4)</f>
        <v>2</v>
      </c>
      <c r="AH37" s="471">
        <f>IF(AND('07 Sys'!F37=0,NOT('07 Sys'!H37="")),'07 Sys'!H37,4)</f>
        <v>2</v>
      </c>
    </row>
    <row r="38" spans="1:34" ht="40" outlineLevel="2">
      <c r="A38" s="125" t="s">
        <v>4579</v>
      </c>
      <c r="B38" s="61" t="s">
        <v>631</v>
      </c>
      <c r="C38" s="85"/>
      <c r="D38" s="150"/>
      <c r="E38" s="150"/>
      <c r="F38" s="150"/>
      <c r="G38" s="152">
        <v>2</v>
      </c>
      <c r="H38" s="152">
        <v>2</v>
      </c>
      <c r="I38" s="152"/>
      <c r="J38" s="152" t="s">
        <v>5466</v>
      </c>
      <c r="K38" s="152" t="s">
        <v>4565</v>
      </c>
      <c r="L38" s="182"/>
      <c r="AA38" s="471">
        <f>IF(AND('07 Sys'!C38=1,NOT('07 Sys'!I38="")),'07 Sys'!I38,0)</f>
        <v>0</v>
      </c>
      <c r="AB38" s="471">
        <f>IF(AND('07 Sys'!D38=1,NOT('07 Sys'!I38="")),'07 Sys'!I38,0)</f>
        <v>0</v>
      </c>
      <c r="AC38" s="471">
        <f>IF(AND('07 Sys'!E38=1,NOT('07 Sys'!I38="")),'07 Sys'!I38,0)</f>
        <v>0</v>
      </c>
      <c r="AD38" s="471">
        <f>IF(AND('07 Sys'!F38=1,NOT('07 Sys'!I38="")),'07 Sys'!I38,0)</f>
        <v>0</v>
      </c>
      <c r="AE38" s="471">
        <f>IF(AND('07 Sys'!C38=0,NOT('07 Sys'!H38="")),'07 Sys'!H38,4)</f>
        <v>2</v>
      </c>
      <c r="AF38" s="471">
        <f>IF(AND('07 Sys'!D38=0,NOT('07 Sys'!H38="")),'07 Sys'!H38,4)</f>
        <v>2</v>
      </c>
      <c r="AG38" s="471">
        <f>IF(AND('07 Sys'!E38=0,NOT('07 Sys'!H38="")),'07 Sys'!H38,4)</f>
        <v>2</v>
      </c>
      <c r="AH38" s="471">
        <f>IF(AND('07 Sys'!F38=0,NOT('07 Sys'!H38="")),'07 Sys'!H38,4)</f>
        <v>2</v>
      </c>
    </row>
    <row r="39" spans="1:34" outlineLevel="2">
      <c r="A39" s="125" t="s">
        <v>632</v>
      </c>
      <c r="B39" s="61" t="s">
        <v>4293</v>
      </c>
      <c r="C39" s="85"/>
      <c r="D39" s="150"/>
      <c r="E39" s="150"/>
      <c r="F39" s="150"/>
      <c r="G39" s="152">
        <v>4</v>
      </c>
      <c r="H39" s="152"/>
      <c r="I39" s="152"/>
      <c r="J39" s="152" t="s">
        <v>2356</v>
      </c>
      <c r="K39" s="152"/>
      <c r="L39" s="182"/>
      <c r="AA39" s="471">
        <f>IF(AND('07 Sys'!C39=1,NOT('07 Sys'!I39="")),'07 Sys'!I39,0)</f>
        <v>0</v>
      </c>
      <c r="AB39" s="471">
        <f>IF(AND('07 Sys'!D39=1,NOT('07 Sys'!I39="")),'07 Sys'!I39,0)</f>
        <v>0</v>
      </c>
      <c r="AC39" s="471">
        <f>IF(AND('07 Sys'!E39=1,NOT('07 Sys'!I39="")),'07 Sys'!I39,0)</f>
        <v>0</v>
      </c>
      <c r="AD39" s="471">
        <f>IF(AND('07 Sys'!F39=1,NOT('07 Sys'!I39="")),'07 Sys'!I39,0)</f>
        <v>0</v>
      </c>
      <c r="AE39" s="471">
        <f>IF(AND('07 Sys'!C39=0,NOT('07 Sys'!H39="")),'07 Sys'!H39,4)</f>
        <v>4</v>
      </c>
      <c r="AF39" s="471">
        <f>IF(AND('07 Sys'!D39=0,NOT('07 Sys'!H39="")),'07 Sys'!H39,4)</f>
        <v>4</v>
      </c>
      <c r="AG39" s="471">
        <f>IF(AND('07 Sys'!E39=0,NOT('07 Sys'!H39="")),'07 Sys'!H39,4)</f>
        <v>4</v>
      </c>
      <c r="AH39" s="471">
        <f>IF(AND('07 Sys'!F39=0,NOT('07 Sys'!H39="")),'07 Sys'!H39,4)</f>
        <v>4</v>
      </c>
    </row>
    <row r="40" spans="1:34" ht="20" outlineLevel="2">
      <c r="A40" s="125" t="s">
        <v>4294</v>
      </c>
      <c r="B40" s="184" t="s">
        <v>5435</v>
      </c>
      <c r="C40" s="85"/>
      <c r="D40" s="150"/>
      <c r="E40" s="150"/>
      <c r="F40" s="150"/>
      <c r="G40" s="152">
        <v>4</v>
      </c>
      <c r="H40" s="152"/>
      <c r="I40" s="152"/>
      <c r="J40" s="152" t="s">
        <v>2356</v>
      </c>
      <c r="K40" s="152" t="s">
        <v>4295</v>
      </c>
      <c r="L40" s="182"/>
      <c r="AA40" s="471">
        <f>IF(AND('07 Sys'!C40=1,NOT('07 Sys'!I40="")),'07 Sys'!I40,0)</f>
        <v>0</v>
      </c>
      <c r="AB40" s="471">
        <f>IF(AND('07 Sys'!D40=1,NOT('07 Sys'!I40="")),'07 Sys'!I40,0)</f>
        <v>0</v>
      </c>
      <c r="AC40" s="471">
        <f>IF(AND('07 Sys'!E40=1,NOT('07 Sys'!I40="")),'07 Sys'!I40,0)</f>
        <v>0</v>
      </c>
      <c r="AD40" s="471">
        <f>IF(AND('07 Sys'!F40=1,NOT('07 Sys'!I40="")),'07 Sys'!I40,0)</f>
        <v>0</v>
      </c>
      <c r="AE40" s="471">
        <f>IF(AND('07 Sys'!C40=0,NOT('07 Sys'!H40="")),'07 Sys'!H40,4)</f>
        <v>4</v>
      </c>
      <c r="AF40" s="471">
        <f>IF(AND('07 Sys'!D40=0,NOT('07 Sys'!H40="")),'07 Sys'!H40,4)</f>
        <v>4</v>
      </c>
      <c r="AG40" s="471">
        <f>IF(AND('07 Sys'!E40=0,NOT('07 Sys'!H40="")),'07 Sys'!H40,4)</f>
        <v>4</v>
      </c>
      <c r="AH40" s="471">
        <f>IF(AND('07 Sys'!F40=0,NOT('07 Sys'!H40="")),'07 Sys'!H40,4)</f>
        <v>4</v>
      </c>
    </row>
    <row r="41" spans="1:34" ht="20" outlineLevel="2">
      <c r="A41" s="125" t="s">
        <v>4296</v>
      </c>
      <c r="B41" s="184" t="s">
        <v>5188</v>
      </c>
      <c r="C41" s="85"/>
      <c r="D41" s="150"/>
      <c r="E41" s="150"/>
      <c r="F41" s="150"/>
      <c r="G41" s="152">
        <v>4</v>
      </c>
      <c r="H41" s="152">
        <v>2</v>
      </c>
      <c r="I41" s="152"/>
      <c r="J41" s="152" t="s">
        <v>2356</v>
      </c>
      <c r="K41" s="152"/>
      <c r="L41" s="182"/>
      <c r="AA41" s="471">
        <f>IF(AND('07 Sys'!C41=1,NOT('07 Sys'!I41="")),'07 Sys'!I41,0)</f>
        <v>0</v>
      </c>
      <c r="AB41" s="471">
        <f>IF(AND('07 Sys'!D41=1,NOT('07 Sys'!I41="")),'07 Sys'!I41,0)</f>
        <v>0</v>
      </c>
      <c r="AC41" s="471">
        <f>IF(AND('07 Sys'!E41=1,NOT('07 Sys'!I41="")),'07 Sys'!I41,0)</f>
        <v>0</v>
      </c>
      <c r="AD41" s="471">
        <f>IF(AND('07 Sys'!F41=1,NOT('07 Sys'!I41="")),'07 Sys'!I41,0)</f>
        <v>0</v>
      </c>
      <c r="AE41" s="471">
        <f>IF(AND('07 Sys'!C41=0,NOT('07 Sys'!H41="")),'07 Sys'!H41,4)</f>
        <v>2</v>
      </c>
      <c r="AF41" s="471">
        <f>IF(AND('07 Sys'!D41=0,NOT('07 Sys'!H41="")),'07 Sys'!H41,4)</f>
        <v>2</v>
      </c>
      <c r="AG41" s="471">
        <f>IF(AND('07 Sys'!E41=0,NOT('07 Sys'!H41="")),'07 Sys'!H41,4)</f>
        <v>2</v>
      </c>
      <c r="AH41" s="471">
        <f>IF(AND('07 Sys'!F41=0,NOT('07 Sys'!H41="")),'07 Sys'!H41,4)</f>
        <v>2</v>
      </c>
    </row>
    <row r="42" spans="1:34" ht="40" outlineLevel="2">
      <c r="A42" s="125" t="s">
        <v>5189</v>
      </c>
      <c r="B42" s="184" t="s">
        <v>1286</v>
      </c>
      <c r="C42" s="85"/>
      <c r="D42" s="150"/>
      <c r="E42" s="150"/>
      <c r="F42" s="150"/>
      <c r="G42" s="152">
        <v>4</v>
      </c>
      <c r="H42" s="152">
        <v>2</v>
      </c>
      <c r="I42" s="152"/>
      <c r="J42" s="152" t="s">
        <v>3371</v>
      </c>
      <c r="K42" s="152"/>
      <c r="L42" s="182"/>
      <c r="AA42" s="471">
        <f>IF(AND('07 Sys'!C42=1,NOT('07 Sys'!I42="")),'07 Sys'!I42,0)</f>
        <v>0</v>
      </c>
      <c r="AB42" s="471">
        <f>IF(AND('07 Sys'!D42=1,NOT('07 Sys'!I42="")),'07 Sys'!I42,0)</f>
        <v>0</v>
      </c>
      <c r="AC42" s="471">
        <f>IF(AND('07 Sys'!E42=1,NOT('07 Sys'!I42="")),'07 Sys'!I42,0)</f>
        <v>0</v>
      </c>
      <c r="AD42" s="471">
        <f>IF(AND('07 Sys'!F42=1,NOT('07 Sys'!I42="")),'07 Sys'!I42,0)</f>
        <v>0</v>
      </c>
      <c r="AE42" s="471">
        <f>IF(AND('07 Sys'!C42=0,NOT('07 Sys'!H42="")),'07 Sys'!H42,4)</f>
        <v>2</v>
      </c>
      <c r="AF42" s="471">
        <f>IF(AND('07 Sys'!D42=0,NOT('07 Sys'!H42="")),'07 Sys'!H42,4)</f>
        <v>2</v>
      </c>
      <c r="AG42" s="471">
        <f>IF(AND('07 Sys'!E42=0,NOT('07 Sys'!H42="")),'07 Sys'!H42,4)</f>
        <v>2</v>
      </c>
      <c r="AH42" s="471">
        <f>IF(AND('07 Sys'!F42=0,NOT('07 Sys'!H42="")),'07 Sys'!H42,4)</f>
        <v>2</v>
      </c>
    </row>
    <row r="43" spans="1:34" ht="40" outlineLevel="2">
      <c r="A43" s="125" t="s">
        <v>1287</v>
      </c>
      <c r="B43" s="184" t="s">
        <v>2358</v>
      </c>
      <c r="C43" s="85"/>
      <c r="D43" s="150"/>
      <c r="E43" s="150"/>
      <c r="F43" s="150"/>
      <c r="G43" s="152">
        <v>4</v>
      </c>
      <c r="H43" s="152">
        <v>3</v>
      </c>
      <c r="I43" s="152"/>
      <c r="J43" s="152" t="s">
        <v>2858</v>
      </c>
      <c r="K43" s="152"/>
      <c r="L43" s="182"/>
      <c r="AA43" s="471">
        <f>IF(AND('07 Sys'!C43=1,NOT('07 Sys'!I43="")),'07 Sys'!I43,0)</f>
        <v>0</v>
      </c>
      <c r="AB43" s="471">
        <f>IF(AND('07 Sys'!D43=1,NOT('07 Sys'!I43="")),'07 Sys'!I43,0)</f>
        <v>0</v>
      </c>
      <c r="AC43" s="471">
        <f>IF(AND('07 Sys'!E43=1,NOT('07 Sys'!I43="")),'07 Sys'!I43,0)</f>
        <v>0</v>
      </c>
      <c r="AD43" s="471">
        <f>IF(AND('07 Sys'!F43=1,NOT('07 Sys'!I43="")),'07 Sys'!I43,0)</f>
        <v>0</v>
      </c>
      <c r="AE43" s="471">
        <f>IF(AND('07 Sys'!C43=0,NOT('07 Sys'!H43="")),'07 Sys'!H43,4)</f>
        <v>3</v>
      </c>
      <c r="AF43" s="471">
        <f>IF(AND('07 Sys'!D43=0,NOT('07 Sys'!H43="")),'07 Sys'!H43,4)</f>
        <v>3</v>
      </c>
      <c r="AG43" s="471">
        <f>IF(AND('07 Sys'!E43=0,NOT('07 Sys'!H43="")),'07 Sys'!H43,4)</f>
        <v>3</v>
      </c>
      <c r="AH43" s="471">
        <f>IF(AND('07 Sys'!F43=0,NOT('07 Sys'!H43="")),'07 Sys'!H43,4)</f>
        <v>3</v>
      </c>
    </row>
    <row r="44" spans="1:34" ht="20" outlineLevel="2">
      <c r="A44" s="125" t="s">
        <v>2359</v>
      </c>
      <c r="B44" s="184" t="s">
        <v>2360</v>
      </c>
      <c r="C44" s="85"/>
      <c r="D44" s="150"/>
      <c r="E44" s="150"/>
      <c r="F44" s="150"/>
      <c r="G44" s="152">
        <v>2</v>
      </c>
      <c r="H44" s="152">
        <v>3</v>
      </c>
      <c r="I44" s="152"/>
      <c r="J44" s="152" t="s">
        <v>2855</v>
      </c>
      <c r="K44" s="152"/>
      <c r="L44" s="182"/>
      <c r="AA44" s="471">
        <f>IF(AND('07 Sys'!C44=1,NOT('07 Sys'!I44="")),'07 Sys'!I44,0)</f>
        <v>0</v>
      </c>
      <c r="AB44" s="471">
        <f>IF(AND('07 Sys'!D44=1,NOT('07 Sys'!I44="")),'07 Sys'!I44,0)</f>
        <v>0</v>
      </c>
      <c r="AC44" s="471">
        <f>IF(AND('07 Sys'!E44=1,NOT('07 Sys'!I44="")),'07 Sys'!I44,0)</f>
        <v>0</v>
      </c>
      <c r="AD44" s="471">
        <f>IF(AND('07 Sys'!F44=1,NOT('07 Sys'!I44="")),'07 Sys'!I44,0)</f>
        <v>0</v>
      </c>
      <c r="AE44" s="471">
        <f>IF(AND('07 Sys'!C44=0,NOT('07 Sys'!H44="")),'07 Sys'!H44,4)</f>
        <v>3</v>
      </c>
      <c r="AF44" s="471">
        <f>IF(AND('07 Sys'!D44=0,NOT('07 Sys'!H44="")),'07 Sys'!H44,4)</f>
        <v>3</v>
      </c>
      <c r="AG44" s="471">
        <f>IF(AND('07 Sys'!E44=0,NOT('07 Sys'!H44="")),'07 Sys'!H44,4)</f>
        <v>3</v>
      </c>
      <c r="AH44" s="471">
        <f>IF(AND('07 Sys'!F44=0,NOT('07 Sys'!H44="")),'07 Sys'!H44,4)</f>
        <v>3</v>
      </c>
    </row>
    <row r="45" spans="1:34" outlineLevel="1">
      <c r="A45" s="114" t="s">
        <v>2361</v>
      </c>
      <c r="B45" s="88" t="s">
        <v>2362</v>
      </c>
      <c r="C45" s="150"/>
      <c r="D45" s="150"/>
      <c r="E45" s="150"/>
      <c r="F45" s="150"/>
      <c r="G45" s="151"/>
      <c r="H45" s="151"/>
      <c r="I45" s="151"/>
      <c r="J45" s="152"/>
      <c r="K45" s="152"/>
      <c r="L45" s="182"/>
      <c r="AB45" s="471">
        <f>IF(AND('07 Sys'!D45=1,NOT('07 Sys'!I45="")),'07 Sys'!I45,0)</f>
        <v>0</v>
      </c>
    </row>
    <row r="46" spans="1:34" outlineLevel="2">
      <c r="A46" s="125" t="s">
        <v>1246</v>
      </c>
      <c r="B46" s="113" t="s">
        <v>4316</v>
      </c>
      <c r="C46" s="150"/>
      <c r="D46" s="150"/>
      <c r="E46" s="150"/>
      <c r="F46" s="150"/>
      <c r="G46" s="152">
        <v>4</v>
      </c>
      <c r="H46" s="152">
        <v>1</v>
      </c>
      <c r="I46" s="151"/>
      <c r="J46" s="152" t="s">
        <v>5466</v>
      </c>
      <c r="K46" s="152"/>
      <c r="L46" s="182"/>
      <c r="AA46" s="471">
        <f>IF(AND('07 Sys'!C46=1,NOT('07 Sys'!I46="")),'07 Sys'!I46,0)</f>
        <v>0</v>
      </c>
      <c r="AB46" s="471">
        <f>IF(AND('07 Sys'!D46=1,NOT('07 Sys'!I46="")),'07 Sys'!I46,0)</f>
        <v>0</v>
      </c>
      <c r="AC46" s="471">
        <f>IF(AND('07 Sys'!E46=1,NOT('07 Sys'!I46="")),'07 Sys'!I46,0)</f>
        <v>0</v>
      </c>
      <c r="AD46" s="471">
        <f>IF(AND('07 Sys'!F46=1,NOT('07 Sys'!I46="")),'07 Sys'!I46,0)</f>
        <v>0</v>
      </c>
      <c r="AE46" s="471">
        <f>IF(AND('07 Sys'!C46=0,NOT('07 Sys'!H46="")),'07 Sys'!H46,4)</f>
        <v>1</v>
      </c>
      <c r="AF46" s="471">
        <f>IF(AND('07 Sys'!D46=0,NOT('07 Sys'!H46="")),'07 Sys'!H46,4)</f>
        <v>1</v>
      </c>
      <c r="AG46" s="471">
        <f>IF(AND('07 Sys'!E46=0,NOT('07 Sys'!H46="")),'07 Sys'!H46,4)</f>
        <v>1</v>
      </c>
      <c r="AH46" s="471">
        <f>IF(AND('07 Sys'!F46=0,NOT('07 Sys'!H46="")),'07 Sys'!H46,4)</f>
        <v>1</v>
      </c>
    </row>
    <row r="47" spans="1:34" outlineLevel="2">
      <c r="A47" s="125" t="s">
        <v>4317</v>
      </c>
      <c r="B47" s="113" t="s">
        <v>4360</v>
      </c>
      <c r="C47" s="150"/>
      <c r="D47" s="150"/>
      <c r="E47" s="150"/>
      <c r="F47" s="150"/>
      <c r="G47" s="152">
        <v>4</v>
      </c>
      <c r="H47" s="152">
        <v>1</v>
      </c>
      <c r="I47" s="151"/>
      <c r="J47" s="152" t="s">
        <v>5466</v>
      </c>
      <c r="K47" s="152"/>
      <c r="L47" s="182"/>
      <c r="AA47" s="471">
        <f>IF(AND('07 Sys'!C47=1,NOT('07 Sys'!I47="")),'07 Sys'!I47,0)</f>
        <v>0</v>
      </c>
      <c r="AB47" s="471">
        <f>IF(AND('07 Sys'!D47=1,NOT('07 Sys'!I47="")),'07 Sys'!I47,0)</f>
        <v>0</v>
      </c>
      <c r="AC47" s="471">
        <f>IF(AND('07 Sys'!E47=1,NOT('07 Sys'!I47="")),'07 Sys'!I47,0)</f>
        <v>0</v>
      </c>
      <c r="AD47" s="471">
        <f>IF(AND('07 Sys'!F47=1,NOT('07 Sys'!I47="")),'07 Sys'!I47,0)</f>
        <v>0</v>
      </c>
      <c r="AE47" s="471">
        <f>IF(AND('07 Sys'!C47=0,NOT('07 Sys'!H47="")),'07 Sys'!H47,4)</f>
        <v>1</v>
      </c>
      <c r="AF47" s="471">
        <f>IF(AND('07 Sys'!D47=0,NOT('07 Sys'!H47="")),'07 Sys'!H47,4)</f>
        <v>1</v>
      </c>
      <c r="AG47" s="471">
        <f>IF(AND('07 Sys'!E47=0,NOT('07 Sys'!H47="")),'07 Sys'!H47,4)</f>
        <v>1</v>
      </c>
      <c r="AH47" s="471">
        <f>IF(AND('07 Sys'!F47=0,NOT('07 Sys'!H47="")),'07 Sys'!H47,4)</f>
        <v>1</v>
      </c>
    </row>
    <row r="48" spans="1:34" ht="30" outlineLevel="2">
      <c r="A48" s="125" t="s">
        <v>4361</v>
      </c>
      <c r="B48" s="89" t="s">
        <v>3409</v>
      </c>
      <c r="C48" s="150"/>
      <c r="D48" s="150"/>
      <c r="E48" s="150"/>
      <c r="F48" s="150"/>
      <c r="G48" s="152">
        <v>4</v>
      </c>
      <c r="H48" s="152">
        <v>2</v>
      </c>
      <c r="I48" s="151"/>
      <c r="J48" s="152" t="s">
        <v>2356</v>
      </c>
      <c r="K48" s="152"/>
      <c r="L48" s="182"/>
      <c r="AA48" s="471">
        <f>IF(AND('07 Sys'!C48=1,NOT('07 Sys'!I48="")),'07 Sys'!I48,0)</f>
        <v>0</v>
      </c>
      <c r="AB48" s="471">
        <f>IF(AND('07 Sys'!D48=1,NOT('07 Sys'!I48="")),'07 Sys'!I48,0)</f>
        <v>0</v>
      </c>
      <c r="AC48" s="471">
        <f>IF(AND('07 Sys'!E48=1,NOT('07 Sys'!I48="")),'07 Sys'!I48,0)</f>
        <v>0</v>
      </c>
      <c r="AD48" s="471">
        <f>IF(AND('07 Sys'!F48=1,NOT('07 Sys'!I48="")),'07 Sys'!I48,0)</f>
        <v>0</v>
      </c>
      <c r="AE48" s="471">
        <f>IF(AND('07 Sys'!C48=0,NOT('07 Sys'!H48="")),'07 Sys'!H48,4)</f>
        <v>2</v>
      </c>
      <c r="AF48" s="471">
        <f>IF(AND('07 Sys'!D48=0,NOT('07 Sys'!H48="")),'07 Sys'!H48,4)</f>
        <v>2</v>
      </c>
      <c r="AG48" s="471">
        <f>IF(AND('07 Sys'!E48=0,NOT('07 Sys'!H48="")),'07 Sys'!H48,4)</f>
        <v>2</v>
      </c>
      <c r="AH48" s="471">
        <f>IF(AND('07 Sys'!F48=0,NOT('07 Sys'!H48="")),'07 Sys'!H48,4)</f>
        <v>2</v>
      </c>
    </row>
    <row r="49" spans="1:34" ht="50" outlineLevel="2">
      <c r="A49" s="125" t="s">
        <v>3410</v>
      </c>
      <c r="B49" s="89" t="s">
        <v>5417</v>
      </c>
      <c r="C49" s="150"/>
      <c r="D49" s="150"/>
      <c r="E49" s="150"/>
      <c r="F49" s="150"/>
      <c r="G49" s="152">
        <v>4</v>
      </c>
      <c r="H49" s="152">
        <v>3</v>
      </c>
      <c r="I49" s="152"/>
      <c r="J49" s="152" t="s">
        <v>5466</v>
      </c>
      <c r="K49" s="152"/>
      <c r="L49" s="182"/>
      <c r="AA49" s="471">
        <f>IF(AND('07 Sys'!C49=1,NOT('07 Sys'!I49="")),'07 Sys'!I49,0)</f>
        <v>0</v>
      </c>
      <c r="AB49" s="471">
        <f>IF(AND('07 Sys'!D49=1,NOT('07 Sys'!I49="")),'07 Sys'!I49,0)</f>
        <v>0</v>
      </c>
      <c r="AC49" s="471">
        <f>IF(AND('07 Sys'!E49=1,NOT('07 Sys'!I49="")),'07 Sys'!I49,0)</f>
        <v>0</v>
      </c>
      <c r="AD49" s="471">
        <f>IF(AND('07 Sys'!F49=1,NOT('07 Sys'!I49="")),'07 Sys'!I49,0)</f>
        <v>0</v>
      </c>
      <c r="AE49" s="471">
        <f>IF(AND('07 Sys'!C49=0,NOT('07 Sys'!H49="")),'07 Sys'!H49,4)</f>
        <v>3</v>
      </c>
      <c r="AF49" s="471">
        <f>IF(AND('07 Sys'!D49=0,NOT('07 Sys'!H49="")),'07 Sys'!H49,4)</f>
        <v>3</v>
      </c>
      <c r="AG49" s="471">
        <f>IF(AND('07 Sys'!E49=0,NOT('07 Sys'!H49="")),'07 Sys'!H49,4)</f>
        <v>3</v>
      </c>
      <c r="AH49" s="471">
        <f>IF(AND('07 Sys'!F49=0,NOT('07 Sys'!H49="")),'07 Sys'!H49,4)</f>
        <v>3</v>
      </c>
    </row>
    <row r="50" spans="1:34" ht="50" outlineLevel="2">
      <c r="A50" s="125" t="s">
        <v>3411</v>
      </c>
      <c r="B50" s="126" t="s">
        <v>5456</v>
      </c>
      <c r="C50" s="150"/>
      <c r="D50" s="150"/>
      <c r="E50" s="150"/>
      <c r="F50" s="150"/>
      <c r="G50" s="152">
        <v>4</v>
      </c>
      <c r="H50" s="152">
        <v>3</v>
      </c>
      <c r="I50" s="152"/>
      <c r="J50" s="152" t="s">
        <v>2356</v>
      </c>
      <c r="K50" s="152"/>
      <c r="L50" s="182"/>
      <c r="AA50" s="471">
        <f>IF(AND('07 Sys'!C50=1,NOT('07 Sys'!I50="")),'07 Sys'!I50,0)</f>
        <v>0</v>
      </c>
      <c r="AB50" s="471">
        <f>IF(AND('07 Sys'!D50=1,NOT('07 Sys'!I50="")),'07 Sys'!I50,0)</f>
        <v>0</v>
      </c>
      <c r="AC50" s="471">
        <f>IF(AND('07 Sys'!E50=1,NOT('07 Sys'!I50="")),'07 Sys'!I50,0)</f>
        <v>0</v>
      </c>
      <c r="AD50" s="471">
        <f>IF(AND('07 Sys'!F50=1,NOT('07 Sys'!I50="")),'07 Sys'!I50,0)</f>
        <v>0</v>
      </c>
      <c r="AE50" s="471">
        <f>IF(AND('07 Sys'!C50=0,NOT('07 Sys'!H50="")),'07 Sys'!H50,4)</f>
        <v>3</v>
      </c>
      <c r="AF50" s="471">
        <f>IF(AND('07 Sys'!D50=0,NOT('07 Sys'!H50="")),'07 Sys'!H50,4)</f>
        <v>3</v>
      </c>
      <c r="AG50" s="471">
        <f>IF(AND('07 Sys'!E50=0,NOT('07 Sys'!H50="")),'07 Sys'!H50,4)</f>
        <v>3</v>
      </c>
      <c r="AH50" s="471">
        <f>IF(AND('07 Sys'!F50=0,NOT('07 Sys'!H50="")),'07 Sys'!H50,4)</f>
        <v>3</v>
      </c>
    </row>
    <row r="51" spans="1:34" ht="20" outlineLevel="2">
      <c r="A51" s="125" t="s">
        <v>4640</v>
      </c>
      <c r="B51" s="118" t="s">
        <v>4779</v>
      </c>
      <c r="C51" s="150"/>
      <c r="D51" s="150"/>
      <c r="E51" s="150"/>
      <c r="F51" s="150"/>
      <c r="G51" s="152">
        <v>4</v>
      </c>
      <c r="H51" s="152">
        <v>2</v>
      </c>
      <c r="I51" s="151"/>
      <c r="J51" s="152" t="s">
        <v>5466</v>
      </c>
      <c r="K51" s="152"/>
      <c r="L51" s="182"/>
      <c r="AA51" s="471">
        <f>IF(AND('07 Sys'!C51=1,NOT('07 Sys'!I51="")),'07 Sys'!I51,0)</f>
        <v>0</v>
      </c>
      <c r="AB51" s="471">
        <f>IF(AND('07 Sys'!D51=1,NOT('07 Sys'!I51="")),'07 Sys'!I51,0)</f>
        <v>0</v>
      </c>
      <c r="AC51" s="471">
        <f>IF(AND('07 Sys'!E51=1,NOT('07 Sys'!I51="")),'07 Sys'!I51,0)</f>
        <v>0</v>
      </c>
      <c r="AD51" s="471">
        <f>IF(AND('07 Sys'!F51=1,NOT('07 Sys'!I51="")),'07 Sys'!I51,0)</f>
        <v>0</v>
      </c>
      <c r="AE51" s="471">
        <f>IF(AND('07 Sys'!C51=0,NOT('07 Sys'!H51="")),'07 Sys'!H51,4)</f>
        <v>2</v>
      </c>
      <c r="AF51" s="471">
        <f>IF(AND('07 Sys'!D51=0,NOT('07 Sys'!H51="")),'07 Sys'!H51,4)</f>
        <v>2</v>
      </c>
      <c r="AG51" s="471">
        <f>IF(AND('07 Sys'!E51=0,NOT('07 Sys'!H51="")),'07 Sys'!H51,4)</f>
        <v>2</v>
      </c>
      <c r="AH51" s="471">
        <f>IF(AND('07 Sys'!F51=0,NOT('07 Sys'!H51="")),'07 Sys'!H51,4)</f>
        <v>2</v>
      </c>
    </row>
    <row r="52" spans="1:34" ht="20" outlineLevel="2">
      <c r="A52" s="125" t="s">
        <v>4641</v>
      </c>
      <c r="B52" s="118" t="s">
        <v>4207</v>
      </c>
      <c r="C52" s="150"/>
      <c r="D52" s="150"/>
      <c r="E52" s="150"/>
      <c r="F52" s="150"/>
      <c r="G52" s="152">
        <v>4</v>
      </c>
      <c r="H52" s="152">
        <v>2</v>
      </c>
      <c r="I52" s="151"/>
      <c r="J52" s="152" t="s">
        <v>2356</v>
      </c>
      <c r="K52" s="152"/>
      <c r="L52" s="182"/>
      <c r="AA52" s="471">
        <f>IF(AND('07 Sys'!C52=1,NOT('07 Sys'!I52="")),'07 Sys'!I52,0)</f>
        <v>0</v>
      </c>
      <c r="AB52" s="471">
        <f>IF(AND('07 Sys'!D52=1,NOT('07 Sys'!I52="")),'07 Sys'!I52,0)</f>
        <v>0</v>
      </c>
      <c r="AC52" s="471">
        <f>IF(AND('07 Sys'!E52=1,NOT('07 Sys'!I52="")),'07 Sys'!I52,0)</f>
        <v>0</v>
      </c>
      <c r="AD52" s="471">
        <f>IF(AND('07 Sys'!F52=1,NOT('07 Sys'!I52="")),'07 Sys'!I52,0)</f>
        <v>0</v>
      </c>
      <c r="AE52" s="471">
        <f>IF(AND('07 Sys'!C52=0,NOT('07 Sys'!H52="")),'07 Sys'!H52,4)</f>
        <v>2</v>
      </c>
      <c r="AF52" s="471">
        <f>IF(AND('07 Sys'!D52=0,NOT('07 Sys'!H52="")),'07 Sys'!H52,4)</f>
        <v>2</v>
      </c>
      <c r="AG52" s="471">
        <f>IF(AND('07 Sys'!E52=0,NOT('07 Sys'!H52="")),'07 Sys'!H52,4)</f>
        <v>2</v>
      </c>
      <c r="AH52" s="471">
        <f>IF(AND('07 Sys'!F52=0,NOT('07 Sys'!H52="")),'07 Sys'!H52,4)</f>
        <v>2</v>
      </c>
    </row>
    <row r="53" spans="1:34" ht="30" outlineLevel="2">
      <c r="A53" s="125" t="s">
        <v>4642</v>
      </c>
      <c r="B53" s="89" t="s">
        <v>4209</v>
      </c>
      <c r="C53" s="150"/>
      <c r="D53" s="150"/>
      <c r="E53" s="150"/>
      <c r="F53" s="150"/>
      <c r="G53" s="152">
        <v>4</v>
      </c>
      <c r="H53" s="152">
        <v>3</v>
      </c>
      <c r="I53" s="151"/>
      <c r="J53" s="152" t="s">
        <v>3371</v>
      </c>
      <c r="K53" s="152"/>
      <c r="L53" s="182"/>
      <c r="AA53" s="471">
        <f>IF(AND('07 Sys'!C53=1,NOT('07 Sys'!I53="")),'07 Sys'!I53,0)</f>
        <v>0</v>
      </c>
      <c r="AB53" s="471">
        <f>IF(AND('07 Sys'!D53=1,NOT('07 Sys'!I53="")),'07 Sys'!I53,0)</f>
        <v>0</v>
      </c>
      <c r="AC53" s="471">
        <f>IF(AND('07 Sys'!E53=1,NOT('07 Sys'!I53="")),'07 Sys'!I53,0)</f>
        <v>0</v>
      </c>
      <c r="AD53" s="471">
        <f>IF(AND('07 Sys'!F53=1,NOT('07 Sys'!I53="")),'07 Sys'!I53,0)</f>
        <v>0</v>
      </c>
      <c r="AE53" s="471">
        <f>IF(AND('07 Sys'!C53=0,NOT('07 Sys'!H53="")),'07 Sys'!H53,4)</f>
        <v>3</v>
      </c>
      <c r="AF53" s="471">
        <f>IF(AND('07 Sys'!D53=0,NOT('07 Sys'!H53="")),'07 Sys'!H53,4)</f>
        <v>3</v>
      </c>
      <c r="AG53" s="471">
        <f>IF(AND('07 Sys'!E53=0,NOT('07 Sys'!H53="")),'07 Sys'!H53,4)</f>
        <v>3</v>
      </c>
      <c r="AH53" s="471">
        <f>IF(AND('07 Sys'!F53=0,NOT('07 Sys'!H53="")),'07 Sys'!H53,4)</f>
        <v>3</v>
      </c>
    </row>
    <row r="54" spans="1:34" ht="13">
      <c r="A54" s="64" t="s">
        <v>4362</v>
      </c>
      <c r="B54" s="1" t="s">
        <v>4363</v>
      </c>
      <c r="C54" s="150"/>
      <c r="D54" s="150"/>
      <c r="E54" s="150"/>
      <c r="F54" s="150"/>
      <c r="G54" s="152"/>
      <c r="H54" s="152"/>
      <c r="I54" s="152"/>
      <c r="J54" s="152"/>
      <c r="K54" s="152"/>
      <c r="L54" s="182"/>
      <c r="AB54" s="471">
        <f>IF(AND('07 Sys'!D54=1,NOT('07 Sys'!I54="")),'07 Sys'!I54,0)</f>
        <v>0</v>
      </c>
    </row>
    <row r="55" spans="1:34" outlineLevel="2">
      <c r="A55" s="114" t="s">
        <v>4364</v>
      </c>
      <c r="B55" s="34" t="s">
        <v>4365</v>
      </c>
      <c r="C55" s="150"/>
      <c r="D55" s="150"/>
      <c r="E55" s="150"/>
      <c r="F55" s="150"/>
      <c r="G55" s="152"/>
      <c r="H55" s="152"/>
      <c r="I55" s="152"/>
      <c r="J55" s="152"/>
      <c r="K55" s="152"/>
      <c r="L55" s="182"/>
      <c r="AB55" s="471">
        <f>IF(AND('07 Sys'!D55=1,NOT('07 Sys'!I55="")),'07 Sys'!I55,0)</f>
        <v>0</v>
      </c>
    </row>
    <row r="56" spans="1:34" ht="20" outlineLevel="2">
      <c r="A56" s="125" t="s">
        <v>4366</v>
      </c>
      <c r="B56" s="61" t="s">
        <v>4319</v>
      </c>
      <c r="C56" s="150"/>
      <c r="D56" s="150"/>
      <c r="E56" s="150"/>
      <c r="F56" s="150"/>
      <c r="G56" s="152">
        <v>4</v>
      </c>
      <c r="H56" s="152"/>
      <c r="I56" s="152"/>
      <c r="J56" s="152" t="s">
        <v>5466</v>
      </c>
      <c r="K56" s="152"/>
      <c r="L56" s="182"/>
      <c r="AA56" s="471">
        <f>IF(AND('07 Sys'!C56=1,NOT('07 Sys'!I56="")),'07 Sys'!I56,0)</f>
        <v>0</v>
      </c>
      <c r="AB56" s="471">
        <f>IF(AND('07 Sys'!D56=1,NOT('07 Sys'!I56="")),'07 Sys'!I56,0)</f>
        <v>0</v>
      </c>
      <c r="AC56" s="471">
        <f>IF(AND('07 Sys'!E56=1,NOT('07 Sys'!I56="")),'07 Sys'!I56,0)</f>
        <v>0</v>
      </c>
      <c r="AD56" s="471">
        <f>IF(AND('07 Sys'!F56=1,NOT('07 Sys'!I56="")),'07 Sys'!I56,0)</f>
        <v>0</v>
      </c>
      <c r="AE56" s="471">
        <f>IF(AND('07 Sys'!C56=0,NOT('07 Sys'!H56="")),'07 Sys'!H56,4)</f>
        <v>4</v>
      </c>
      <c r="AF56" s="471">
        <f>IF(AND('07 Sys'!D56=0,NOT('07 Sys'!H56="")),'07 Sys'!H56,4)</f>
        <v>4</v>
      </c>
      <c r="AG56" s="471">
        <f>IF(AND('07 Sys'!E56=0,NOT('07 Sys'!H56="")),'07 Sys'!H56,4)</f>
        <v>4</v>
      </c>
      <c r="AH56" s="471">
        <f>IF(AND('07 Sys'!F56=0,NOT('07 Sys'!H56="")),'07 Sys'!H56,4)</f>
        <v>4</v>
      </c>
    </row>
    <row r="57" spans="1:34" ht="20" outlineLevel="2">
      <c r="A57" s="125" t="s">
        <v>4320</v>
      </c>
      <c r="B57" s="61" t="s">
        <v>4321</v>
      </c>
      <c r="C57" s="150"/>
      <c r="D57" s="150"/>
      <c r="E57" s="150"/>
      <c r="F57" s="150"/>
      <c r="G57" s="152">
        <v>4</v>
      </c>
      <c r="H57" s="152"/>
      <c r="I57" s="152"/>
      <c r="J57" s="152" t="s">
        <v>2351</v>
      </c>
      <c r="K57" s="152"/>
      <c r="L57" s="182"/>
      <c r="AA57" s="471">
        <f>IF(AND('07 Sys'!C57=1,NOT('07 Sys'!I57="")),'07 Sys'!I57,0)</f>
        <v>0</v>
      </c>
      <c r="AB57" s="471">
        <f>IF(AND('07 Sys'!D57=1,NOT('07 Sys'!I57="")),'07 Sys'!I57,0)</f>
        <v>0</v>
      </c>
      <c r="AC57" s="471">
        <f>IF(AND('07 Sys'!E57=1,NOT('07 Sys'!I57="")),'07 Sys'!I57,0)</f>
        <v>0</v>
      </c>
      <c r="AD57" s="471">
        <f>IF(AND('07 Sys'!F57=1,NOT('07 Sys'!I57="")),'07 Sys'!I57,0)</f>
        <v>0</v>
      </c>
      <c r="AE57" s="471">
        <f>IF(AND('07 Sys'!C57=0,NOT('07 Sys'!H57="")),'07 Sys'!H57,4)</f>
        <v>4</v>
      </c>
      <c r="AF57" s="471">
        <f>IF(AND('07 Sys'!D57=0,NOT('07 Sys'!H57="")),'07 Sys'!H57,4)</f>
        <v>4</v>
      </c>
      <c r="AG57" s="471">
        <f>IF(AND('07 Sys'!E57=0,NOT('07 Sys'!H57="")),'07 Sys'!H57,4)</f>
        <v>4</v>
      </c>
      <c r="AH57" s="471">
        <f>IF(AND('07 Sys'!F57=0,NOT('07 Sys'!H57="")),'07 Sys'!H57,4)</f>
        <v>4</v>
      </c>
    </row>
    <row r="58" spans="1:34" ht="20" outlineLevel="2">
      <c r="A58" s="125" t="s">
        <v>4322</v>
      </c>
      <c r="B58" s="61" t="s">
        <v>4323</v>
      </c>
      <c r="C58" s="150"/>
      <c r="D58" s="150"/>
      <c r="E58" s="150"/>
      <c r="F58" s="150"/>
      <c r="G58" s="152">
        <v>4</v>
      </c>
      <c r="H58" s="152"/>
      <c r="I58" s="152"/>
      <c r="J58" s="152" t="s">
        <v>5466</v>
      </c>
      <c r="K58" s="152"/>
      <c r="L58" s="182"/>
      <c r="AA58" s="471">
        <f>IF(AND('07 Sys'!C58=1,NOT('07 Sys'!I58="")),'07 Sys'!I58,0)</f>
        <v>0</v>
      </c>
      <c r="AB58" s="471">
        <f>IF(AND('07 Sys'!D58=1,NOT('07 Sys'!I58="")),'07 Sys'!I58,0)</f>
        <v>0</v>
      </c>
      <c r="AC58" s="471">
        <f>IF(AND('07 Sys'!E58=1,NOT('07 Sys'!I58="")),'07 Sys'!I58,0)</f>
        <v>0</v>
      </c>
      <c r="AD58" s="471">
        <f>IF(AND('07 Sys'!F58=1,NOT('07 Sys'!I58="")),'07 Sys'!I58,0)</f>
        <v>0</v>
      </c>
      <c r="AE58" s="471">
        <f>IF(AND('07 Sys'!C58=0,NOT('07 Sys'!H58="")),'07 Sys'!H58,4)</f>
        <v>4</v>
      </c>
      <c r="AF58" s="471">
        <f>IF(AND('07 Sys'!D58=0,NOT('07 Sys'!H58="")),'07 Sys'!H58,4)</f>
        <v>4</v>
      </c>
      <c r="AG58" s="471">
        <f>IF(AND('07 Sys'!E58=0,NOT('07 Sys'!H58="")),'07 Sys'!H58,4)</f>
        <v>4</v>
      </c>
      <c r="AH58" s="471">
        <f>IF(AND('07 Sys'!F58=0,NOT('07 Sys'!H58="")),'07 Sys'!H58,4)</f>
        <v>4</v>
      </c>
    </row>
    <row r="59" spans="1:34" ht="20" outlineLevel="2">
      <c r="A59" s="125" t="s">
        <v>4324</v>
      </c>
      <c r="B59" s="61" t="s">
        <v>1317</v>
      </c>
      <c r="C59" s="150"/>
      <c r="D59" s="150"/>
      <c r="E59" s="150"/>
      <c r="F59" s="150"/>
      <c r="G59" s="152">
        <v>4</v>
      </c>
      <c r="H59" s="152"/>
      <c r="I59" s="152"/>
      <c r="J59" s="152" t="s">
        <v>2356</v>
      </c>
      <c r="K59" s="152"/>
      <c r="L59" s="182"/>
      <c r="AA59" s="471">
        <f>IF(AND('07 Sys'!C59=1,NOT('07 Sys'!I59="")),'07 Sys'!I59,0)</f>
        <v>0</v>
      </c>
      <c r="AB59" s="471">
        <f>IF(AND('07 Sys'!D59=1,NOT('07 Sys'!I59="")),'07 Sys'!I59,0)</f>
        <v>0</v>
      </c>
      <c r="AC59" s="471">
        <f>IF(AND('07 Sys'!E59=1,NOT('07 Sys'!I59="")),'07 Sys'!I59,0)</f>
        <v>0</v>
      </c>
      <c r="AD59" s="471">
        <f>IF(AND('07 Sys'!F59=1,NOT('07 Sys'!I59="")),'07 Sys'!I59,0)</f>
        <v>0</v>
      </c>
      <c r="AE59" s="471">
        <f>IF(AND('07 Sys'!C59=0,NOT('07 Sys'!H59="")),'07 Sys'!H59,4)</f>
        <v>4</v>
      </c>
      <c r="AF59" s="471">
        <f>IF(AND('07 Sys'!D59=0,NOT('07 Sys'!H59="")),'07 Sys'!H59,4)</f>
        <v>4</v>
      </c>
      <c r="AG59" s="471">
        <f>IF(AND('07 Sys'!E59=0,NOT('07 Sys'!H59="")),'07 Sys'!H59,4)</f>
        <v>4</v>
      </c>
      <c r="AH59" s="471">
        <f>IF(AND('07 Sys'!F59=0,NOT('07 Sys'!H59="")),'07 Sys'!H59,4)</f>
        <v>4</v>
      </c>
    </row>
    <row r="60" spans="1:34" outlineLevel="2">
      <c r="A60" s="125" t="s">
        <v>1318</v>
      </c>
      <c r="B60" s="61" t="s">
        <v>690</v>
      </c>
      <c r="C60" s="150"/>
      <c r="D60" s="150"/>
      <c r="E60" s="150"/>
      <c r="F60" s="150"/>
      <c r="G60" s="152">
        <v>4</v>
      </c>
      <c r="H60" s="152"/>
      <c r="I60" s="152"/>
      <c r="J60" s="152" t="s">
        <v>2356</v>
      </c>
      <c r="K60" s="152"/>
      <c r="L60" s="182"/>
      <c r="AA60" s="471">
        <f>IF(AND('07 Sys'!C60=1,NOT('07 Sys'!I60="")),'07 Sys'!I60,0)</f>
        <v>0</v>
      </c>
      <c r="AB60" s="471">
        <f>IF(AND('07 Sys'!D60=1,NOT('07 Sys'!I60="")),'07 Sys'!I60,0)</f>
        <v>0</v>
      </c>
      <c r="AC60" s="471">
        <f>IF(AND('07 Sys'!E60=1,NOT('07 Sys'!I60="")),'07 Sys'!I60,0)</f>
        <v>0</v>
      </c>
      <c r="AD60" s="471">
        <f>IF(AND('07 Sys'!F60=1,NOT('07 Sys'!I60="")),'07 Sys'!I60,0)</f>
        <v>0</v>
      </c>
      <c r="AE60" s="471">
        <f>IF(AND('07 Sys'!C60=0,NOT('07 Sys'!H60="")),'07 Sys'!H60,4)</f>
        <v>4</v>
      </c>
      <c r="AF60" s="471">
        <f>IF(AND('07 Sys'!D60=0,NOT('07 Sys'!H60="")),'07 Sys'!H60,4)</f>
        <v>4</v>
      </c>
      <c r="AG60" s="471">
        <f>IF(AND('07 Sys'!E60=0,NOT('07 Sys'!H60="")),'07 Sys'!H60,4)</f>
        <v>4</v>
      </c>
      <c r="AH60" s="471">
        <f>IF(AND('07 Sys'!F60=0,NOT('07 Sys'!H60="")),'07 Sys'!H60,4)</f>
        <v>4</v>
      </c>
    </row>
    <row r="61" spans="1:34" ht="20" outlineLevel="2">
      <c r="A61" s="125" t="s">
        <v>691</v>
      </c>
      <c r="B61" s="61" t="s">
        <v>4325</v>
      </c>
      <c r="C61" s="150"/>
      <c r="D61" s="150"/>
      <c r="E61" s="150"/>
      <c r="F61" s="150"/>
      <c r="G61" s="152">
        <v>4</v>
      </c>
      <c r="H61" s="152">
        <v>3</v>
      </c>
      <c r="I61" s="152"/>
      <c r="J61" s="152" t="s">
        <v>5466</v>
      </c>
      <c r="K61" s="152"/>
      <c r="L61" s="182"/>
      <c r="AA61" s="471">
        <f>IF(AND('07 Sys'!C61=1,NOT('07 Sys'!I61="")),'07 Sys'!I61,0)</f>
        <v>0</v>
      </c>
      <c r="AB61" s="471">
        <f>IF(AND('07 Sys'!D61=1,NOT('07 Sys'!I61="")),'07 Sys'!I61,0)</f>
        <v>0</v>
      </c>
      <c r="AC61" s="471">
        <f>IF(AND('07 Sys'!E61=1,NOT('07 Sys'!I61="")),'07 Sys'!I61,0)</f>
        <v>0</v>
      </c>
      <c r="AD61" s="471">
        <f>IF(AND('07 Sys'!F61=1,NOT('07 Sys'!I61="")),'07 Sys'!I61,0)</f>
        <v>0</v>
      </c>
      <c r="AE61" s="471">
        <f>IF(AND('07 Sys'!C61=0,NOT('07 Sys'!H61="")),'07 Sys'!H61,4)</f>
        <v>3</v>
      </c>
      <c r="AF61" s="471">
        <f>IF(AND('07 Sys'!D61=0,NOT('07 Sys'!H61="")),'07 Sys'!H61,4)</f>
        <v>3</v>
      </c>
      <c r="AG61" s="471">
        <f>IF(AND('07 Sys'!E61=0,NOT('07 Sys'!H61="")),'07 Sys'!H61,4)</f>
        <v>3</v>
      </c>
      <c r="AH61" s="471">
        <f>IF(AND('07 Sys'!F61=0,NOT('07 Sys'!H61="")),'07 Sys'!H61,4)</f>
        <v>3</v>
      </c>
    </row>
    <row r="62" spans="1:34" outlineLevel="2">
      <c r="A62" s="125" t="s">
        <v>4326</v>
      </c>
      <c r="B62" s="61" t="s">
        <v>4629</v>
      </c>
      <c r="C62" s="150"/>
      <c r="D62" s="150"/>
      <c r="E62" s="150"/>
      <c r="F62" s="150"/>
      <c r="G62" s="152">
        <v>4</v>
      </c>
      <c r="H62" s="152">
        <v>3</v>
      </c>
      <c r="I62" s="152"/>
      <c r="J62" s="152" t="s">
        <v>3371</v>
      </c>
      <c r="K62" s="152"/>
      <c r="L62" s="182"/>
      <c r="AA62" s="471">
        <f>IF(AND('07 Sys'!C62=1,NOT('07 Sys'!I62="")),'07 Sys'!I62,0)</f>
        <v>0</v>
      </c>
      <c r="AB62" s="471">
        <f>IF(AND('07 Sys'!D62=1,NOT('07 Sys'!I62="")),'07 Sys'!I62,0)</f>
        <v>0</v>
      </c>
      <c r="AC62" s="471">
        <f>IF(AND('07 Sys'!E62=1,NOT('07 Sys'!I62="")),'07 Sys'!I62,0)</f>
        <v>0</v>
      </c>
      <c r="AD62" s="471">
        <f>IF(AND('07 Sys'!F62=1,NOT('07 Sys'!I62="")),'07 Sys'!I62,0)</f>
        <v>0</v>
      </c>
      <c r="AE62" s="471">
        <f>IF(AND('07 Sys'!C62=0,NOT('07 Sys'!H62="")),'07 Sys'!H62,4)</f>
        <v>3</v>
      </c>
      <c r="AF62" s="471">
        <f>IF(AND('07 Sys'!D62=0,NOT('07 Sys'!H62="")),'07 Sys'!H62,4)</f>
        <v>3</v>
      </c>
      <c r="AG62" s="471">
        <f>IF(AND('07 Sys'!E62=0,NOT('07 Sys'!H62="")),'07 Sys'!H62,4)</f>
        <v>3</v>
      </c>
      <c r="AH62" s="471">
        <f>IF(AND('07 Sys'!F62=0,NOT('07 Sys'!H62="")),'07 Sys'!H62,4)</f>
        <v>3</v>
      </c>
    </row>
    <row r="63" spans="1:34" ht="20" outlineLevel="2">
      <c r="A63" s="125" t="s">
        <v>4630</v>
      </c>
      <c r="B63" s="61" t="s">
        <v>4631</v>
      </c>
      <c r="C63" s="150"/>
      <c r="D63" s="150"/>
      <c r="E63" s="150"/>
      <c r="F63" s="150"/>
      <c r="G63" s="152">
        <v>4</v>
      </c>
      <c r="H63" s="152"/>
      <c r="I63" s="152"/>
      <c r="J63" s="152" t="s">
        <v>5466</v>
      </c>
      <c r="K63" s="152" t="s">
        <v>4632</v>
      </c>
      <c r="L63" s="182"/>
      <c r="AA63" s="471">
        <f>IF(AND('07 Sys'!C63=1,NOT('07 Sys'!I63="")),'07 Sys'!I63,0)</f>
        <v>0</v>
      </c>
      <c r="AB63" s="471">
        <f>IF(AND('07 Sys'!D63=1,NOT('07 Sys'!I63="")),'07 Sys'!I63,0)</f>
        <v>0</v>
      </c>
      <c r="AC63" s="471">
        <f>IF(AND('07 Sys'!E63=1,NOT('07 Sys'!I63="")),'07 Sys'!I63,0)</f>
        <v>0</v>
      </c>
      <c r="AD63" s="471">
        <f>IF(AND('07 Sys'!F63=1,NOT('07 Sys'!I63="")),'07 Sys'!I63,0)</f>
        <v>0</v>
      </c>
      <c r="AE63" s="471">
        <f>IF(AND('07 Sys'!C63=0,NOT('07 Sys'!H63="")),'07 Sys'!H63,4)</f>
        <v>4</v>
      </c>
      <c r="AF63" s="471">
        <f>IF(AND('07 Sys'!D63=0,NOT('07 Sys'!H63="")),'07 Sys'!H63,4)</f>
        <v>4</v>
      </c>
      <c r="AG63" s="471">
        <f>IF(AND('07 Sys'!E63=0,NOT('07 Sys'!H63="")),'07 Sys'!H63,4)</f>
        <v>4</v>
      </c>
      <c r="AH63" s="471">
        <f>IF(AND('07 Sys'!F63=0,NOT('07 Sys'!H63="")),'07 Sys'!H63,4)</f>
        <v>4</v>
      </c>
    </row>
    <row r="64" spans="1:34" outlineLevel="2">
      <c r="A64" s="125" t="s">
        <v>4678</v>
      </c>
      <c r="B64" s="61" t="s">
        <v>4679</v>
      </c>
      <c r="C64" s="150"/>
      <c r="D64" s="150"/>
      <c r="E64" s="150"/>
      <c r="F64" s="150"/>
      <c r="G64" s="152">
        <v>4</v>
      </c>
      <c r="H64" s="152">
        <v>3</v>
      </c>
      <c r="I64" s="152"/>
      <c r="J64" s="152" t="s">
        <v>2858</v>
      </c>
      <c r="K64" s="152"/>
      <c r="L64" s="182"/>
      <c r="AA64" s="471">
        <f>IF(AND('07 Sys'!C64=1,NOT('07 Sys'!I64="")),'07 Sys'!I64,0)</f>
        <v>0</v>
      </c>
      <c r="AB64" s="471">
        <f>IF(AND('07 Sys'!D64=1,NOT('07 Sys'!I64="")),'07 Sys'!I64,0)</f>
        <v>0</v>
      </c>
      <c r="AC64" s="471">
        <f>IF(AND('07 Sys'!E64=1,NOT('07 Sys'!I64="")),'07 Sys'!I64,0)</f>
        <v>0</v>
      </c>
      <c r="AD64" s="471">
        <f>IF(AND('07 Sys'!F64=1,NOT('07 Sys'!I64="")),'07 Sys'!I64,0)</f>
        <v>0</v>
      </c>
      <c r="AE64" s="471">
        <f>IF(AND('07 Sys'!C64=0,NOT('07 Sys'!H64="")),'07 Sys'!H64,4)</f>
        <v>3</v>
      </c>
      <c r="AF64" s="471">
        <f>IF(AND('07 Sys'!D64=0,NOT('07 Sys'!H64="")),'07 Sys'!H64,4)</f>
        <v>3</v>
      </c>
      <c r="AG64" s="471">
        <f>IF(AND('07 Sys'!E64=0,NOT('07 Sys'!H64="")),'07 Sys'!H64,4)</f>
        <v>3</v>
      </c>
      <c r="AH64" s="471">
        <f>IF(AND('07 Sys'!F64=0,NOT('07 Sys'!H64="")),'07 Sys'!H64,4)</f>
        <v>3</v>
      </c>
    </row>
    <row r="65" spans="1:34" ht="13">
      <c r="A65" s="64" t="s">
        <v>4680</v>
      </c>
      <c r="B65" s="1" t="s">
        <v>4352</v>
      </c>
      <c r="C65" s="150"/>
      <c r="D65" s="150"/>
      <c r="E65" s="150"/>
      <c r="F65" s="150"/>
      <c r="G65" s="152"/>
      <c r="H65" s="152"/>
      <c r="I65" s="152"/>
      <c r="J65" s="152"/>
      <c r="K65" s="152"/>
      <c r="L65" s="182"/>
      <c r="AB65" s="471">
        <f>IF(AND('07 Sys'!D65=1,NOT('07 Sys'!I65="")),'07 Sys'!I65,0)</f>
        <v>0</v>
      </c>
    </row>
    <row r="66" spans="1:34" outlineLevel="1">
      <c r="A66" s="114" t="s">
        <v>4353</v>
      </c>
      <c r="B66" s="34" t="s">
        <v>5190</v>
      </c>
      <c r="C66" s="150"/>
      <c r="D66" s="150"/>
      <c r="E66" s="150"/>
      <c r="F66" s="150"/>
      <c r="G66" s="152"/>
      <c r="H66" s="152"/>
      <c r="I66" s="152"/>
      <c r="J66" s="152"/>
      <c r="K66" s="152"/>
      <c r="L66" s="182"/>
      <c r="AB66" s="471">
        <f>IF(AND('07 Sys'!D66=1,NOT('07 Sys'!I66="")),'07 Sys'!I66,0)</f>
        <v>0</v>
      </c>
    </row>
    <row r="67" spans="1:34" outlineLevel="2">
      <c r="A67" s="125" t="s">
        <v>5191</v>
      </c>
      <c r="B67" s="61" t="s">
        <v>5155</v>
      </c>
      <c r="C67" s="150"/>
      <c r="D67" s="150"/>
      <c r="E67" s="150"/>
      <c r="F67" s="150"/>
      <c r="G67" s="152">
        <v>4</v>
      </c>
      <c r="H67" s="152"/>
      <c r="I67" s="152"/>
      <c r="J67" s="152" t="s">
        <v>5466</v>
      </c>
      <c r="K67" s="152" t="s">
        <v>336</v>
      </c>
      <c r="L67" s="182"/>
      <c r="AA67" s="471">
        <f>IF(AND('07 Sys'!C67=1,NOT('07 Sys'!I67="")),'07 Sys'!I67,0)</f>
        <v>0</v>
      </c>
      <c r="AB67" s="471">
        <f>IF(AND('07 Sys'!D67=1,NOT('07 Sys'!I67="")),'07 Sys'!I67,0)</f>
        <v>0</v>
      </c>
      <c r="AC67" s="471">
        <f>IF(AND('07 Sys'!E67=1,NOT('07 Sys'!I67="")),'07 Sys'!I67,0)</f>
        <v>0</v>
      </c>
      <c r="AD67" s="471">
        <f>IF(AND('07 Sys'!F67=1,NOT('07 Sys'!I67="")),'07 Sys'!I67,0)</f>
        <v>0</v>
      </c>
      <c r="AE67" s="471">
        <f>IF(AND('07 Sys'!C67=0,NOT('07 Sys'!H67="")),'07 Sys'!H67,4)</f>
        <v>4</v>
      </c>
      <c r="AF67" s="471">
        <f>IF(AND('07 Sys'!D67=0,NOT('07 Sys'!H67="")),'07 Sys'!H67,4)</f>
        <v>4</v>
      </c>
      <c r="AG67" s="471">
        <f>IF(AND('07 Sys'!E67=0,NOT('07 Sys'!H67="")),'07 Sys'!H67,4)</f>
        <v>4</v>
      </c>
      <c r="AH67" s="471">
        <f>IF(AND('07 Sys'!F67=0,NOT('07 Sys'!H67="")),'07 Sys'!H67,4)</f>
        <v>4</v>
      </c>
    </row>
    <row r="68" spans="1:34" outlineLevel="2">
      <c r="A68" s="125" t="s">
        <v>5156</v>
      </c>
      <c r="B68" s="61" t="s">
        <v>5200</v>
      </c>
      <c r="C68" s="150"/>
      <c r="D68" s="150"/>
      <c r="E68" s="150"/>
      <c r="F68" s="155"/>
      <c r="G68" s="152">
        <v>4</v>
      </c>
      <c r="H68" s="152"/>
      <c r="I68" s="152"/>
      <c r="J68" s="152" t="s">
        <v>5466</v>
      </c>
      <c r="K68" s="152" t="s">
        <v>336</v>
      </c>
      <c r="L68" s="182"/>
      <c r="AA68" s="471">
        <f>IF(AND('07 Sys'!C68=1,NOT('07 Sys'!I68="")),'07 Sys'!I68,0)</f>
        <v>0</v>
      </c>
      <c r="AB68" s="471">
        <f>IF(AND('07 Sys'!D68=1,NOT('07 Sys'!I68="")),'07 Sys'!I68,0)</f>
        <v>0</v>
      </c>
      <c r="AC68" s="471">
        <f>IF(AND('07 Sys'!E68=1,NOT('07 Sys'!I68="")),'07 Sys'!I68,0)</f>
        <v>0</v>
      </c>
      <c r="AD68" s="471">
        <f>IF(AND('07 Sys'!F68=1,NOT('07 Sys'!I68="")),'07 Sys'!I68,0)</f>
        <v>0</v>
      </c>
      <c r="AE68" s="471">
        <f>IF(AND('07 Sys'!C68=0,NOT('07 Sys'!H68="")),'07 Sys'!H68,4)</f>
        <v>4</v>
      </c>
      <c r="AF68" s="471">
        <f>IF(AND('07 Sys'!D68=0,NOT('07 Sys'!H68="")),'07 Sys'!H68,4)</f>
        <v>4</v>
      </c>
      <c r="AG68" s="471">
        <f>IF(AND('07 Sys'!E68=0,NOT('07 Sys'!H68="")),'07 Sys'!H68,4)</f>
        <v>4</v>
      </c>
      <c r="AH68" s="471">
        <f>IF(AND('07 Sys'!F68=0,NOT('07 Sys'!H68="")),'07 Sys'!H68,4)</f>
        <v>4</v>
      </c>
    </row>
    <row r="69" spans="1:34" outlineLevel="2">
      <c r="A69" s="125" t="s">
        <v>5201</v>
      </c>
      <c r="B69" s="61" t="s">
        <v>5202</v>
      </c>
      <c r="C69" s="150"/>
      <c r="D69" s="150"/>
      <c r="E69" s="150"/>
      <c r="F69" s="150"/>
      <c r="G69" s="152">
        <v>2</v>
      </c>
      <c r="H69" s="152"/>
      <c r="I69" s="152"/>
      <c r="J69" s="152" t="s">
        <v>5466</v>
      </c>
      <c r="K69" s="152"/>
      <c r="L69" s="182"/>
      <c r="AA69" s="471">
        <f>IF(AND('07 Sys'!C69=1,NOT('07 Sys'!I69="")),'07 Sys'!I69,0)</f>
        <v>0</v>
      </c>
      <c r="AB69" s="471">
        <f>IF(AND('07 Sys'!D69=1,NOT('07 Sys'!I69="")),'07 Sys'!I69,0)</f>
        <v>0</v>
      </c>
      <c r="AC69" s="471">
        <f>IF(AND('07 Sys'!E69=1,NOT('07 Sys'!I69="")),'07 Sys'!I69,0)</f>
        <v>0</v>
      </c>
      <c r="AD69" s="471">
        <f>IF(AND('07 Sys'!F69=1,NOT('07 Sys'!I69="")),'07 Sys'!I69,0)</f>
        <v>0</v>
      </c>
      <c r="AE69" s="471">
        <f>IF(AND('07 Sys'!C69=0,NOT('07 Sys'!H69="")),'07 Sys'!H69,4)</f>
        <v>4</v>
      </c>
      <c r="AF69" s="471">
        <f>IF(AND('07 Sys'!D69=0,NOT('07 Sys'!H69="")),'07 Sys'!H69,4)</f>
        <v>4</v>
      </c>
      <c r="AG69" s="471">
        <f>IF(AND('07 Sys'!E69=0,NOT('07 Sys'!H69="")),'07 Sys'!H69,4)</f>
        <v>4</v>
      </c>
      <c r="AH69" s="471">
        <f>IF(AND('07 Sys'!F69=0,NOT('07 Sys'!H69="")),'07 Sys'!H69,4)</f>
        <v>4</v>
      </c>
    </row>
    <row r="70" spans="1:34" ht="20" outlineLevel="2">
      <c r="A70" s="125" t="s">
        <v>5203</v>
      </c>
      <c r="B70" s="61" t="s">
        <v>4350</v>
      </c>
      <c r="C70" s="150"/>
      <c r="D70" s="150"/>
      <c r="E70" s="150"/>
      <c r="F70" s="150"/>
      <c r="G70" s="152">
        <v>4</v>
      </c>
      <c r="H70" s="152"/>
      <c r="I70" s="152"/>
      <c r="J70" s="152" t="s">
        <v>2356</v>
      </c>
      <c r="K70" s="152"/>
      <c r="L70" s="182"/>
      <c r="AA70" s="471">
        <f>IF(AND('07 Sys'!C70=1,NOT('07 Sys'!I70="")),'07 Sys'!I70,0)</f>
        <v>0</v>
      </c>
      <c r="AB70" s="471">
        <f>IF(AND('07 Sys'!D70=1,NOT('07 Sys'!I70="")),'07 Sys'!I70,0)</f>
        <v>0</v>
      </c>
      <c r="AC70" s="471">
        <f>IF(AND('07 Sys'!E70=1,NOT('07 Sys'!I70="")),'07 Sys'!I70,0)</f>
        <v>0</v>
      </c>
      <c r="AD70" s="471">
        <f>IF(AND('07 Sys'!F70=1,NOT('07 Sys'!I70="")),'07 Sys'!I70,0)</f>
        <v>0</v>
      </c>
      <c r="AE70" s="471">
        <f>IF(AND('07 Sys'!C70=0,NOT('07 Sys'!H70="")),'07 Sys'!H70,4)</f>
        <v>4</v>
      </c>
      <c r="AF70" s="471">
        <f>IF(AND('07 Sys'!D70=0,NOT('07 Sys'!H70="")),'07 Sys'!H70,4)</f>
        <v>4</v>
      </c>
      <c r="AG70" s="471">
        <f>IF(AND('07 Sys'!E70=0,NOT('07 Sys'!H70="")),'07 Sys'!H70,4)</f>
        <v>4</v>
      </c>
      <c r="AH70" s="471">
        <f>IF(AND('07 Sys'!F70=0,NOT('07 Sys'!H70="")),'07 Sys'!H70,4)</f>
        <v>4</v>
      </c>
    </row>
    <row r="71" spans="1:34" ht="50" outlineLevel="2">
      <c r="A71" s="125" t="s">
        <v>4351</v>
      </c>
      <c r="B71" s="61" t="s">
        <v>3405</v>
      </c>
      <c r="C71" s="150"/>
      <c r="D71" s="150"/>
      <c r="E71" s="150"/>
      <c r="F71" s="150"/>
      <c r="G71" s="152">
        <v>2</v>
      </c>
      <c r="H71" s="152"/>
      <c r="I71" s="152"/>
      <c r="J71" s="152" t="s">
        <v>5466</v>
      </c>
      <c r="K71" s="152" t="s">
        <v>2377</v>
      </c>
      <c r="L71" s="182"/>
      <c r="AA71" s="471">
        <f>IF(AND('07 Sys'!C71=1,NOT('07 Sys'!I71="")),'07 Sys'!I71,0)</f>
        <v>0</v>
      </c>
      <c r="AB71" s="471">
        <f>IF(AND('07 Sys'!D71=1,NOT('07 Sys'!I71="")),'07 Sys'!I71,0)</f>
        <v>0</v>
      </c>
      <c r="AC71" s="471">
        <f>IF(AND('07 Sys'!E71=1,NOT('07 Sys'!I71="")),'07 Sys'!I71,0)</f>
        <v>0</v>
      </c>
      <c r="AD71" s="471">
        <f>IF(AND('07 Sys'!F71=1,NOT('07 Sys'!I71="")),'07 Sys'!I71,0)</f>
        <v>0</v>
      </c>
      <c r="AE71" s="471">
        <f>IF(AND('07 Sys'!C71=0,NOT('07 Sys'!H71="")),'07 Sys'!H71,4)</f>
        <v>4</v>
      </c>
      <c r="AF71" s="471">
        <f>IF(AND('07 Sys'!D71=0,NOT('07 Sys'!H71="")),'07 Sys'!H71,4)</f>
        <v>4</v>
      </c>
      <c r="AG71" s="471">
        <f>IF(AND('07 Sys'!E71=0,NOT('07 Sys'!H71="")),'07 Sys'!H71,4)</f>
        <v>4</v>
      </c>
      <c r="AH71" s="471">
        <f>IF(AND('07 Sys'!F71=0,NOT('07 Sys'!H71="")),'07 Sys'!H71,4)</f>
        <v>4</v>
      </c>
    </row>
    <row r="72" spans="1:34" outlineLevel="2">
      <c r="A72" s="125" t="s">
        <v>3406</v>
      </c>
      <c r="B72" s="185" t="s">
        <v>3407</v>
      </c>
      <c r="C72" s="150"/>
      <c r="D72" s="150"/>
      <c r="E72" s="150"/>
      <c r="F72" s="150"/>
      <c r="G72" s="152">
        <v>2</v>
      </c>
      <c r="H72" s="152">
        <v>2</v>
      </c>
      <c r="I72" s="152"/>
      <c r="J72" s="152" t="s">
        <v>2356</v>
      </c>
      <c r="K72" s="152" t="s">
        <v>2377</v>
      </c>
      <c r="L72" s="182"/>
      <c r="AA72" s="471">
        <f>IF(AND('07 Sys'!C72=1,NOT('07 Sys'!I72="")),'07 Sys'!I72,0)</f>
        <v>0</v>
      </c>
      <c r="AB72" s="471">
        <f>IF(AND('07 Sys'!D72=1,NOT('07 Sys'!I72="")),'07 Sys'!I72,0)</f>
        <v>0</v>
      </c>
      <c r="AC72" s="471">
        <f>IF(AND('07 Sys'!E72=1,NOT('07 Sys'!I72="")),'07 Sys'!I72,0)</f>
        <v>0</v>
      </c>
      <c r="AD72" s="471">
        <f>IF(AND('07 Sys'!F72=1,NOT('07 Sys'!I72="")),'07 Sys'!I72,0)</f>
        <v>0</v>
      </c>
      <c r="AE72" s="471">
        <f>IF(AND('07 Sys'!C72=0,NOT('07 Sys'!H72="")),'07 Sys'!H72,4)</f>
        <v>2</v>
      </c>
      <c r="AF72" s="471">
        <f>IF(AND('07 Sys'!D72=0,NOT('07 Sys'!H72="")),'07 Sys'!H72,4)</f>
        <v>2</v>
      </c>
      <c r="AG72" s="471">
        <f>IF(AND('07 Sys'!E72=0,NOT('07 Sys'!H72="")),'07 Sys'!H72,4)</f>
        <v>2</v>
      </c>
      <c r="AH72" s="471">
        <f>IF(AND('07 Sys'!F72=0,NOT('07 Sys'!H72="")),'07 Sys'!H72,4)</f>
        <v>2</v>
      </c>
    </row>
    <row r="73" spans="1:34" ht="20" outlineLevel="2">
      <c r="A73" s="125" t="s">
        <v>3408</v>
      </c>
      <c r="B73" s="184" t="s">
        <v>1247</v>
      </c>
      <c r="C73" s="150"/>
      <c r="D73" s="150"/>
      <c r="E73" s="150"/>
      <c r="F73" s="150"/>
      <c r="G73" s="152">
        <v>2</v>
      </c>
      <c r="H73" s="152"/>
      <c r="I73" s="152"/>
      <c r="J73" s="152" t="s">
        <v>5466</v>
      </c>
      <c r="K73" s="152" t="s">
        <v>1310</v>
      </c>
      <c r="L73" s="182"/>
      <c r="AA73" s="471">
        <f>IF(AND('07 Sys'!C73=1,NOT('07 Sys'!I73="")),'07 Sys'!I73,0)</f>
        <v>0</v>
      </c>
      <c r="AB73" s="471">
        <f>IF(AND('07 Sys'!D73=1,NOT('07 Sys'!I73="")),'07 Sys'!I73,0)</f>
        <v>0</v>
      </c>
      <c r="AC73" s="471">
        <f>IF(AND('07 Sys'!E73=1,NOT('07 Sys'!I73="")),'07 Sys'!I73,0)</f>
        <v>0</v>
      </c>
      <c r="AD73" s="471">
        <f>IF(AND('07 Sys'!F73=1,NOT('07 Sys'!I73="")),'07 Sys'!I73,0)</f>
        <v>0</v>
      </c>
      <c r="AE73" s="471">
        <f>IF(AND('07 Sys'!C73=0,NOT('07 Sys'!H73="")),'07 Sys'!H73,4)</f>
        <v>4</v>
      </c>
      <c r="AF73" s="471">
        <f>IF(AND('07 Sys'!D73=0,NOT('07 Sys'!H73="")),'07 Sys'!H73,4)</f>
        <v>4</v>
      </c>
      <c r="AG73" s="471">
        <f>IF(AND('07 Sys'!E73=0,NOT('07 Sys'!H73="")),'07 Sys'!H73,4)</f>
        <v>4</v>
      </c>
      <c r="AH73" s="471">
        <f>IF(AND('07 Sys'!F73=0,NOT('07 Sys'!H73="")),'07 Sys'!H73,4)</f>
        <v>4</v>
      </c>
    </row>
    <row r="74" spans="1:34" ht="40" outlineLevel="2">
      <c r="A74" s="125" t="s">
        <v>1311</v>
      </c>
      <c r="B74" s="61" t="s">
        <v>5425</v>
      </c>
      <c r="C74" s="150"/>
      <c r="D74" s="150"/>
      <c r="E74" s="150"/>
      <c r="F74" s="150"/>
      <c r="G74" s="152">
        <v>4</v>
      </c>
      <c r="H74" s="152">
        <v>2</v>
      </c>
      <c r="I74" s="152"/>
      <c r="J74" s="152" t="s">
        <v>3371</v>
      </c>
      <c r="K74" s="152" t="s">
        <v>398</v>
      </c>
      <c r="L74" s="182"/>
      <c r="AA74" s="471">
        <f>IF(AND('07 Sys'!C74=1,NOT('07 Sys'!I74="")),'07 Sys'!I74,0)</f>
        <v>0</v>
      </c>
      <c r="AB74" s="471">
        <f>IF(AND('07 Sys'!D74=1,NOT('07 Sys'!I74="")),'07 Sys'!I74,0)</f>
        <v>0</v>
      </c>
      <c r="AC74" s="471">
        <f>IF(AND('07 Sys'!E74=1,NOT('07 Sys'!I74="")),'07 Sys'!I74,0)</f>
        <v>0</v>
      </c>
      <c r="AD74" s="471">
        <f>IF(AND('07 Sys'!F74=1,NOT('07 Sys'!I74="")),'07 Sys'!I74,0)</f>
        <v>0</v>
      </c>
      <c r="AE74" s="471">
        <f>IF(AND('07 Sys'!C74=0,NOT('07 Sys'!H74="")),'07 Sys'!H74,4)</f>
        <v>2</v>
      </c>
      <c r="AF74" s="471">
        <f>IF(AND('07 Sys'!D74=0,NOT('07 Sys'!H74="")),'07 Sys'!H74,4)</f>
        <v>2</v>
      </c>
      <c r="AG74" s="471">
        <f>IF(AND('07 Sys'!E74=0,NOT('07 Sys'!H74="")),'07 Sys'!H74,4)</f>
        <v>2</v>
      </c>
      <c r="AH74" s="471">
        <f>IF(AND('07 Sys'!F74=0,NOT('07 Sys'!H74="")),'07 Sys'!H74,4)</f>
        <v>2</v>
      </c>
    </row>
    <row r="75" spans="1:34" ht="40" outlineLevel="2">
      <c r="A75" s="125" t="s">
        <v>4669</v>
      </c>
      <c r="B75" s="61" t="s">
        <v>5426</v>
      </c>
      <c r="C75" s="150"/>
      <c r="D75" s="150"/>
      <c r="E75" s="150"/>
      <c r="F75" s="150"/>
      <c r="G75" s="152">
        <v>4</v>
      </c>
      <c r="H75" s="152">
        <v>3</v>
      </c>
      <c r="I75" s="152"/>
      <c r="J75" s="152" t="s">
        <v>2858</v>
      </c>
      <c r="K75" s="152"/>
      <c r="L75" s="182"/>
      <c r="AA75" s="471">
        <f>IF(AND('07 Sys'!C75=1,NOT('07 Sys'!I75="")),'07 Sys'!I75,0)</f>
        <v>0</v>
      </c>
      <c r="AB75" s="471">
        <f>IF(AND('07 Sys'!D75=1,NOT('07 Sys'!I75="")),'07 Sys'!I75,0)</f>
        <v>0</v>
      </c>
      <c r="AC75" s="471">
        <f>IF(AND('07 Sys'!E75=1,NOT('07 Sys'!I75="")),'07 Sys'!I75,0)</f>
        <v>0</v>
      </c>
      <c r="AD75" s="471">
        <f>IF(AND('07 Sys'!F75=1,NOT('07 Sys'!I75="")),'07 Sys'!I75,0)</f>
        <v>0</v>
      </c>
      <c r="AE75" s="471">
        <f>IF(AND('07 Sys'!C75=0,NOT('07 Sys'!H75="")),'07 Sys'!H75,4)</f>
        <v>3</v>
      </c>
      <c r="AF75" s="471">
        <f>IF(AND('07 Sys'!D75=0,NOT('07 Sys'!H75="")),'07 Sys'!H75,4)</f>
        <v>3</v>
      </c>
      <c r="AG75" s="471">
        <f>IF(AND('07 Sys'!E75=0,NOT('07 Sys'!H75="")),'07 Sys'!H75,4)</f>
        <v>3</v>
      </c>
      <c r="AH75" s="471">
        <f>IF(AND('07 Sys'!F75=0,NOT('07 Sys'!H75="")),'07 Sys'!H75,4)</f>
        <v>3</v>
      </c>
    </row>
    <row r="76" spans="1:34" outlineLevel="1">
      <c r="A76" s="114" t="s">
        <v>5183</v>
      </c>
      <c r="B76" s="34" t="s">
        <v>5184</v>
      </c>
      <c r="C76" s="150"/>
      <c r="D76" s="150"/>
      <c r="E76" s="150"/>
      <c r="F76" s="150"/>
      <c r="G76" s="152"/>
      <c r="H76" s="152"/>
      <c r="I76" s="152"/>
      <c r="J76" s="152"/>
      <c r="K76" s="152"/>
      <c r="L76" s="182"/>
      <c r="AB76" s="471">
        <f>IF(AND('07 Sys'!D76=1,NOT('07 Sys'!I76="")),'07 Sys'!I76,0)</f>
        <v>0</v>
      </c>
    </row>
    <row r="77" spans="1:34" ht="20" outlineLevel="2">
      <c r="A77" s="125" t="s">
        <v>5185</v>
      </c>
      <c r="B77" s="61" t="s">
        <v>5186</v>
      </c>
      <c r="C77" s="150"/>
      <c r="D77" s="150"/>
      <c r="E77" s="150"/>
      <c r="F77" s="150"/>
      <c r="G77" s="152">
        <v>4</v>
      </c>
      <c r="H77" s="152"/>
      <c r="I77" s="152"/>
      <c r="J77" s="152" t="s">
        <v>5466</v>
      </c>
      <c r="K77" s="152" t="s">
        <v>336</v>
      </c>
      <c r="L77" s="182"/>
      <c r="AA77" s="471">
        <f>IF(AND('07 Sys'!C77=1,NOT('07 Sys'!I77="")),'07 Sys'!I77,0)</f>
        <v>0</v>
      </c>
      <c r="AB77" s="471">
        <f>IF(AND('07 Sys'!D77=1,NOT('07 Sys'!I77="")),'07 Sys'!I77,0)</f>
        <v>0</v>
      </c>
      <c r="AC77" s="471">
        <f>IF(AND('07 Sys'!E77=1,NOT('07 Sys'!I77="")),'07 Sys'!I77,0)</f>
        <v>0</v>
      </c>
      <c r="AD77" s="471">
        <f>IF(AND('07 Sys'!F77=1,NOT('07 Sys'!I77="")),'07 Sys'!I77,0)</f>
        <v>0</v>
      </c>
      <c r="AE77" s="471">
        <f>IF(AND('07 Sys'!C77=0,NOT('07 Sys'!H77="")),'07 Sys'!H77,4)</f>
        <v>4</v>
      </c>
      <c r="AF77" s="471">
        <f>IF(AND('07 Sys'!D77=0,NOT('07 Sys'!H77="")),'07 Sys'!H77,4)</f>
        <v>4</v>
      </c>
      <c r="AG77" s="471">
        <f>IF(AND('07 Sys'!E77=0,NOT('07 Sys'!H77="")),'07 Sys'!H77,4)</f>
        <v>4</v>
      </c>
      <c r="AH77" s="471">
        <f>IF(AND('07 Sys'!F77=0,NOT('07 Sys'!H77="")),'07 Sys'!H77,4)</f>
        <v>4</v>
      </c>
    </row>
    <row r="78" spans="1:34" ht="20" outlineLevel="2">
      <c r="A78" s="125" t="s">
        <v>5187</v>
      </c>
      <c r="B78" s="61" t="s">
        <v>4627</v>
      </c>
      <c r="C78" s="150"/>
      <c r="D78" s="150"/>
      <c r="E78" s="150"/>
      <c r="F78" s="150"/>
      <c r="G78" s="152">
        <v>4</v>
      </c>
      <c r="H78" s="152"/>
      <c r="I78" s="152"/>
      <c r="J78" s="152" t="s">
        <v>5466</v>
      </c>
      <c r="K78" s="152" t="s">
        <v>336</v>
      </c>
      <c r="L78" s="182"/>
      <c r="AA78" s="471">
        <f>IF(AND('07 Sys'!C78=1,NOT('07 Sys'!I78="")),'07 Sys'!I78,0)</f>
        <v>0</v>
      </c>
      <c r="AB78" s="471">
        <f>IF(AND('07 Sys'!D78=1,NOT('07 Sys'!I78="")),'07 Sys'!I78,0)</f>
        <v>0</v>
      </c>
      <c r="AC78" s="471">
        <f>IF(AND('07 Sys'!E78=1,NOT('07 Sys'!I78="")),'07 Sys'!I78,0)</f>
        <v>0</v>
      </c>
      <c r="AD78" s="471">
        <f>IF(AND('07 Sys'!F78=1,NOT('07 Sys'!I78="")),'07 Sys'!I78,0)</f>
        <v>0</v>
      </c>
      <c r="AE78" s="471">
        <f>IF(AND('07 Sys'!C78=0,NOT('07 Sys'!H78="")),'07 Sys'!H78,4)</f>
        <v>4</v>
      </c>
      <c r="AF78" s="471">
        <f>IF(AND('07 Sys'!D78=0,NOT('07 Sys'!H78="")),'07 Sys'!H78,4)</f>
        <v>4</v>
      </c>
      <c r="AG78" s="471">
        <f>IF(AND('07 Sys'!E78=0,NOT('07 Sys'!H78="")),'07 Sys'!H78,4)</f>
        <v>4</v>
      </c>
      <c r="AH78" s="471">
        <f>IF(AND('07 Sys'!F78=0,NOT('07 Sys'!H78="")),'07 Sys'!H78,4)</f>
        <v>4</v>
      </c>
    </row>
    <row r="79" spans="1:34" outlineLevel="2">
      <c r="A79" s="125" t="s">
        <v>4628</v>
      </c>
      <c r="B79" s="61" t="s">
        <v>1319</v>
      </c>
      <c r="C79" s="150"/>
      <c r="D79" s="150"/>
      <c r="E79" s="150"/>
      <c r="F79" s="150"/>
      <c r="G79" s="152">
        <v>2</v>
      </c>
      <c r="H79" s="152"/>
      <c r="I79" s="152"/>
      <c r="J79" s="152" t="s">
        <v>5466</v>
      </c>
      <c r="K79" s="152"/>
      <c r="L79" s="182"/>
      <c r="AA79" s="471">
        <f>IF(AND('07 Sys'!C79=1,NOT('07 Sys'!I79="")),'07 Sys'!I79,0)</f>
        <v>0</v>
      </c>
      <c r="AB79" s="471">
        <f>IF(AND('07 Sys'!D79=1,NOT('07 Sys'!I79="")),'07 Sys'!I79,0)</f>
        <v>0</v>
      </c>
      <c r="AC79" s="471">
        <f>IF(AND('07 Sys'!E79=1,NOT('07 Sys'!I79="")),'07 Sys'!I79,0)</f>
        <v>0</v>
      </c>
      <c r="AD79" s="471">
        <f>IF(AND('07 Sys'!F79=1,NOT('07 Sys'!I79="")),'07 Sys'!I79,0)</f>
        <v>0</v>
      </c>
      <c r="AE79" s="471">
        <f>IF(AND('07 Sys'!C79=0,NOT('07 Sys'!H79="")),'07 Sys'!H79,4)</f>
        <v>4</v>
      </c>
      <c r="AF79" s="471">
        <f>IF(AND('07 Sys'!D79=0,NOT('07 Sys'!H79="")),'07 Sys'!H79,4)</f>
        <v>4</v>
      </c>
      <c r="AG79" s="471">
        <f>IF(AND('07 Sys'!E79=0,NOT('07 Sys'!H79="")),'07 Sys'!H79,4)</f>
        <v>4</v>
      </c>
      <c r="AH79" s="471">
        <f>IF(AND('07 Sys'!F79=0,NOT('07 Sys'!H79="")),'07 Sys'!H79,4)</f>
        <v>4</v>
      </c>
    </row>
    <row r="80" spans="1:34" ht="20" outlineLevel="2">
      <c r="A80" s="125" t="s">
        <v>1320</v>
      </c>
      <c r="B80" s="61" t="s">
        <v>5390</v>
      </c>
      <c r="C80" s="150"/>
      <c r="D80" s="150"/>
      <c r="E80" s="150"/>
      <c r="F80" s="150"/>
      <c r="G80" s="152">
        <v>4</v>
      </c>
      <c r="H80" s="152"/>
      <c r="I80" s="152"/>
      <c r="J80" s="152" t="s">
        <v>2356</v>
      </c>
      <c r="K80" s="152"/>
      <c r="L80" s="182"/>
      <c r="AA80" s="471">
        <f>IF(AND('07 Sys'!C80=1,NOT('07 Sys'!I80="")),'07 Sys'!I80,0)</f>
        <v>0</v>
      </c>
      <c r="AB80" s="471">
        <f>IF(AND('07 Sys'!D80=1,NOT('07 Sys'!I80="")),'07 Sys'!I80,0)</f>
        <v>0</v>
      </c>
      <c r="AC80" s="471">
        <f>IF(AND('07 Sys'!E80=1,NOT('07 Sys'!I80="")),'07 Sys'!I80,0)</f>
        <v>0</v>
      </c>
      <c r="AD80" s="471">
        <f>IF(AND('07 Sys'!F80=1,NOT('07 Sys'!I80="")),'07 Sys'!I80,0)</f>
        <v>0</v>
      </c>
      <c r="AE80" s="471">
        <f>IF(AND('07 Sys'!C80=0,NOT('07 Sys'!H80="")),'07 Sys'!H80,4)</f>
        <v>4</v>
      </c>
      <c r="AF80" s="471">
        <f>IF(AND('07 Sys'!D80=0,NOT('07 Sys'!H80="")),'07 Sys'!H80,4)</f>
        <v>4</v>
      </c>
      <c r="AG80" s="471">
        <f>IF(AND('07 Sys'!E80=0,NOT('07 Sys'!H80="")),'07 Sys'!H80,4)</f>
        <v>4</v>
      </c>
      <c r="AH80" s="471">
        <f>IF(AND('07 Sys'!F80=0,NOT('07 Sys'!H80="")),'07 Sys'!H80,4)</f>
        <v>4</v>
      </c>
    </row>
    <row r="81" spans="1:34" ht="40" outlineLevel="2">
      <c r="A81" s="125" t="s">
        <v>1321</v>
      </c>
      <c r="B81" s="61" t="s">
        <v>4681</v>
      </c>
      <c r="C81" s="150"/>
      <c r="D81" s="150"/>
      <c r="E81" s="150"/>
      <c r="F81" s="150"/>
      <c r="G81" s="152">
        <v>2</v>
      </c>
      <c r="H81" s="152"/>
      <c r="I81" s="152"/>
      <c r="J81" s="152" t="s">
        <v>5466</v>
      </c>
      <c r="K81" s="152" t="s">
        <v>2377</v>
      </c>
      <c r="L81" s="182"/>
      <c r="AA81" s="471">
        <f>IF(AND('07 Sys'!C81=1,NOT('07 Sys'!I81="")),'07 Sys'!I81,0)</f>
        <v>0</v>
      </c>
      <c r="AB81" s="471">
        <f>IF(AND('07 Sys'!D81=1,NOT('07 Sys'!I81="")),'07 Sys'!I81,0)</f>
        <v>0</v>
      </c>
      <c r="AC81" s="471">
        <f>IF(AND('07 Sys'!E81=1,NOT('07 Sys'!I81="")),'07 Sys'!I81,0)</f>
        <v>0</v>
      </c>
      <c r="AD81" s="471">
        <f>IF(AND('07 Sys'!F81=1,NOT('07 Sys'!I81="")),'07 Sys'!I81,0)</f>
        <v>0</v>
      </c>
      <c r="AE81" s="471">
        <f>IF(AND('07 Sys'!C81=0,NOT('07 Sys'!H81="")),'07 Sys'!H81,4)</f>
        <v>4</v>
      </c>
      <c r="AF81" s="471">
        <f>IF(AND('07 Sys'!D81=0,NOT('07 Sys'!H81="")),'07 Sys'!H81,4)</f>
        <v>4</v>
      </c>
      <c r="AG81" s="471">
        <f>IF(AND('07 Sys'!E81=0,NOT('07 Sys'!H81="")),'07 Sys'!H81,4)</f>
        <v>4</v>
      </c>
      <c r="AH81" s="471">
        <f>IF(AND('07 Sys'!F81=0,NOT('07 Sys'!H81="")),'07 Sys'!H81,4)</f>
        <v>4</v>
      </c>
    </row>
    <row r="82" spans="1:34" outlineLevel="2">
      <c r="A82" s="125" t="s">
        <v>4682</v>
      </c>
      <c r="B82" s="185" t="s">
        <v>3407</v>
      </c>
      <c r="C82" s="150"/>
      <c r="D82" s="150"/>
      <c r="E82" s="150"/>
      <c r="F82" s="150"/>
      <c r="G82" s="152">
        <v>2</v>
      </c>
      <c r="H82" s="152">
        <v>2</v>
      </c>
      <c r="I82" s="152"/>
      <c r="J82" s="152" t="s">
        <v>2356</v>
      </c>
      <c r="K82" s="152" t="s">
        <v>2377</v>
      </c>
      <c r="L82" s="182"/>
      <c r="AA82" s="471">
        <f>IF(AND('07 Sys'!C82=1,NOT('07 Sys'!I82="")),'07 Sys'!I82,0)</f>
        <v>0</v>
      </c>
      <c r="AB82" s="471">
        <f>IF(AND('07 Sys'!D82=1,NOT('07 Sys'!I82="")),'07 Sys'!I82,0)</f>
        <v>0</v>
      </c>
      <c r="AC82" s="471">
        <f>IF(AND('07 Sys'!E82=1,NOT('07 Sys'!I82="")),'07 Sys'!I82,0)</f>
        <v>0</v>
      </c>
      <c r="AD82" s="471">
        <f>IF(AND('07 Sys'!F82=1,NOT('07 Sys'!I82="")),'07 Sys'!I82,0)</f>
        <v>0</v>
      </c>
      <c r="AE82" s="471">
        <f>IF(AND('07 Sys'!C82=0,NOT('07 Sys'!H82="")),'07 Sys'!H82,4)</f>
        <v>2</v>
      </c>
      <c r="AF82" s="471">
        <f>IF(AND('07 Sys'!D82=0,NOT('07 Sys'!H82="")),'07 Sys'!H82,4)</f>
        <v>2</v>
      </c>
      <c r="AG82" s="471">
        <f>IF(AND('07 Sys'!E82=0,NOT('07 Sys'!H82="")),'07 Sys'!H82,4)</f>
        <v>2</v>
      </c>
      <c r="AH82" s="471">
        <f>IF(AND('07 Sys'!F82=0,NOT('07 Sys'!H82="")),'07 Sys'!H82,4)</f>
        <v>2</v>
      </c>
    </row>
    <row r="83" spans="1:34" ht="20" outlineLevel="2">
      <c r="A83" s="125" t="s">
        <v>4683</v>
      </c>
      <c r="B83" s="184" t="s">
        <v>4567</v>
      </c>
      <c r="C83" s="150"/>
      <c r="D83" s="150"/>
      <c r="E83" s="150"/>
      <c r="F83" s="150"/>
      <c r="G83" s="152">
        <v>2</v>
      </c>
      <c r="H83" s="152"/>
      <c r="I83" s="152"/>
      <c r="J83" s="152" t="s">
        <v>5466</v>
      </c>
      <c r="K83" s="152" t="s">
        <v>4568</v>
      </c>
      <c r="L83" s="182"/>
      <c r="AA83" s="471">
        <f>IF(AND('07 Sys'!C83=1,NOT('07 Sys'!I83="")),'07 Sys'!I83,0)</f>
        <v>0</v>
      </c>
      <c r="AB83" s="471">
        <f>IF(AND('07 Sys'!D83=1,NOT('07 Sys'!I83="")),'07 Sys'!I83,0)</f>
        <v>0</v>
      </c>
      <c r="AC83" s="471">
        <f>IF(AND('07 Sys'!E83=1,NOT('07 Sys'!I83="")),'07 Sys'!I83,0)</f>
        <v>0</v>
      </c>
      <c r="AD83" s="471">
        <f>IF(AND('07 Sys'!F83=1,NOT('07 Sys'!I83="")),'07 Sys'!I83,0)</f>
        <v>0</v>
      </c>
      <c r="AE83" s="471">
        <f>IF(AND('07 Sys'!C83=0,NOT('07 Sys'!H83="")),'07 Sys'!H83,4)</f>
        <v>4</v>
      </c>
      <c r="AF83" s="471">
        <f>IF(AND('07 Sys'!D83=0,NOT('07 Sys'!H83="")),'07 Sys'!H83,4)</f>
        <v>4</v>
      </c>
      <c r="AG83" s="471">
        <f>IF(AND('07 Sys'!E83=0,NOT('07 Sys'!H83="")),'07 Sys'!H83,4)</f>
        <v>4</v>
      </c>
      <c r="AH83" s="471">
        <f>IF(AND('07 Sys'!F83=0,NOT('07 Sys'!H83="")),'07 Sys'!H83,4)</f>
        <v>4</v>
      </c>
    </row>
    <row r="84" spans="1:34" ht="30" outlineLevel="2">
      <c r="A84" s="125" t="s">
        <v>4569</v>
      </c>
      <c r="B84" s="61" t="s">
        <v>4638</v>
      </c>
      <c r="C84" s="150"/>
      <c r="D84" s="150"/>
      <c r="E84" s="150"/>
      <c r="F84" s="150"/>
      <c r="G84" s="152">
        <v>4</v>
      </c>
      <c r="H84" s="152">
        <v>2</v>
      </c>
      <c r="I84" s="152"/>
      <c r="J84" s="152" t="s">
        <v>3371</v>
      </c>
      <c r="K84" s="152" t="s">
        <v>398</v>
      </c>
      <c r="L84" s="182"/>
      <c r="AA84" s="471">
        <f>IF(AND('07 Sys'!C84=1,NOT('07 Sys'!I84="")),'07 Sys'!I84,0)</f>
        <v>0</v>
      </c>
      <c r="AB84" s="471">
        <f>IF(AND('07 Sys'!D84=1,NOT('07 Sys'!I84="")),'07 Sys'!I84,0)</f>
        <v>0</v>
      </c>
      <c r="AC84" s="471">
        <f>IF(AND('07 Sys'!E84=1,NOT('07 Sys'!I84="")),'07 Sys'!I84,0)</f>
        <v>0</v>
      </c>
      <c r="AD84" s="471">
        <f>IF(AND('07 Sys'!F84=1,NOT('07 Sys'!I84="")),'07 Sys'!I84,0)</f>
        <v>0</v>
      </c>
      <c r="AE84" s="471">
        <f>IF(AND('07 Sys'!C84=0,NOT('07 Sys'!H84="")),'07 Sys'!H84,4)</f>
        <v>2</v>
      </c>
      <c r="AF84" s="471">
        <f>IF(AND('07 Sys'!D84=0,NOT('07 Sys'!H84="")),'07 Sys'!H84,4)</f>
        <v>2</v>
      </c>
      <c r="AG84" s="471">
        <f>IF(AND('07 Sys'!E84=0,NOT('07 Sys'!H84="")),'07 Sys'!H84,4)</f>
        <v>2</v>
      </c>
      <c r="AH84" s="471">
        <f>IF(AND('07 Sys'!F84=0,NOT('07 Sys'!H84="")),'07 Sys'!H84,4)</f>
        <v>2</v>
      </c>
    </row>
    <row r="85" spans="1:34" ht="40" outlineLevel="2">
      <c r="A85" s="125" t="s">
        <v>4639</v>
      </c>
      <c r="B85" s="61" t="s">
        <v>4667</v>
      </c>
      <c r="C85" s="150"/>
      <c r="D85" s="150"/>
      <c r="E85" s="150"/>
      <c r="F85" s="150"/>
      <c r="G85" s="152">
        <v>4</v>
      </c>
      <c r="H85" s="152">
        <v>3</v>
      </c>
      <c r="I85" s="152"/>
      <c r="J85" s="152" t="s">
        <v>2858</v>
      </c>
      <c r="K85" s="152"/>
      <c r="L85" s="182"/>
      <c r="AA85" s="471">
        <f>IF(AND('07 Sys'!C85=1,NOT('07 Sys'!I85="")),'07 Sys'!I85,0)</f>
        <v>0</v>
      </c>
      <c r="AB85" s="471">
        <f>IF(AND('07 Sys'!D85=1,NOT('07 Sys'!I85="")),'07 Sys'!I85,0)</f>
        <v>0</v>
      </c>
      <c r="AC85" s="471">
        <f>IF(AND('07 Sys'!E85=1,NOT('07 Sys'!I85="")),'07 Sys'!I85,0)</f>
        <v>0</v>
      </c>
      <c r="AD85" s="471">
        <f>IF(AND('07 Sys'!F85=1,NOT('07 Sys'!I85="")),'07 Sys'!I85,0)</f>
        <v>0</v>
      </c>
      <c r="AE85" s="471">
        <f>IF(AND('07 Sys'!C85=0,NOT('07 Sys'!H85="")),'07 Sys'!H85,4)</f>
        <v>3</v>
      </c>
      <c r="AF85" s="471">
        <f>IF(AND('07 Sys'!D85=0,NOT('07 Sys'!H85="")),'07 Sys'!H85,4)</f>
        <v>3</v>
      </c>
      <c r="AG85" s="471">
        <f>IF(AND('07 Sys'!E85=0,NOT('07 Sys'!H85="")),'07 Sys'!H85,4)</f>
        <v>3</v>
      </c>
      <c r="AH85" s="471">
        <f>IF(AND('07 Sys'!F85=0,NOT('07 Sys'!H85="")),'07 Sys'!H85,4)</f>
        <v>3</v>
      </c>
    </row>
    <row r="86" spans="1:34" ht="13">
      <c r="A86" s="64" t="s">
        <v>4668</v>
      </c>
      <c r="B86" s="1" t="s">
        <v>4643</v>
      </c>
      <c r="C86" s="150"/>
      <c r="D86" s="150"/>
      <c r="E86" s="150"/>
      <c r="F86" s="150"/>
      <c r="G86" s="152"/>
      <c r="H86" s="152"/>
      <c r="I86" s="152"/>
      <c r="J86" s="152"/>
      <c r="K86" s="152"/>
      <c r="L86" s="182"/>
      <c r="AB86" s="471">
        <f>IF(AND('07 Sys'!D86=1,NOT('07 Sys'!I86="")),'07 Sys'!I86,0)</f>
        <v>0</v>
      </c>
    </row>
    <row r="87" spans="1:34" outlineLevel="1">
      <c r="A87" s="114" t="s">
        <v>4644</v>
      </c>
      <c r="B87" s="34" t="s">
        <v>4586</v>
      </c>
      <c r="C87" s="150"/>
      <c r="D87" s="150"/>
      <c r="E87" s="150"/>
      <c r="F87" s="150"/>
      <c r="G87" s="152"/>
      <c r="H87" s="152"/>
      <c r="I87" s="152"/>
      <c r="J87" s="152"/>
      <c r="K87" s="152"/>
      <c r="L87" s="182"/>
      <c r="AB87" s="471">
        <f>IF(AND('07 Sys'!D87=1,NOT('07 Sys'!I87="")),'07 Sys'!I87,0)</f>
        <v>0</v>
      </c>
    </row>
    <row r="88" spans="1:34" ht="50" outlineLevel="2">
      <c r="A88" s="125" t="s">
        <v>4587</v>
      </c>
      <c r="B88" s="20" t="s">
        <v>4748</v>
      </c>
      <c r="C88" s="150"/>
      <c r="D88" s="150"/>
      <c r="E88" s="150"/>
      <c r="F88" s="150"/>
      <c r="G88" s="152">
        <v>4</v>
      </c>
      <c r="H88" s="152">
        <v>2</v>
      </c>
      <c r="I88" s="152"/>
      <c r="J88" s="152" t="s">
        <v>5466</v>
      </c>
      <c r="K88" s="152"/>
      <c r="L88" s="182"/>
      <c r="AA88" s="471">
        <f>IF(AND('07 Sys'!C88=1,NOT('07 Sys'!I88="")),'07 Sys'!I88,0)</f>
        <v>0</v>
      </c>
      <c r="AB88" s="471">
        <f>IF(AND('07 Sys'!D88=1,NOT('07 Sys'!I88="")),'07 Sys'!I88,0)</f>
        <v>0</v>
      </c>
      <c r="AC88" s="471">
        <f>IF(AND('07 Sys'!E88=1,NOT('07 Sys'!I88="")),'07 Sys'!I88,0)</f>
        <v>0</v>
      </c>
      <c r="AD88" s="471">
        <f>IF(AND('07 Sys'!F88=1,NOT('07 Sys'!I88="")),'07 Sys'!I88,0)</f>
        <v>0</v>
      </c>
      <c r="AE88" s="471">
        <f>IF(AND('07 Sys'!C88=0,NOT('07 Sys'!H88="")),'07 Sys'!H88,4)</f>
        <v>2</v>
      </c>
      <c r="AF88" s="471">
        <f>IF(AND('07 Sys'!D88=0,NOT('07 Sys'!H88="")),'07 Sys'!H88,4)</f>
        <v>2</v>
      </c>
      <c r="AG88" s="471">
        <f>IF(AND('07 Sys'!E88=0,NOT('07 Sys'!H88="")),'07 Sys'!H88,4)</f>
        <v>2</v>
      </c>
      <c r="AH88" s="471">
        <f>IF(AND('07 Sys'!F88=0,NOT('07 Sys'!H88="")),'07 Sys'!H88,4)</f>
        <v>2</v>
      </c>
    </row>
    <row r="89" spans="1:34" ht="20" outlineLevel="2">
      <c r="A89" s="125" t="s">
        <v>4749</v>
      </c>
      <c r="B89" s="20" t="s">
        <v>4750</v>
      </c>
      <c r="C89" s="150"/>
      <c r="D89" s="150"/>
      <c r="E89" s="150"/>
      <c r="F89" s="150"/>
      <c r="G89" s="152">
        <v>4</v>
      </c>
      <c r="H89" s="152">
        <v>2</v>
      </c>
      <c r="I89" s="152"/>
      <c r="J89" s="152" t="s">
        <v>5466</v>
      </c>
      <c r="K89" s="152"/>
      <c r="L89" s="182"/>
      <c r="AA89" s="471">
        <f>IF(AND('07 Sys'!C89=1,NOT('07 Sys'!I89="")),'07 Sys'!I89,0)</f>
        <v>0</v>
      </c>
      <c r="AB89" s="471">
        <f>IF(AND('07 Sys'!D89=1,NOT('07 Sys'!I89="")),'07 Sys'!I89,0)</f>
        <v>0</v>
      </c>
      <c r="AC89" s="471">
        <f>IF(AND('07 Sys'!E89=1,NOT('07 Sys'!I89="")),'07 Sys'!I89,0)</f>
        <v>0</v>
      </c>
      <c r="AD89" s="471">
        <f>IF(AND('07 Sys'!F89=1,NOT('07 Sys'!I89="")),'07 Sys'!I89,0)</f>
        <v>0</v>
      </c>
      <c r="AE89" s="471">
        <f>IF(AND('07 Sys'!C89=0,NOT('07 Sys'!H89="")),'07 Sys'!H89,4)</f>
        <v>2</v>
      </c>
      <c r="AF89" s="471">
        <f>IF(AND('07 Sys'!D89=0,NOT('07 Sys'!H89="")),'07 Sys'!H89,4)</f>
        <v>2</v>
      </c>
      <c r="AG89" s="471">
        <f>IF(AND('07 Sys'!E89=0,NOT('07 Sys'!H89="")),'07 Sys'!H89,4)</f>
        <v>2</v>
      </c>
      <c r="AH89" s="471">
        <f>IF(AND('07 Sys'!F89=0,NOT('07 Sys'!H89="")),'07 Sys'!H89,4)</f>
        <v>2</v>
      </c>
    </row>
    <row r="90" spans="1:34" ht="20" outlineLevel="2">
      <c r="A90" s="125" t="s">
        <v>4751</v>
      </c>
      <c r="B90" s="20" t="s">
        <v>3214</v>
      </c>
      <c r="C90" s="150"/>
      <c r="D90" s="150"/>
      <c r="E90" s="150"/>
      <c r="F90" s="150"/>
      <c r="G90" s="152">
        <v>4</v>
      </c>
      <c r="H90" s="152">
        <v>2</v>
      </c>
      <c r="I90" s="152"/>
      <c r="J90" s="152" t="s">
        <v>5466</v>
      </c>
      <c r="K90" s="152"/>
      <c r="L90" s="182"/>
      <c r="AA90" s="471">
        <f>IF(AND('07 Sys'!C90=1,NOT('07 Sys'!I90="")),'07 Sys'!I90,0)</f>
        <v>0</v>
      </c>
      <c r="AB90" s="471">
        <f>IF(AND('07 Sys'!D90=1,NOT('07 Sys'!I90="")),'07 Sys'!I90,0)</f>
        <v>0</v>
      </c>
      <c r="AC90" s="471">
        <f>IF(AND('07 Sys'!E90=1,NOT('07 Sys'!I90="")),'07 Sys'!I90,0)</f>
        <v>0</v>
      </c>
      <c r="AD90" s="471">
        <f>IF(AND('07 Sys'!F90=1,NOT('07 Sys'!I90="")),'07 Sys'!I90,0)</f>
        <v>0</v>
      </c>
      <c r="AE90" s="471">
        <f>IF(AND('07 Sys'!C90=0,NOT('07 Sys'!H90="")),'07 Sys'!H90,4)</f>
        <v>2</v>
      </c>
      <c r="AF90" s="471">
        <f>IF(AND('07 Sys'!D90=0,NOT('07 Sys'!H90="")),'07 Sys'!H90,4)</f>
        <v>2</v>
      </c>
      <c r="AG90" s="471">
        <f>IF(AND('07 Sys'!E90=0,NOT('07 Sys'!H90="")),'07 Sys'!H90,4)</f>
        <v>2</v>
      </c>
      <c r="AH90" s="471">
        <f>IF(AND('07 Sys'!F90=0,NOT('07 Sys'!H90="")),'07 Sys'!H90,4)</f>
        <v>2</v>
      </c>
    </row>
    <row r="91" spans="1:34" ht="40" outlineLevel="2">
      <c r="A91" s="125" t="s">
        <v>3215</v>
      </c>
      <c r="B91" s="20" t="s">
        <v>3216</v>
      </c>
      <c r="C91" s="150"/>
      <c r="D91" s="150"/>
      <c r="E91" s="150"/>
      <c r="F91" s="150"/>
      <c r="G91" s="152">
        <v>4</v>
      </c>
      <c r="H91" s="152">
        <v>2</v>
      </c>
      <c r="I91" s="152"/>
      <c r="J91" s="152" t="s">
        <v>5466</v>
      </c>
      <c r="K91" s="152"/>
      <c r="L91" s="182"/>
      <c r="AA91" s="471">
        <f>IF(AND('07 Sys'!C91=1,NOT('07 Sys'!I91="")),'07 Sys'!I91,0)</f>
        <v>0</v>
      </c>
      <c r="AB91" s="471">
        <f>IF(AND('07 Sys'!D91=1,NOT('07 Sys'!I91="")),'07 Sys'!I91,0)</f>
        <v>0</v>
      </c>
      <c r="AC91" s="471">
        <f>IF(AND('07 Sys'!E91=1,NOT('07 Sys'!I91="")),'07 Sys'!I91,0)</f>
        <v>0</v>
      </c>
      <c r="AD91" s="471">
        <f>IF(AND('07 Sys'!F91=1,NOT('07 Sys'!I91="")),'07 Sys'!I91,0)</f>
        <v>0</v>
      </c>
      <c r="AE91" s="471">
        <f>IF(AND('07 Sys'!C91=0,NOT('07 Sys'!H91="")),'07 Sys'!H91,4)</f>
        <v>2</v>
      </c>
      <c r="AF91" s="471">
        <f>IF(AND('07 Sys'!D91=0,NOT('07 Sys'!H91="")),'07 Sys'!H91,4)</f>
        <v>2</v>
      </c>
      <c r="AG91" s="471">
        <f>IF(AND('07 Sys'!E91=0,NOT('07 Sys'!H91="")),'07 Sys'!H91,4)</f>
        <v>2</v>
      </c>
      <c r="AH91" s="471">
        <f>IF(AND('07 Sys'!F91=0,NOT('07 Sys'!H91="")),'07 Sys'!H91,4)</f>
        <v>2</v>
      </c>
    </row>
    <row r="92" spans="1:34" ht="20" outlineLevel="2">
      <c r="A92" s="125" t="s">
        <v>3217</v>
      </c>
      <c r="B92" s="20" t="s">
        <v>4122</v>
      </c>
      <c r="C92" s="150"/>
      <c r="D92" s="150"/>
      <c r="E92" s="150"/>
      <c r="F92" s="150"/>
      <c r="G92" s="152">
        <v>2</v>
      </c>
      <c r="H92" s="152"/>
      <c r="I92" s="152"/>
      <c r="J92" s="152" t="s">
        <v>2356</v>
      </c>
      <c r="K92" s="152"/>
      <c r="L92" s="182"/>
      <c r="AA92" s="471">
        <f>IF(AND('07 Sys'!C92=1,NOT('07 Sys'!I92="")),'07 Sys'!I92,0)</f>
        <v>0</v>
      </c>
      <c r="AB92" s="471">
        <f>IF(AND('07 Sys'!D92=1,NOT('07 Sys'!I92="")),'07 Sys'!I92,0)</f>
        <v>0</v>
      </c>
      <c r="AC92" s="471">
        <f>IF(AND('07 Sys'!E92=1,NOT('07 Sys'!I92="")),'07 Sys'!I92,0)</f>
        <v>0</v>
      </c>
      <c r="AD92" s="471">
        <f>IF(AND('07 Sys'!F92=1,NOT('07 Sys'!I92="")),'07 Sys'!I92,0)</f>
        <v>0</v>
      </c>
      <c r="AE92" s="471">
        <f>IF(AND('07 Sys'!C92=0,NOT('07 Sys'!H92="")),'07 Sys'!H92,4)</f>
        <v>4</v>
      </c>
      <c r="AF92" s="471">
        <f>IF(AND('07 Sys'!D92=0,NOT('07 Sys'!H92="")),'07 Sys'!H92,4)</f>
        <v>4</v>
      </c>
      <c r="AG92" s="471">
        <f>IF(AND('07 Sys'!E92=0,NOT('07 Sys'!H92="")),'07 Sys'!H92,4)</f>
        <v>4</v>
      </c>
      <c r="AH92" s="471">
        <f>IF(AND('07 Sys'!F92=0,NOT('07 Sys'!H92="")),'07 Sys'!H92,4)</f>
        <v>4</v>
      </c>
    </row>
    <row r="93" spans="1:34" ht="20" outlineLevel="2">
      <c r="A93" s="125" t="s">
        <v>4123</v>
      </c>
      <c r="B93" s="20" t="s">
        <v>4759</v>
      </c>
      <c r="C93" s="150"/>
      <c r="D93" s="150"/>
      <c r="E93" s="150"/>
      <c r="F93" s="150"/>
      <c r="G93" s="152">
        <v>2</v>
      </c>
      <c r="H93" s="152"/>
      <c r="I93" s="152"/>
      <c r="J93" s="152" t="s">
        <v>3371</v>
      </c>
      <c r="K93" s="152"/>
      <c r="L93" s="182"/>
      <c r="AA93" s="471">
        <f>IF(AND('07 Sys'!C93=1,NOT('07 Sys'!I93="")),'07 Sys'!I93,0)</f>
        <v>0</v>
      </c>
      <c r="AB93" s="471">
        <f>IF(AND('07 Sys'!D93=1,NOT('07 Sys'!I93="")),'07 Sys'!I93,0)</f>
        <v>0</v>
      </c>
      <c r="AC93" s="471">
        <f>IF(AND('07 Sys'!E93=1,NOT('07 Sys'!I93="")),'07 Sys'!I93,0)</f>
        <v>0</v>
      </c>
      <c r="AD93" s="471">
        <f>IF(AND('07 Sys'!F93=1,NOT('07 Sys'!I93="")),'07 Sys'!I93,0)</f>
        <v>0</v>
      </c>
      <c r="AE93" s="471">
        <f>IF(AND('07 Sys'!C93=0,NOT('07 Sys'!H93="")),'07 Sys'!H93,4)</f>
        <v>4</v>
      </c>
      <c r="AF93" s="471">
        <f>IF(AND('07 Sys'!D93=0,NOT('07 Sys'!H93="")),'07 Sys'!H93,4)</f>
        <v>4</v>
      </c>
      <c r="AG93" s="471">
        <f>IF(AND('07 Sys'!E93=0,NOT('07 Sys'!H93="")),'07 Sys'!H93,4)</f>
        <v>4</v>
      </c>
      <c r="AH93" s="471">
        <f>IF(AND('07 Sys'!F93=0,NOT('07 Sys'!H93="")),'07 Sys'!H93,4)</f>
        <v>4</v>
      </c>
    </row>
    <row r="94" spans="1:34" ht="20" outlineLevel="2">
      <c r="A94" s="125" t="s">
        <v>4760</v>
      </c>
      <c r="B94" s="20" t="s">
        <v>4354</v>
      </c>
      <c r="C94" s="150"/>
      <c r="D94" s="150"/>
      <c r="E94" s="150"/>
      <c r="F94" s="150"/>
      <c r="G94" s="152">
        <v>2</v>
      </c>
      <c r="H94" s="152">
        <v>3</v>
      </c>
      <c r="I94" s="152"/>
      <c r="J94" s="152" t="s">
        <v>2858</v>
      </c>
      <c r="K94" s="152"/>
      <c r="L94" s="182"/>
      <c r="AA94" s="471">
        <f>IF(AND('07 Sys'!C94=1,NOT('07 Sys'!I94="")),'07 Sys'!I94,0)</f>
        <v>0</v>
      </c>
      <c r="AB94" s="471">
        <f>IF(AND('07 Sys'!D94=1,NOT('07 Sys'!I94="")),'07 Sys'!I94,0)</f>
        <v>0</v>
      </c>
      <c r="AC94" s="471">
        <f>IF(AND('07 Sys'!E94=1,NOT('07 Sys'!I94="")),'07 Sys'!I94,0)</f>
        <v>0</v>
      </c>
      <c r="AD94" s="471">
        <f>IF(AND('07 Sys'!F94=1,NOT('07 Sys'!I94="")),'07 Sys'!I94,0)</f>
        <v>0</v>
      </c>
      <c r="AE94" s="471">
        <f>IF(AND('07 Sys'!C94=0,NOT('07 Sys'!H94="")),'07 Sys'!H94,4)</f>
        <v>3</v>
      </c>
      <c r="AF94" s="471">
        <f>IF(AND('07 Sys'!D94=0,NOT('07 Sys'!H94="")),'07 Sys'!H94,4)</f>
        <v>3</v>
      </c>
      <c r="AG94" s="471">
        <f>IF(AND('07 Sys'!E94=0,NOT('07 Sys'!H94="")),'07 Sys'!H94,4)</f>
        <v>3</v>
      </c>
      <c r="AH94" s="471">
        <f>IF(AND('07 Sys'!F94=0,NOT('07 Sys'!H94="")),'07 Sys'!H94,4)</f>
        <v>3</v>
      </c>
    </row>
    <row r="95" spans="1:34" outlineLevel="1">
      <c r="A95" s="114" t="s">
        <v>4355</v>
      </c>
      <c r="B95" s="186" t="s">
        <v>4356</v>
      </c>
      <c r="C95" s="150"/>
      <c r="D95" s="150"/>
      <c r="E95" s="150"/>
      <c r="F95" s="150"/>
      <c r="G95" s="152"/>
      <c r="H95" s="152"/>
      <c r="I95" s="152"/>
      <c r="J95" s="152"/>
      <c r="K95" s="152"/>
      <c r="L95" s="182"/>
      <c r="AB95" s="471">
        <f>IF(AND('07 Sys'!D95=1,NOT('07 Sys'!I95="")),'07 Sys'!I95,0)</f>
        <v>0</v>
      </c>
    </row>
    <row r="96" spans="1:34" ht="40" outlineLevel="2">
      <c r="A96" s="125" t="s">
        <v>4357</v>
      </c>
      <c r="B96" s="187" t="s">
        <v>4761</v>
      </c>
      <c r="C96" s="150"/>
      <c r="D96" s="150"/>
      <c r="E96" s="150"/>
      <c r="F96" s="150"/>
      <c r="G96" s="152">
        <v>3</v>
      </c>
      <c r="H96" s="152"/>
      <c r="I96" s="152"/>
      <c r="J96" s="152" t="s">
        <v>5466</v>
      </c>
      <c r="K96" s="152" t="s">
        <v>4762</v>
      </c>
      <c r="L96" s="182"/>
      <c r="AA96" s="471">
        <f>IF(AND('07 Sys'!C96=1,NOT('07 Sys'!I96="")),'07 Sys'!I96,0)</f>
        <v>0</v>
      </c>
      <c r="AB96" s="471">
        <f>IF(AND('07 Sys'!D96=1,NOT('07 Sys'!I96="")),'07 Sys'!I96,0)</f>
        <v>0</v>
      </c>
      <c r="AC96" s="471">
        <f>IF(AND('07 Sys'!E96=1,NOT('07 Sys'!I96="")),'07 Sys'!I96,0)</f>
        <v>0</v>
      </c>
      <c r="AD96" s="471">
        <f>IF(AND('07 Sys'!F96=1,NOT('07 Sys'!I96="")),'07 Sys'!I96,0)</f>
        <v>0</v>
      </c>
      <c r="AE96" s="471">
        <f>IF(AND('07 Sys'!C96=0,NOT('07 Sys'!H96="")),'07 Sys'!H96,4)</f>
        <v>4</v>
      </c>
      <c r="AF96" s="471">
        <f>IF(AND('07 Sys'!D96=0,NOT('07 Sys'!H96="")),'07 Sys'!H96,4)</f>
        <v>4</v>
      </c>
      <c r="AG96" s="471">
        <f>IF(AND('07 Sys'!E96=0,NOT('07 Sys'!H96="")),'07 Sys'!H96,4)</f>
        <v>4</v>
      </c>
      <c r="AH96" s="471">
        <f>IF(AND('07 Sys'!F96=0,NOT('07 Sys'!H96="")),'07 Sys'!H96,4)</f>
        <v>4</v>
      </c>
    </row>
    <row r="97" spans="1:34" ht="20" outlineLevel="2">
      <c r="A97" s="125" t="s">
        <v>4763</v>
      </c>
      <c r="B97" s="187" t="s">
        <v>4764</v>
      </c>
      <c r="C97" s="150"/>
      <c r="D97" s="150"/>
      <c r="E97" s="150"/>
      <c r="F97" s="150"/>
      <c r="G97" s="152">
        <v>3</v>
      </c>
      <c r="H97" s="152"/>
      <c r="I97" s="152"/>
      <c r="J97" s="152" t="s">
        <v>5466</v>
      </c>
      <c r="K97" s="152" t="s">
        <v>4762</v>
      </c>
      <c r="L97" s="182"/>
      <c r="AA97" s="471">
        <f>IF(AND('07 Sys'!C97=1,NOT('07 Sys'!I97="")),'07 Sys'!I97,0)</f>
        <v>0</v>
      </c>
      <c r="AB97" s="471">
        <f>IF(AND('07 Sys'!D97=1,NOT('07 Sys'!I97="")),'07 Sys'!I97,0)</f>
        <v>0</v>
      </c>
      <c r="AC97" s="471">
        <f>IF(AND('07 Sys'!E97=1,NOT('07 Sys'!I97="")),'07 Sys'!I97,0)</f>
        <v>0</v>
      </c>
      <c r="AD97" s="471">
        <f>IF(AND('07 Sys'!F97=1,NOT('07 Sys'!I97="")),'07 Sys'!I97,0)</f>
        <v>0</v>
      </c>
      <c r="AE97" s="471">
        <f>IF(AND('07 Sys'!C97=0,NOT('07 Sys'!H97="")),'07 Sys'!H97,4)</f>
        <v>4</v>
      </c>
      <c r="AF97" s="471">
        <f>IF(AND('07 Sys'!D97=0,NOT('07 Sys'!H97="")),'07 Sys'!H97,4)</f>
        <v>4</v>
      </c>
      <c r="AG97" s="471">
        <f>IF(AND('07 Sys'!E97=0,NOT('07 Sys'!H97="")),'07 Sys'!H97,4)</f>
        <v>4</v>
      </c>
      <c r="AH97" s="471">
        <f>IF(AND('07 Sys'!F97=0,NOT('07 Sys'!H97="")),'07 Sys'!H97,4)</f>
        <v>4</v>
      </c>
    </row>
    <row r="98" spans="1:34" ht="20" outlineLevel="2">
      <c r="A98" s="125" t="s">
        <v>4765</v>
      </c>
      <c r="B98" s="188" t="s">
        <v>1118</v>
      </c>
      <c r="C98" s="150"/>
      <c r="D98" s="150"/>
      <c r="E98" s="150"/>
      <c r="F98" s="150"/>
      <c r="G98" s="152">
        <v>3</v>
      </c>
      <c r="H98" s="152"/>
      <c r="I98" s="152"/>
      <c r="J98" s="152" t="s">
        <v>5466</v>
      </c>
      <c r="K98" s="152" t="s">
        <v>4762</v>
      </c>
      <c r="L98" s="182"/>
      <c r="AA98" s="471">
        <f>IF(AND('07 Sys'!C98=1,NOT('07 Sys'!I98="")),'07 Sys'!I98,0)</f>
        <v>0</v>
      </c>
      <c r="AB98" s="471">
        <f>IF(AND('07 Sys'!D98=1,NOT('07 Sys'!I98="")),'07 Sys'!I98,0)</f>
        <v>0</v>
      </c>
      <c r="AC98" s="471">
        <f>IF(AND('07 Sys'!E98=1,NOT('07 Sys'!I98="")),'07 Sys'!I98,0)</f>
        <v>0</v>
      </c>
      <c r="AD98" s="471">
        <f>IF(AND('07 Sys'!F98=1,NOT('07 Sys'!I98="")),'07 Sys'!I98,0)</f>
        <v>0</v>
      </c>
      <c r="AE98" s="471">
        <f>IF(AND('07 Sys'!C98=0,NOT('07 Sys'!H98="")),'07 Sys'!H98,4)</f>
        <v>4</v>
      </c>
      <c r="AF98" s="471">
        <f>IF(AND('07 Sys'!D98=0,NOT('07 Sys'!H98="")),'07 Sys'!H98,4)</f>
        <v>4</v>
      </c>
      <c r="AG98" s="471">
        <f>IF(AND('07 Sys'!E98=0,NOT('07 Sys'!H98="")),'07 Sys'!H98,4)</f>
        <v>4</v>
      </c>
      <c r="AH98" s="471">
        <f>IF(AND('07 Sys'!F98=0,NOT('07 Sys'!H98="")),'07 Sys'!H98,4)</f>
        <v>4</v>
      </c>
    </row>
    <row r="99" spans="1:34" ht="13">
      <c r="A99" s="189"/>
      <c r="C99" s="472"/>
      <c r="D99" s="472"/>
      <c r="E99" s="472"/>
      <c r="F99" s="473"/>
      <c r="G99" s="167"/>
      <c r="H99" s="167"/>
      <c r="I99" s="167"/>
      <c r="J99" s="167"/>
      <c r="K99" s="171"/>
      <c r="L99" s="190"/>
    </row>
    <row r="100" spans="1:34">
      <c r="B100" s="173"/>
      <c r="C100" s="472"/>
      <c r="D100" s="472"/>
      <c r="E100" s="472"/>
      <c r="F100" s="473"/>
    </row>
    <row r="101" spans="1:34">
      <c r="C101" s="472"/>
      <c r="D101" s="472"/>
      <c r="E101" s="472"/>
      <c r="F101" s="473"/>
    </row>
    <row r="102" spans="1:34">
      <c r="C102" s="472"/>
      <c r="D102" s="472"/>
      <c r="E102" s="472"/>
      <c r="F102" s="473"/>
    </row>
    <row r="103" spans="1:34">
      <c r="C103" s="472"/>
      <c r="D103" s="472"/>
      <c r="E103" s="473"/>
      <c r="F103" s="473"/>
    </row>
    <row r="104" spans="1:34">
      <c r="C104" s="472"/>
      <c r="D104" s="472"/>
      <c r="E104" s="472"/>
      <c r="F104" s="473"/>
    </row>
    <row r="105" spans="1:34">
      <c r="C105" s="472"/>
      <c r="D105" s="472"/>
      <c r="E105" s="472"/>
      <c r="F105" s="473"/>
      <c r="L105" s="191"/>
    </row>
    <row r="106" spans="1:34">
      <c r="C106" s="472"/>
      <c r="D106" s="472"/>
      <c r="E106" s="472"/>
      <c r="F106" s="473"/>
    </row>
    <row r="107" spans="1:34">
      <c r="C107" s="472"/>
      <c r="D107" s="472"/>
      <c r="E107" s="473"/>
      <c r="F107" s="473"/>
    </row>
    <row r="108" spans="1:34">
      <c r="C108" s="472"/>
      <c r="D108" s="472"/>
      <c r="E108" s="473"/>
      <c r="F108" s="473"/>
    </row>
    <row r="109" spans="1:34">
      <c r="C109" s="472"/>
      <c r="D109" s="472"/>
      <c r="E109" s="472"/>
      <c r="F109" s="473"/>
    </row>
    <row r="110" spans="1:34">
      <c r="C110" s="472"/>
      <c r="D110" s="472"/>
      <c r="E110" s="472"/>
      <c r="F110" s="473"/>
    </row>
    <row r="111" spans="1:34">
      <c r="C111" s="472"/>
      <c r="D111" s="472"/>
      <c r="E111" s="472"/>
      <c r="F111" s="473"/>
    </row>
    <row r="112" spans="1:34">
      <c r="C112" s="472"/>
      <c r="D112" s="472"/>
      <c r="E112" s="472"/>
      <c r="F112" s="473"/>
    </row>
    <row r="113" spans="3:6">
      <c r="C113" s="472"/>
      <c r="D113" s="472"/>
      <c r="E113" s="472"/>
      <c r="F113" s="473"/>
    </row>
    <row r="114" spans="3:6">
      <c r="C114" s="472"/>
      <c r="D114" s="472"/>
      <c r="E114" s="472"/>
      <c r="F114" s="473"/>
    </row>
    <row r="115" spans="3:6">
      <c r="C115" s="472"/>
      <c r="D115" s="472"/>
      <c r="E115" s="472"/>
      <c r="F115" s="473"/>
    </row>
    <row r="116" spans="3:6">
      <c r="C116" s="472"/>
      <c r="D116" s="472"/>
      <c r="E116" s="472"/>
      <c r="F116" s="473"/>
    </row>
    <row r="117" spans="3:6">
      <c r="C117" s="472"/>
      <c r="D117" s="472"/>
      <c r="E117" s="472"/>
      <c r="F117" s="473"/>
    </row>
    <row r="118" spans="3:6">
      <c r="C118" s="472"/>
      <c r="D118" s="472"/>
      <c r="E118" s="472"/>
      <c r="F118" s="473"/>
    </row>
    <row r="119" spans="3:6">
      <c r="C119" s="472"/>
      <c r="D119" s="472"/>
      <c r="E119" s="472"/>
      <c r="F119" s="473"/>
    </row>
    <row r="120" spans="3:6">
      <c r="C120" s="472"/>
      <c r="D120" s="472"/>
      <c r="E120" s="472"/>
      <c r="F120" s="473"/>
    </row>
    <row r="121" spans="3:6">
      <c r="C121" s="472"/>
      <c r="D121" s="472"/>
      <c r="E121" s="472"/>
      <c r="F121" s="473"/>
    </row>
    <row r="122" spans="3:6">
      <c r="C122" s="472"/>
      <c r="D122" s="472"/>
      <c r="E122" s="472"/>
      <c r="F122" s="473"/>
    </row>
    <row r="123" spans="3:6">
      <c r="C123" s="472"/>
      <c r="D123" s="472"/>
      <c r="E123" s="473"/>
      <c r="F123" s="473"/>
    </row>
    <row r="124" spans="3:6">
      <c r="C124" s="472"/>
      <c r="D124" s="472"/>
      <c r="E124" s="472"/>
      <c r="F124" s="473"/>
    </row>
    <row r="125" spans="3:6">
      <c r="C125" s="472"/>
      <c r="D125" s="472"/>
      <c r="E125" s="472"/>
      <c r="F125" s="473"/>
    </row>
    <row r="126" spans="3:6">
      <c r="C126" s="472"/>
      <c r="D126" s="472"/>
      <c r="E126" s="472"/>
      <c r="F126" s="473"/>
    </row>
    <row r="127" spans="3:6">
      <c r="C127" s="472"/>
      <c r="D127" s="472"/>
      <c r="E127" s="472"/>
      <c r="F127" s="473"/>
    </row>
    <row r="128" spans="3:6">
      <c r="C128" s="472"/>
      <c r="D128" s="472"/>
      <c r="E128" s="472"/>
      <c r="F128" s="473"/>
    </row>
    <row r="129" spans="3:12">
      <c r="C129" s="472"/>
      <c r="D129" s="472"/>
      <c r="E129" s="473"/>
      <c r="F129" s="473"/>
    </row>
    <row r="130" spans="3:12">
      <c r="C130" s="472"/>
      <c r="D130" s="472"/>
      <c r="E130" s="472"/>
      <c r="F130" s="473"/>
    </row>
    <row r="131" spans="3:12">
      <c r="C131" s="472"/>
      <c r="D131" s="472"/>
      <c r="E131" s="472"/>
      <c r="F131" s="473"/>
    </row>
    <row r="132" spans="3:12">
      <c r="C132" s="472"/>
      <c r="D132" s="472"/>
      <c r="E132" s="472"/>
      <c r="F132" s="473"/>
    </row>
    <row r="133" spans="3:12">
      <c r="C133" s="472"/>
      <c r="D133" s="472"/>
      <c r="E133" s="472"/>
      <c r="F133" s="473"/>
    </row>
    <row r="134" spans="3:12">
      <c r="C134" s="472"/>
      <c r="D134" s="472"/>
      <c r="E134" s="472"/>
      <c r="F134" s="473"/>
    </row>
    <row r="135" spans="3:12">
      <c r="C135" s="472"/>
      <c r="D135" s="472"/>
      <c r="E135" s="472"/>
      <c r="F135" s="473"/>
    </row>
    <row r="136" spans="3:12">
      <c r="C136" s="472"/>
      <c r="D136" s="472"/>
      <c r="E136" s="472"/>
      <c r="F136" s="473"/>
    </row>
    <row r="137" spans="3:12">
      <c r="C137" s="472"/>
      <c r="D137" s="472"/>
      <c r="E137" s="472"/>
      <c r="F137" s="473"/>
      <c r="L137" s="169"/>
    </row>
    <row r="138" spans="3:12">
      <c r="C138" s="472"/>
      <c r="D138" s="472"/>
      <c r="E138" s="472"/>
      <c r="F138" s="473"/>
      <c r="L138" s="169"/>
    </row>
    <row r="139" spans="3:12">
      <c r="C139" s="472"/>
      <c r="D139" s="472"/>
      <c r="E139" s="472"/>
      <c r="F139" s="473"/>
      <c r="L139" s="169"/>
    </row>
    <row r="140" spans="3:12">
      <c r="C140" s="472"/>
      <c r="D140" s="472"/>
      <c r="E140" s="472"/>
      <c r="F140" s="473"/>
      <c r="L140" s="169"/>
    </row>
    <row r="141" spans="3:12">
      <c r="C141" s="472"/>
      <c r="D141" s="472"/>
      <c r="E141" s="472"/>
      <c r="F141" s="473"/>
      <c r="L141" s="169"/>
    </row>
    <row r="142" spans="3:12">
      <c r="C142" s="472"/>
      <c r="D142" s="472"/>
      <c r="E142" s="473"/>
      <c r="F142" s="473"/>
      <c r="L142" s="169"/>
    </row>
    <row r="143" spans="3:12">
      <c r="C143" s="472"/>
      <c r="D143" s="472"/>
      <c r="E143" s="472"/>
      <c r="F143" s="473"/>
      <c r="L143" s="169"/>
    </row>
    <row r="144" spans="3:12">
      <c r="C144" s="472"/>
      <c r="D144" s="472"/>
      <c r="E144" s="472"/>
      <c r="F144" s="473"/>
      <c r="L144" s="169"/>
    </row>
    <row r="145" spans="3:12">
      <c r="C145" s="472"/>
      <c r="D145" s="472"/>
      <c r="E145" s="472"/>
      <c r="F145" s="473"/>
      <c r="L145" s="169"/>
    </row>
    <row r="146" spans="3:12">
      <c r="C146" s="472"/>
      <c r="D146" s="472"/>
      <c r="E146" s="472"/>
      <c r="F146" s="473"/>
      <c r="L146" s="169"/>
    </row>
    <row r="147" spans="3:12">
      <c r="C147" s="472"/>
      <c r="D147" s="472"/>
      <c r="E147" s="472"/>
      <c r="F147" s="473"/>
    </row>
    <row r="148" spans="3:12">
      <c r="C148" s="472"/>
      <c r="D148" s="472"/>
      <c r="E148" s="472"/>
      <c r="F148" s="473"/>
    </row>
    <row r="149" spans="3:12">
      <c r="C149" s="472"/>
      <c r="D149" s="472"/>
      <c r="E149" s="472"/>
      <c r="F149" s="473"/>
    </row>
    <row r="150" spans="3:12">
      <c r="C150" s="472"/>
      <c r="D150" s="472"/>
      <c r="E150" s="472"/>
      <c r="F150" s="473"/>
      <c r="L150" s="169"/>
    </row>
    <row r="151" spans="3:12">
      <c r="C151" s="472"/>
      <c r="D151" s="472"/>
      <c r="E151" s="472"/>
      <c r="F151" s="473"/>
      <c r="L151" s="169"/>
    </row>
    <row r="152" spans="3:12">
      <c r="C152" s="472"/>
      <c r="D152" s="472"/>
      <c r="E152" s="472"/>
      <c r="F152" s="473"/>
      <c r="L152" s="169"/>
    </row>
    <row r="153" spans="3:12">
      <c r="C153" s="472"/>
      <c r="D153" s="472"/>
      <c r="E153" s="472"/>
      <c r="F153" s="473"/>
      <c r="L153" s="169"/>
    </row>
    <row r="154" spans="3:12">
      <c r="C154" s="472"/>
      <c r="D154" s="472"/>
      <c r="E154" s="473"/>
      <c r="F154" s="473"/>
      <c r="L154" s="169"/>
    </row>
    <row r="155" spans="3:12">
      <c r="C155" s="473"/>
      <c r="D155" s="472"/>
      <c r="E155" s="473"/>
      <c r="F155" s="473"/>
      <c r="L155" s="169"/>
    </row>
    <row r="156" spans="3:12">
      <c r="C156" s="472"/>
      <c r="D156" s="472"/>
      <c r="E156" s="473"/>
      <c r="F156" s="473"/>
      <c r="L156" s="169"/>
    </row>
    <row r="157" spans="3:12">
      <c r="C157" s="472"/>
      <c r="D157" s="472"/>
      <c r="E157" s="473"/>
      <c r="F157" s="473"/>
      <c r="L157" s="169"/>
    </row>
    <row r="158" spans="3:12">
      <c r="C158" s="472"/>
      <c r="D158" s="472"/>
      <c r="E158" s="473"/>
      <c r="F158" s="473"/>
    </row>
    <row r="159" spans="3:12">
      <c r="C159" s="472"/>
      <c r="D159" s="472"/>
      <c r="E159" s="473"/>
      <c r="F159" s="473"/>
    </row>
    <row r="160" spans="3:12">
      <c r="C160" s="472"/>
      <c r="D160" s="472"/>
      <c r="E160" s="473"/>
      <c r="F160" s="473"/>
    </row>
    <row r="161" spans="3:12">
      <c r="C161" s="472"/>
      <c r="D161" s="472"/>
      <c r="E161" s="473"/>
      <c r="F161" s="473"/>
    </row>
    <row r="162" spans="3:12">
      <c r="C162" s="472"/>
      <c r="D162" s="472"/>
      <c r="E162" s="473"/>
      <c r="F162" s="473"/>
    </row>
    <row r="163" spans="3:12">
      <c r="C163" s="472"/>
      <c r="D163" s="472"/>
      <c r="E163" s="473"/>
      <c r="F163" s="473"/>
    </row>
    <row r="164" spans="3:12">
      <c r="C164" s="472"/>
      <c r="D164" s="472"/>
      <c r="E164" s="473"/>
      <c r="F164" s="473"/>
    </row>
    <row r="165" spans="3:12">
      <c r="C165" s="472"/>
      <c r="D165" s="472"/>
      <c r="E165" s="473"/>
      <c r="F165" s="473"/>
    </row>
    <row r="166" spans="3:12">
      <c r="C166" s="473"/>
      <c r="D166" s="473"/>
      <c r="E166" s="473"/>
      <c r="F166" s="473"/>
    </row>
    <row r="167" spans="3:12">
      <c r="C167" s="472"/>
      <c r="D167" s="472"/>
      <c r="E167" s="473"/>
      <c r="F167" s="473"/>
      <c r="L167" s="169"/>
    </row>
    <row r="168" spans="3:12">
      <c r="C168" s="472"/>
      <c r="D168" s="472"/>
      <c r="E168" s="473"/>
      <c r="F168" s="473"/>
    </row>
    <row r="169" spans="3:12">
      <c r="C169" s="472"/>
      <c r="D169" s="472"/>
      <c r="E169" s="473"/>
      <c r="F169" s="473"/>
    </row>
    <row r="170" spans="3:12">
      <c r="C170" s="472"/>
      <c r="D170" s="472"/>
      <c r="E170" s="473"/>
      <c r="F170" s="473"/>
    </row>
    <row r="171" spans="3:12">
      <c r="C171" s="472"/>
      <c r="D171" s="472"/>
      <c r="E171" s="473"/>
      <c r="F171" s="473"/>
    </row>
    <row r="172" spans="3:12">
      <c r="C172" s="472"/>
      <c r="D172" s="472"/>
      <c r="E172" s="177"/>
      <c r="F172" s="177"/>
    </row>
    <row r="173" spans="3:12">
      <c r="C173" s="472"/>
      <c r="D173" s="472"/>
      <c r="E173" s="177"/>
      <c r="F173" s="177"/>
    </row>
    <row r="174" spans="3:12">
      <c r="C174" s="472"/>
      <c r="D174" s="472"/>
      <c r="E174" s="178"/>
      <c r="F174" s="178"/>
    </row>
    <row r="175" spans="3:12">
      <c r="C175" s="472"/>
      <c r="D175" s="472"/>
      <c r="E175" s="177"/>
      <c r="F175" s="177"/>
    </row>
    <row r="176" spans="3:12">
      <c r="C176" s="472"/>
      <c r="D176" s="472"/>
      <c r="E176" s="177"/>
      <c r="F176" s="177"/>
    </row>
    <row r="177" spans="3:6">
      <c r="C177" s="472"/>
      <c r="D177" s="472"/>
      <c r="E177" s="177"/>
      <c r="F177" s="177"/>
    </row>
    <row r="178" spans="3:6">
      <c r="C178" s="472"/>
      <c r="D178" s="472"/>
      <c r="E178" s="177"/>
      <c r="F178" s="177"/>
    </row>
    <row r="179" spans="3:6">
      <c r="C179" s="472"/>
      <c r="D179" s="472"/>
      <c r="E179" s="177"/>
      <c r="F179" s="177"/>
    </row>
    <row r="180" spans="3:6">
      <c r="C180" s="472"/>
      <c r="D180" s="472"/>
      <c r="E180" s="177"/>
      <c r="F180" s="177"/>
    </row>
    <row r="181" spans="3:6">
      <c r="C181" s="472"/>
      <c r="D181" s="472"/>
      <c r="E181" s="177"/>
      <c r="F181" s="177"/>
    </row>
    <row r="182" spans="3:6">
      <c r="C182" s="472"/>
      <c r="D182" s="472"/>
      <c r="E182" s="177"/>
      <c r="F182" s="177"/>
    </row>
    <row r="183" spans="3:6" ht="13">
      <c r="C183" s="472"/>
      <c r="D183" s="472"/>
      <c r="E183" s="179"/>
      <c r="F183" s="179"/>
    </row>
    <row r="184" spans="3:6">
      <c r="C184" s="472"/>
      <c r="D184" s="472"/>
      <c r="E184" s="177"/>
      <c r="F184" s="177"/>
    </row>
    <row r="185" spans="3:6">
      <c r="C185" s="472"/>
      <c r="D185" s="472"/>
      <c r="E185" s="177"/>
      <c r="F185" s="177"/>
    </row>
    <row r="186" spans="3:6">
      <c r="C186" s="472"/>
      <c r="D186" s="472"/>
      <c r="E186" s="177"/>
      <c r="F186" s="177"/>
    </row>
    <row r="187" spans="3:6">
      <c r="C187" s="472"/>
      <c r="D187" s="472"/>
      <c r="E187" s="177"/>
      <c r="F187" s="177"/>
    </row>
    <row r="188" spans="3:6">
      <c r="C188" s="472"/>
      <c r="D188" s="472"/>
      <c r="E188" s="177"/>
      <c r="F188" s="177"/>
    </row>
    <row r="189" spans="3:6">
      <c r="C189" s="472"/>
      <c r="D189" s="472"/>
      <c r="E189" s="177"/>
      <c r="F189" s="177"/>
    </row>
    <row r="190" spans="3:6">
      <c r="C190" s="472"/>
      <c r="D190" s="472"/>
      <c r="E190" s="177"/>
      <c r="F190" s="177"/>
    </row>
    <row r="191" spans="3:6">
      <c r="C191" s="472"/>
      <c r="D191" s="472"/>
      <c r="E191" s="177"/>
      <c r="F191" s="177"/>
    </row>
    <row r="192" spans="3:6">
      <c r="C192" s="472"/>
      <c r="D192" s="472"/>
      <c r="E192" s="177"/>
      <c r="F192" s="177"/>
    </row>
    <row r="193" spans="3:6">
      <c r="C193" s="473"/>
      <c r="D193" s="472"/>
      <c r="E193" s="177"/>
      <c r="F193" s="177"/>
    </row>
    <row r="194" spans="3:6">
      <c r="C194" s="472"/>
      <c r="D194" s="472"/>
      <c r="E194" s="177"/>
      <c r="F194" s="177"/>
    </row>
    <row r="195" spans="3:6">
      <c r="C195" s="472"/>
      <c r="D195" s="472"/>
      <c r="E195" s="177"/>
      <c r="F195" s="177"/>
    </row>
    <row r="196" spans="3:6">
      <c r="C196" s="472"/>
      <c r="D196" s="472"/>
      <c r="E196" s="177"/>
      <c r="F196" s="177"/>
    </row>
    <row r="197" spans="3:6">
      <c r="C197" s="472"/>
      <c r="D197" s="472"/>
      <c r="E197" s="177"/>
      <c r="F197" s="177"/>
    </row>
    <row r="198" spans="3:6" ht="13">
      <c r="C198" s="472"/>
      <c r="D198" s="472"/>
      <c r="E198" s="179"/>
      <c r="F198" s="179"/>
    </row>
    <row r="199" spans="3:6">
      <c r="C199" s="472"/>
      <c r="D199" s="472"/>
    </row>
    <row r="200" spans="3:6">
      <c r="C200" s="472"/>
      <c r="D200" s="472"/>
    </row>
    <row r="201" spans="3:6">
      <c r="C201" s="472"/>
      <c r="D201" s="472"/>
    </row>
    <row r="202" spans="3:6">
      <c r="C202" s="472"/>
      <c r="D202" s="472"/>
    </row>
    <row r="203" spans="3:6">
      <c r="C203" s="472"/>
      <c r="D203" s="472"/>
    </row>
    <row r="204" spans="3:6">
      <c r="C204" s="472"/>
      <c r="D204" s="472"/>
    </row>
    <row r="205" spans="3:6">
      <c r="C205" s="472"/>
      <c r="D205" s="472"/>
    </row>
    <row r="206" spans="3:6">
      <c r="C206" s="472"/>
      <c r="D206" s="472"/>
    </row>
    <row r="207" spans="3:6">
      <c r="C207" s="472"/>
      <c r="D207" s="472"/>
    </row>
    <row r="208" spans="3:6">
      <c r="C208" s="472"/>
      <c r="D208" s="472"/>
    </row>
    <row r="209" spans="3:4">
      <c r="C209" s="472"/>
      <c r="D209" s="472"/>
    </row>
    <row r="210" spans="3:4">
      <c r="C210" s="472"/>
      <c r="D210" s="472"/>
    </row>
    <row r="211" spans="3:4">
      <c r="C211" s="472"/>
      <c r="D211" s="472"/>
    </row>
    <row r="212" spans="3:4">
      <c r="C212" s="472"/>
      <c r="D212" s="472"/>
    </row>
    <row r="213" spans="3:4">
      <c r="C213" s="472"/>
      <c r="D213" s="472"/>
    </row>
    <row r="214" spans="3:4">
      <c r="C214" s="472"/>
      <c r="D214" s="472"/>
    </row>
    <row r="215" spans="3:4">
      <c r="C215" s="472"/>
      <c r="D215" s="472"/>
    </row>
    <row r="216" spans="3:4">
      <c r="C216" s="472"/>
      <c r="D216" s="472"/>
    </row>
    <row r="217" spans="3:4">
      <c r="C217" s="472"/>
      <c r="D217" s="472"/>
    </row>
    <row r="218" spans="3:4">
      <c r="C218" s="472"/>
      <c r="D218" s="472"/>
    </row>
    <row r="219" spans="3:4">
      <c r="C219" s="472"/>
      <c r="D219" s="472"/>
    </row>
    <row r="220" spans="3:4">
      <c r="C220" s="472"/>
      <c r="D220" s="472"/>
    </row>
    <row r="221" spans="3:4">
      <c r="C221" s="472"/>
      <c r="D221" s="472"/>
    </row>
    <row r="222" spans="3:4">
      <c r="C222" s="472"/>
      <c r="D222" s="472"/>
    </row>
    <row r="223" spans="3:4">
      <c r="C223" s="472"/>
      <c r="D223" s="472"/>
    </row>
    <row r="224" spans="3:4">
      <c r="C224" s="472"/>
      <c r="D224" s="472"/>
    </row>
    <row r="225" spans="3:4">
      <c r="C225" s="472"/>
      <c r="D225" s="472"/>
    </row>
    <row r="226" spans="3:4">
      <c r="C226" s="472"/>
      <c r="D226" s="472"/>
    </row>
  </sheetData>
  <sheetProtection sheet="1" objects="1" scenarios="1" formatCells="0" formatColumns="0" formatRows="0"/>
  <phoneticPr fontId="25" type="noConversion"/>
  <printOptions gridLines="1"/>
  <pageMargins left="0.39374999999999999" right="0.39374999999999999" top="0.39374999999999999" bottom="0.59097222222222223" header="0.51180555555555551" footer="0.31527777777777777"/>
  <pageSetup paperSize="9" firstPageNumber="0" orientation="landscape" horizontalDpi="300" verticalDpi="300"/>
  <headerFooter alignWithMargins="0">
    <oddFooter>&amp;L&amp;8Mise à jour : janvier 2010&amp;C&amp;8&amp;F ! &amp;A&amp;R&amp;8page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indexed="47"/>
  </sheetPr>
  <dimension ref="A1:AH382"/>
  <sheetViews>
    <sheetView topLeftCell="A348" workbookViewId="0">
      <selection activeCell="B350" sqref="B350"/>
    </sheetView>
  </sheetViews>
  <sheetFormatPr defaultColWidth="11.36328125" defaultRowHeight="12.5" outlineLevelRow="2" outlineLevelCol="1"/>
  <cols>
    <col min="1" max="1" width="10.36328125" style="745" customWidth="1"/>
    <col min="2" max="2" width="84.6328125" style="745" customWidth="1"/>
    <col min="3" max="6" width="4.36328125" style="495" customWidth="1"/>
    <col min="7" max="10" width="4.08984375" style="499" customWidth="1" outlineLevel="1"/>
    <col min="11" max="11" width="10.6328125" style="4" customWidth="1" outlineLevel="1"/>
    <col min="12" max="12" width="19.36328125" style="495" customWidth="1"/>
    <col min="13" max="25" width="11.36328125" style="495"/>
    <col min="26" max="26" width="12.453125" style="495" customWidth="1"/>
    <col min="27" max="34" width="12.453125" style="495" hidden="1" customWidth="1"/>
    <col min="35" max="35" width="12.453125" style="495" customWidth="1"/>
    <col min="36" max="16384" width="11.36328125" style="495"/>
  </cols>
  <sheetData>
    <row r="1" spans="1:34" ht="15.5">
      <c r="A1" s="718" t="s">
        <v>1119</v>
      </c>
      <c r="B1" s="667"/>
      <c r="C1" s="144">
        <v>1</v>
      </c>
      <c r="D1" s="145" t="str">
        <f>"variant"&amp;IF(C1&gt;1,"s","")</f>
        <v>variant</v>
      </c>
      <c r="E1" s="144"/>
      <c r="F1" s="144"/>
      <c r="G1" s="8"/>
      <c r="H1" s="8"/>
      <c r="I1" s="8"/>
      <c r="J1" s="192"/>
    </row>
    <row r="2" spans="1:34">
      <c r="A2" s="719" t="s">
        <v>2327</v>
      </c>
      <c r="B2" s="720" t="s">
        <v>1128</v>
      </c>
      <c r="C2" s="147" t="s">
        <v>2329</v>
      </c>
      <c r="D2" s="147" t="s">
        <v>2330</v>
      </c>
      <c r="E2" s="147" t="s">
        <v>2331</v>
      </c>
      <c r="F2" s="147" t="s">
        <v>2332</v>
      </c>
      <c r="G2" s="193" t="s">
        <v>5441</v>
      </c>
      <c r="H2" s="193" t="s">
        <v>2334</v>
      </c>
      <c r="I2" s="193" t="s">
        <v>2335</v>
      </c>
      <c r="J2" s="193" t="s">
        <v>2336</v>
      </c>
      <c r="K2" s="193" t="s">
        <v>2337</v>
      </c>
      <c r="L2" s="194" t="s">
        <v>2338</v>
      </c>
    </row>
    <row r="3" spans="1:34" ht="13">
      <c r="A3" s="721" t="s">
        <v>1129</v>
      </c>
      <c r="B3" s="722" t="s">
        <v>1130</v>
      </c>
      <c r="C3" s="195"/>
      <c r="D3" s="195"/>
      <c r="E3" s="195"/>
      <c r="F3" s="196"/>
      <c r="G3" s="18"/>
      <c r="H3" s="18"/>
      <c r="I3" s="18"/>
      <c r="J3" s="15"/>
      <c r="K3" s="16"/>
      <c r="L3" s="197"/>
    </row>
    <row r="4" spans="1:34" outlineLevel="1">
      <c r="A4" s="594" t="s">
        <v>1131</v>
      </c>
      <c r="B4" s="723" t="s">
        <v>3269</v>
      </c>
      <c r="C4" s="195"/>
      <c r="D4" s="195"/>
      <c r="E4" s="195"/>
      <c r="F4" s="196"/>
      <c r="G4" s="18"/>
      <c r="H4" s="18"/>
      <c r="I4" s="18"/>
      <c r="J4" s="15"/>
      <c r="K4" s="16"/>
      <c r="L4" s="199"/>
    </row>
    <row r="5" spans="1:34" ht="30" outlineLevel="2">
      <c r="A5" s="596" t="s">
        <v>3270</v>
      </c>
      <c r="B5" s="724" t="s">
        <v>438</v>
      </c>
      <c r="C5" s="195"/>
      <c r="D5" s="195"/>
      <c r="E5" s="195"/>
      <c r="F5" s="196"/>
      <c r="G5" s="201">
        <v>4</v>
      </c>
      <c r="H5" s="201"/>
      <c r="I5" s="201"/>
      <c r="J5" s="201" t="s">
        <v>2351</v>
      </c>
      <c r="K5" s="16" t="s">
        <v>3858</v>
      </c>
      <c r="L5" s="199"/>
      <c r="AA5" s="495">
        <f>IF(AND('08 Sop'!C5=1,NOT('08 Sop'!I5="")),'08 Sop'!I5,0)</f>
        <v>0</v>
      </c>
      <c r="AB5" s="495">
        <f>IF(AND('08 Sop'!D5=1,NOT('08 Sop'!I5="")),'08 Sop'!I5,0)</f>
        <v>0</v>
      </c>
      <c r="AC5" s="495">
        <f>IF(AND('08 Sop'!E5=1,NOT('08 Sop'!I5="")),'08 Sop'!I5,0)</f>
        <v>0</v>
      </c>
      <c r="AD5" s="495">
        <f>IF(AND('08 Sop'!F5=1,NOT('08 Sop'!I5="")),'08 Sop'!I5,0)</f>
        <v>0</v>
      </c>
      <c r="AE5" s="495">
        <f>IF(AND('08 Sop'!C5=0,NOT('08 Sop'!H5="")),'08 Sop'!H5,4)</f>
        <v>4</v>
      </c>
      <c r="AF5" s="495">
        <f>IF(AND('08 Sop'!D5=0,NOT('08 Sop'!H5="")),'08 Sop'!H5,4)</f>
        <v>4</v>
      </c>
      <c r="AG5" s="495">
        <f>IF(AND('08 Sop'!E5=0,NOT('08 Sop'!H5="")),'08 Sop'!H5,4)</f>
        <v>4</v>
      </c>
      <c r="AH5" s="495">
        <f>IF(AND('08 Sop'!F5=0,NOT('08 Sop'!H5="")),'08 Sop'!H5,4)</f>
        <v>4</v>
      </c>
    </row>
    <row r="6" spans="1:34" ht="20" outlineLevel="2">
      <c r="A6" s="596" t="s">
        <v>1651</v>
      </c>
      <c r="B6" s="724" t="s">
        <v>3314</v>
      </c>
      <c r="C6" s="195"/>
      <c r="D6" s="195"/>
      <c r="E6" s="195"/>
      <c r="F6" s="196"/>
      <c r="G6" s="201">
        <v>4</v>
      </c>
      <c r="H6" s="201"/>
      <c r="I6" s="201"/>
      <c r="J6" s="201" t="s">
        <v>5466</v>
      </c>
      <c r="K6" s="16"/>
      <c r="L6" s="199"/>
      <c r="AA6" s="495">
        <f>IF(AND('08 Sop'!C6=1,NOT('08 Sop'!I6="")),'08 Sop'!I6,0)</f>
        <v>0</v>
      </c>
      <c r="AB6" s="495">
        <f>IF(AND('08 Sop'!D6=1,NOT('08 Sop'!I6="")),'08 Sop'!I6,0)</f>
        <v>0</v>
      </c>
      <c r="AC6" s="495">
        <f>IF(AND('08 Sop'!E6=1,NOT('08 Sop'!I6="")),'08 Sop'!I6,0)</f>
        <v>0</v>
      </c>
      <c r="AD6" s="495">
        <f>IF(AND('08 Sop'!F6=1,NOT('08 Sop'!I6="")),'08 Sop'!I6,0)</f>
        <v>0</v>
      </c>
      <c r="AE6" s="495">
        <f>IF(AND('08 Sop'!C6=0,NOT('08 Sop'!H6="")),'08 Sop'!H6,4)</f>
        <v>4</v>
      </c>
      <c r="AF6" s="495">
        <f>IF(AND('08 Sop'!D6=0,NOT('08 Sop'!H6="")),'08 Sop'!H6,4)</f>
        <v>4</v>
      </c>
      <c r="AG6" s="495">
        <f>IF(AND('08 Sop'!E6=0,NOT('08 Sop'!H6="")),'08 Sop'!H6,4)</f>
        <v>4</v>
      </c>
      <c r="AH6" s="495">
        <f>IF(AND('08 Sop'!F6=0,NOT('08 Sop'!H6="")),'08 Sop'!H6,4)</f>
        <v>4</v>
      </c>
    </row>
    <row r="7" spans="1:34" ht="20" outlineLevel="2">
      <c r="A7" s="596" t="s">
        <v>3315</v>
      </c>
      <c r="B7" s="724" t="s">
        <v>4772</v>
      </c>
      <c r="C7" s="195"/>
      <c r="D7" s="195"/>
      <c r="E7" s="195"/>
      <c r="F7" s="196"/>
      <c r="G7" s="201">
        <v>2</v>
      </c>
      <c r="H7" s="201">
        <v>2</v>
      </c>
      <c r="I7" s="201"/>
      <c r="J7" s="201" t="s">
        <v>5466</v>
      </c>
      <c r="K7" s="16"/>
      <c r="L7" s="199"/>
      <c r="AA7" s="495">
        <f>IF(AND('08 Sop'!C7=1,NOT('08 Sop'!I7="")),'08 Sop'!I7,0)</f>
        <v>0</v>
      </c>
      <c r="AB7" s="495">
        <f>IF(AND('08 Sop'!D7=1,NOT('08 Sop'!I7="")),'08 Sop'!I7,0)</f>
        <v>0</v>
      </c>
      <c r="AC7" s="495">
        <f>IF(AND('08 Sop'!E7=1,NOT('08 Sop'!I7="")),'08 Sop'!I7,0)</f>
        <v>0</v>
      </c>
      <c r="AD7" s="495">
        <f>IF(AND('08 Sop'!F7=1,NOT('08 Sop'!I7="")),'08 Sop'!I7,0)</f>
        <v>0</v>
      </c>
      <c r="AE7" s="495">
        <f>IF(AND('08 Sop'!C7=0,NOT('08 Sop'!H7="")),'08 Sop'!H7,4)</f>
        <v>2</v>
      </c>
      <c r="AF7" s="495">
        <f>IF(AND('08 Sop'!D7=0,NOT('08 Sop'!H7="")),'08 Sop'!H7,4)</f>
        <v>2</v>
      </c>
      <c r="AG7" s="495">
        <f>IF(AND('08 Sop'!E7=0,NOT('08 Sop'!H7="")),'08 Sop'!H7,4)</f>
        <v>2</v>
      </c>
      <c r="AH7" s="495">
        <f>IF(AND('08 Sop'!F7=0,NOT('08 Sop'!H7="")),'08 Sop'!H7,4)</f>
        <v>2</v>
      </c>
    </row>
    <row r="8" spans="1:34" ht="40" outlineLevel="2">
      <c r="A8" s="596" t="s">
        <v>4773</v>
      </c>
      <c r="B8" s="725" t="s">
        <v>4301</v>
      </c>
      <c r="C8" s="195"/>
      <c r="D8" s="195"/>
      <c r="E8" s="195"/>
      <c r="F8" s="196"/>
      <c r="G8" s="201">
        <v>4</v>
      </c>
      <c r="H8" s="201">
        <v>2</v>
      </c>
      <c r="I8" s="201"/>
      <c r="J8" s="201" t="s">
        <v>2356</v>
      </c>
      <c r="K8" s="202"/>
      <c r="L8" s="203"/>
      <c r="AA8" s="495">
        <f>IF(AND('08 Sop'!C8=1,NOT('08 Sop'!I8="")),'08 Sop'!I8,0)</f>
        <v>0</v>
      </c>
      <c r="AB8" s="495">
        <f>IF(AND('08 Sop'!D8=1,NOT('08 Sop'!I8="")),'08 Sop'!I8,0)</f>
        <v>0</v>
      </c>
      <c r="AC8" s="495">
        <f>IF(AND('08 Sop'!E8=1,NOT('08 Sop'!I8="")),'08 Sop'!I8,0)</f>
        <v>0</v>
      </c>
      <c r="AD8" s="495">
        <f>IF(AND('08 Sop'!F8=1,NOT('08 Sop'!I8="")),'08 Sop'!I8,0)</f>
        <v>0</v>
      </c>
      <c r="AE8" s="495">
        <f>IF(AND('08 Sop'!C8=0,NOT('08 Sop'!H8="")),'08 Sop'!H8,4)</f>
        <v>2</v>
      </c>
      <c r="AF8" s="495">
        <f>IF(AND('08 Sop'!D8=0,NOT('08 Sop'!H8="")),'08 Sop'!H8,4)</f>
        <v>2</v>
      </c>
      <c r="AG8" s="495">
        <f>IF(AND('08 Sop'!E8=0,NOT('08 Sop'!H8="")),'08 Sop'!H8,4)</f>
        <v>2</v>
      </c>
      <c r="AH8" s="495">
        <f>IF(AND('08 Sop'!F8=0,NOT('08 Sop'!H8="")),'08 Sop'!H8,4)</f>
        <v>2</v>
      </c>
    </row>
    <row r="9" spans="1:34" outlineLevel="2">
      <c r="A9" s="596" t="s">
        <v>4774</v>
      </c>
      <c r="B9" s="724" t="s">
        <v>1713</v>
      </c>
      <c r="C9" s="195"/>
      <c r="D9" s="195"/>
      <c r="E9" s="195"/>
      <c r="F9" s="196"/>
      <c r="G9" s="201">
        <v>4</v>
      </c>
      <c r="H9" s="201">
        <v>3</v>
      </c>
      <c r="I9" s="201"/>
      <c r="J9" s="201" t="s">
        <v>2356</v>
      </c>
      <c r="K9" s="202"/>
      <c r="L9" s="203"/>
      <c r="AA9" s="495">
        <f>IF(AND('08 Sop'!C9=1,NOT('08 Sop'!I9="")),'08 Sop'!I9,0)</f>
        <v>0</v>
      </c>
      <c r="AB9" s="495">
        <f>IF(AND('08 Sop'!D9=1,NOT('08 Sop'!I9="")),'08 Sop'!I9,0)</f>
        <v>0</v>
      </c>
      <c r="AC9" s="495">
        <f>IF(AND('08 Sop'!E9=1,NOT('08 Sop'!I9="")),'08 Sop'!I9,0)</f>
        <v>0</v>
      </c>
      <c r="AD9" s="495">
        <f>IF(AND('08 Sop'!F9=1,NOT('08 Sop'!I9="")),'08 Sop'!I9,0)</f>
        <v>0</v>
      </c>
      <c r="AE9" s="495">
        <f>IF(AND('08 Sop'!C9=0,NOT('08 Sop'!H9="")),'08 Sop'!H9,4)</f>
        <v>3</v>
      </c>
      <c r="AF9" s="495">
        <f>IF(AND('08 Sop'!D9=0,NOT('08 Sop'!H9="")),'08 Sop'!H9,4)</f>
        <v>3</v>
      </c>
      <c r="AG9" s="495">
        <f>IF(AND('08 Sop'!E9=0,NOT('08 Sop'!H9="")),'08 Sop'!H9,4)</f>
        <v>3</v>
      </c>
      <c r="AH9" s="495">
        <f>IF(AND('08 Sop'!F9=0,NOT('08 Sop'!H9="")),'08 Sop'!H9,4)</f>
        <v>3</v>
      </c>
    </row>
    <row r="10" spans="1:34" ht="30" outlineLevel="2">
      <c r="A10" s="596" t="s">
        <v>4775</v>
      </c>
      <c r="B10" s="725" t="s">
        <v>4302</v>
      </c>
      <c r="C10" s="195"/>
      <c r="D10" s="195"/>
      <c r="E10" s="195"/>
      <c r="F10" s="196"/>
      <c r="G10" s="201">
        <v>4</v>
      </c>
      <c r="H10" s="201">
        <v>3</v>
      </c>
      <c r="I10" s="201"/>
      <c r="J10" s="201" t="s">
        <v>5466</v>
      </c>
      <c r="K10" s="202"/>
      <c r="L10" s="203"/>
      <c r="AA10" s="495">
        <f>IF(AND('08 Sop'!C10=1,NOT('08 Sop'!I10="")),'08 Sop'!I10,0)</f>
        <v>0</v>
      </c>
      <c r="AB10" s="495">
        <f>IF(AND('08 Sop'!D10=1,NOT('08 Sop'!I10="")),'08 Sop'!I10,0)</f>
        <v>0</v>
      </c>
      <c r="AC10" s="495">
        <f>IF(AND('08 Sop'!E10=1,NOT('08 Sop'!I10="")),'08 Sop'!I10,0)</f>
        <v>0</v>
      </c>
      <c r="AD10" s="495">
        <f>IF(AND('08 Sop'!F10=1,NOT('08 Sop'!I10="")),'08 Sop'!I10,0)</f>
        <v>0</v>
      </c>
      <c r="AE10" s="495">
        <f>IF(AND('08 Sop'!C10=0,NOT('08 Sop'!H10="")),'08 Sop'!H10,4)</f>
        <v>3</v>
      </c>
      <c r="AF10" s="495">
        <f>IF(AND('08 Sop'!D10=0,NOT('08 Sop'!H10="")),'08 Sop'!H10,4)</f>
        <v>3</v>
      </c>
      <c r="AG10" s="495">
        <f>IF(AND('08 Sop'!E10=0,NOT('08 Sop'!H10="")),'08 Sop'!H10,4)</f>
        <v>3</v>
      </c>
      <c r="AH10" s="495">
        <f>IF(AND('08 Sop'!F10=0,NOT('08 Sop'!H10="")),'08 Sop'!H10,4)</f>
        <v>3</v>
      </c>
    </row>
    <row r="11" spans="1:34" ht="30" outlineLevel="2">
      <c r="A11" s="596" t="s">
        <v>4776</v>
      </c>
      <c r="B11" s="725" t="s">
        <v>439</v>
      </c>
      <c r="C11" s="195"/>
      <c r="D11" s="195"/>
      <c r="E11" s="195"/>
      <c r="F11" s="196"/>
      <c r="G11" s="201">
        <v>4</v>
      </c>
      <c r="H11" s="201">
        <v>2</v>
      </c>
      <c r="I11" s="204"/>
      <c r="J11" s="205" t="s">
        <v>5466</v>
      </c>
      <c r="K11" s="202"/>
      <c r="L11" s="203"/>
      <c r="AA11" s="495">
        <f>IF(AND('08 Sop'!C11=1,NOT('08 Sop'!I11="")),'08 Sop'!I11,0)</f>
        <v>0</v>
      </c>
      <c r="AB11" s="495">
        <f>IF(AND('08 Sop'!D11=1,NOT('08 Sop'!I11="")),'08 Sop'!I11,0)</f>
        <v>0</v>
      </c>
      <c r="AC11" s="495">
        <f>IF(AND('08 Sop'!E11=1,NOT('08 Sop'!I11="")),'08 Sop'!I11,0)</f>
        <v>0</v>
      </c>
      <c r="AD11" s="495">
        <f>IF(AND('08 Sop'!F11=1,NOT('08 Sop'!I11="")),'08 Sop'!I11,0)</f>
        <v>0</v>
      </c>
      <c r="AE11" s="495">
        <f>IF(AND('08 Sop'!C11=0,NOT('08 Sop'!H11="")),'08 Sop'!H11,4)</f>
        <v>2</v>
      </c>
      <c r="AF11" s="495">
        <f>IF(AND('08 Sop'!D11=0,NOT('08 Sop'!H11="")),'08 Sop'!H11,4)</f>
        <v>2</v>
      </c>
      <c r="AG11" s="495">
        <f>IF(AND('08 Sop'!E11=0,NOT('08 Sop'!H11="")),'08 Sop'!H11,4)</f>
        <v>2</v>
      </c>
      <c r="AH11" s="495">
        <f>IF(AND('08 Sop'!F11=0,NOT('08 Sop'!H11="")),'08 Sop'!H11,4)</f>
        <v>2</v>
      </c>
    </row>
    <row r="12" spans="1:34" outlineLevel="2">
      <c r="A12" s="596" t="s">
        <v>294</v>
      </c>
      <c r="B12" s="724" t="s">
        <v>295</v>
      </c>
      <c r="C12" s="195"/>
      <c r="D12" s="195"/>
      <c r="E12" s="195"/>
      <c r="F12" s="196"/>
      <c r="G12" s="201">
        <v>2</v>
      </c>
      <c r="H12" s="201"/>
      <c r="I12" s="201"/>
      <c r="J12" s="201" t="s">
        <v>5466</v>
      </c>
      <c r="K12" s="202"/>
      <c r="L12" s="203"/>
      <c r="AA12" s="495">
        <f>IF(AND('08 Sop'!C12=1,NOT('08 Sop'!I12="")),'08 Sop'!I12,0)</f>
        <v>0</v>
      </c>
      <c r="AB12" s="495">
        <f>IF(AND('08 Sop'!D12=1,NOT('08 Sop'!I12="")),'08 Sop'!I12,0)</f>
        <v>0</v>
      </c>
      <c r="AC12" s="495">
        <f>IF(AND('08 Sop'!E12=1,NOT('08 Sop'!I12="")),'08 Sop'!I12,0)</f>
        <v>0</v>
      </c>
      <c r="AD12" s="495">
        <f>IF(AND('08 Sop'!F12=1,NOT('08 Sop'!I12="")),'08 Sop'!I12,0)</f>
        <v>0</v>
      </c>
      <c r="AE12" s="495">
        <f>IF(AND('08 Sop'!C12=0,NOT('08 Sop'!H12="")),'08 Sop'!H12,4)</f>
        <v>4</v>
      </c>
      <c r="AF12" s="495">
        <f>IF(AND('08 Sop'!D12=0,NOT('08 Sop'!H12="")),'08 Sop'!H12,4)</f>
        <v>4</v>
      </c>
      <c r="AG12" s="495">
        <f>IF(AND('08 Sop'!E12=0,NOT('08 Sop'!H12="")),'08 Sop'!H12,4)</f>
        <v>4</v>
      </c>
      <c r="AH12" s="495">
        <f>IF(AND('08 Sop'!F12=0,NOT('08 Sop'!H12="")),'08 Sop'!H12,4)</f>
        <v>4</v>
      </c>
    </row>
    <row r="13" spans="1:34" ht="13" outlineLevel="2">
      <c r="A13" s="596" t="s">
        <v>296</v>
      </c>
      <c r="B13" s="724" t="s">
        <v>3276</v>
      </c>
      <c r="C13" s="195"/>
      <c r="D13" s="195"/>
      <c r="E13" s="195"/>
      <c r="F13" s="196"/>
      <c r="G13" s="201">
        <v>2</v>
      </c>
      <c r="H13" s="201">
        <v>3</v>
      </c>
      <c r="I13" s="204"/>
      <c r="J13" s="206" t="s">
        <v>3371</v>
      </c>
      <c r="K13" s="202"/>
      <c r="L13" s="203"/>
      <c r="AA13" s="495">
        <f>IF(AND('08 Sop'!C13=1,NOT('08 Sop'!I13="")),'08 Sop'!I13,0)</f>
        <v>0</v>
      </c>
      <c r="AB13" s="495">
        <f>IF(AND('08 Sop'!D13=1,NOT('08 Sop'!I13="")),'08 Sop'!I13,0)</f>
        <v>0</v>
      </c>
      <c r="AC13" s="495">
        <f>IF(AND('08 Sop'!E13=1,NOT('08 Sop'!I13="")),'08 Sop'!I13,0)</f>
        <v>0</v>
      </c>
      <c r="AD13" s="495">
        <f>IF(AND('08 Sop'!F13=1,NOT('08 Sop'!I13="")),'08 Sop'!I13,0)</f>
        <v>0</v>
      </c>
      <c r="AE13" s="495">
        <f>IF(AND('08 Sop'!C13=0,NOT('08 Sop'!H13="")),'08 Sop'!H13,4)</f>
        <v>3</v>
      </c>
      <c r="AF13" s="495">
        <f>IF(AND('08 Sop'!D13=0,NOT('08 Sop'!H13="")),'08 Sop'!H13,4)</f>
        <v>3</v>
      </c>
      <c r="AG13" s="495">
        <f>IF(AND('08 Sop'!E13=0,NOT('08 Sop'!H13="")),'08 Sop'!H13,4)</f>
        <v>3</v>
      </c>
      <c r="AH13" s="495">
        <f>IF(AND('08 Sop'!F13=0,NOT('08 Sop'!H13="")),'08 Sop'!H13,4)</f>
        <v>3</v>
      </c>
    </row>
    <row r="14" spans="1:34" ht="13" outlineLevel="2">
      <c r="A14" s="596" t="s">
        <v>3277</v>
      </c>
      <c r="B14" s="724" t="s">
        <v>3278</v>
      </c>
      <c r="C14" s="195"/>
      <c r="D14" s="195"/>
      <c r="E14" s="195"/>
      <c r="F14" s="196"/>
      <c r="G14" s="201">
        <v>2</v>
      </c>
      <c r="H14" s="201">
        <v>3</v>
      </c>
      <c r="I14" s="204"/>
      <c r="J14" s="206" t="s">
        <v>3371</v>
      </c>
      <c r="K14" s="202"/>
      <c r="L14" s="203"/>
      <c r="AA14" s="495">
        <f>IF(AND('08 Sop'!C14=1,NOT('08 Sop'!I14="")),'08 Sop'!I14,0)</f>
        <v>0</v>
      </c>
      <c r="AB14" s="495">
        <f>IF(AND('08 Sop'!D14=1,NOT('08 Sop'!I14="")),'08 Sop'!I14,0)</f>
        <v>0</v>
      </c>
      <c r="AC14" s="495">
        <f>IF(AND('08 Sop'!E14=1,NOT('08 Sop'!I14="")),'08 Sop'!I14,0)</f>
        <v>0</v>
      </c>
      <c r="AD14" s="495">
        <f>IF(AND('08 Sop'!F14=1,NOT('08 Sop'!I14="")),'08 Sop'!I14,0)</f>
        <v>0</v>
      </c>
      <c r="AE14" s="495">
        <f>IF(AND('08 Sop'!C14=0,NOT('08 Sop'!H14="")),'08 Sop'!H14,4)</f>
        <v>3</v>
      </c>
      <c r="AF14" s="495">
        <f>IF(AND('08 Sop'!D14=0,NOT('08 Sop'!H14="")),'08 Sop'!H14,4)</f>
        <v>3</v>
      </c>
      <c r="AG14" s="495">
        <f>IF(AND('08 Sop'!E14=0,NOT('08 Sop'!H14="")),'08 Sop'!H14,4)</f>
        <v>3</v>
      </c>
      <c r="AH14" s="495">
        <f>IF(AND('08 Sop'!F14=0,NOT('08 Sop'!H14="")),'08 Sop'!H14,4)</f>
        <v>3</v>
      </c>
    </row>
    <row r="15" spans="1:34" ht="20" outlineLevel="2">
      <c r="A15" s="596" t="s">
        <v>3279</v>
      </c>
      <c r="B15" s="600" t="s">
        <v>1730</v>
      </c>
      <c r="C15" s="195"/>
      <c r="D15" s="195"/>
      <c r="E15" s="195"/>
      <c r="F15" s="196"/>
      <c r="G15" s="201">
        <v>2</v>
      </c>
      <c r="H15" s="201">
        <v>3</v>
      </c>
      <c r="I15" s="204"/>
      <c r="J15" s="206" t="s">
        <v>2858</v>
      </c>
      <c r="K15" s="202"/>
      <c r="L15" s="128"/>
      <c r="AA15" s="495">
        <f>IF(AND('08 Sop'!C15=1,NOT('08 Sop'!I15="")),'08 Sop'!I15,0)</f>
        <v>0</v>
      </c>
      <c r="AB15" s="495">
        <f>IF(AND('08 Sop'!D15=1,NOT('08 Sop'!I15="")),'08 Sop'!I15,0)</f>
        <v>0</v>
      </c>
      <c r="AC15" s="495">
        <f>IF(AND('08 Sop'!E15=1,NOT('08 Sop'!I15="")),'08 Sop'!I15,0)</f>
        <v>0</v>
      </c>
      <c r="AD15" s="495">
        <f>IF(AND('08 Sop'!F15=1,NOT('08 Sop'!I15="")),'08 Sop'!I15,0)</f>
        <v>0</v>
      </c>
      <c r="AE15" s="495">
        <f>IF(AND('08 Sop'!C15=0,NOT('08 Sop'!H15="")),'08 Sop'!H15,4)</f>
        <v>3</v>
      </c>
      <c r="AF15" s="495">
        <f>IF(AND('08 Sop'!D15=0,NOT('08 Sop'!H15="")),'08 Sop'!H15,4)</f>
        <v>3</v>
      </c>
      <c r="AG15" s="495">
        <f>IF(AND('08 Sop'!E15=0,NOT('08 Sop'!H15="")),'08 Sop'!H15,4)</f>
        <v>3</v>
      </c>
      <c r="AH15" s="495">
        <f>IF(AND('08 Sop'!F15=0,NOT('08 Sop'!H15="")),'08 Sop'!H15,4)</f>
        <v>3</v>
      </c>
    </row>
    <row r="16" spans="1:34" outlineLevel="1">
      <c r="A16" s="594" t="s">
        <v>3280</v>
      </c>
      <c r="B16" s="601" t="s">
        <v>3281</v>
      </c>
      <c r="C16" s="195"/>
      <c r="D16" s="195"/>
      <c r="E16" s="195"/>
      <c r="F16" s="196"/>
      <c r="G16" s="201"/>
      <c r="H16" s="201"/>
      <c r="I16" s="201"/>
      <c r="J16" s="15"/>
      <c r="K16" s="16"/>
      <c r="L16" s="199"/>
      <c r="AB16" s="495">
        <f>IF(AND('08 Sop'!D16=1,NOT('08 Sop'!I16="")),'08 Sop'!I16,0)</f>
        <v>0</v>
      </c>
    </row>
    <row r="17" spans="1:34" ht="20" outlineLevel="2">
      <c r="A17" s="596" t="s">
        <v>3282</v>
      </c>
      <c r="B17" s="724" t="s">
        <v>5095</v>
      </c>
      <c r="C17" s="195"/>
      <c r="D17" s="195"/>
      <c r="E17" s="195"/>
      <c r="F17" s="196"/>
      <c r="G17" s="201">
        <v>4</v>
      </c>
      <c r="H17" s="201"/>
      <c r="I17" s="201"/>
      <c r="J17" s="201" t="s">
        <v>2351</v>
      </c>
      <c r="K17" s="202"/>
      <c r="L17" s="203"/>
      <c r="AA17" s="495">
        <f>IF(AND('08 Sop'!C17=1,NOT('08 Sop'!I17="")),'08 Sop'!I17,0)</f>
        <v>0</v>
      </c>
      <c r="AB17" s="495">
        <f>IF(AND('08 Sop'!D17=1,NOT('08 Sop'!I17="")),'08 Sop'!I17,0)</f>
        <v>0</v>
      </c>
      <c r="AC17" s="495">
        <f>IF(AND('08 Sop'!E17=1,NOT('08 Sop'!I17="")),'08 Sop'!I17,0)</f>
        <v>0</v>
      </c>
      <c r="AD17" s="495">
        <f>IF(AND('08 Sop'!F17=1,NOT('08 Sop'!I17="")),'08 Sop'!I17,0)</f>
        <v>0</v>
      </c>
      <c r="AE17" s="495">
        <f>IF(AND('08 Sop'!C17=0,NOT('08 Sop'!H17="")),'08 Sop'!H17,4)</f>
        <v>4</v>
      </c>
      <c r="AF17" s="495">
        <f>IF(AND('08 Sop'!D17=0,NOT('08 Sop'!H17="")),'08 Sop'!H17,4)</f>
        <v>4</v>
      </c>
      <c r="AG17" s="495">
        <f>IF(AND('08 Sop'!E17=0,NOT('08 Sop'!H17="")),'08 Sop'!H17,4)</f>
        <v>4</v>
      </c>
      <c r="AH17" s="495">
        <f>IF(AND('08 Sop'!F17=0,NOT('08 Sop'!H17="")),'08 Sop'!H17,4)</f>
        <v>4</v>
      </c>
    </row>
    <row r="18" spans="1:34" outlineLevel="2">
      <c r="A18" s="596" t="s">
        <v>3283</v>
      </c>
      <c r="B18" s="724" t="s">
        <v>3284</v>
      </c>
      <c r="C18" s="195"/>
      <c r="D18" s="195"/>
      <c r="E18" s="195"/>
      <c r="F18" s="196"/>
      <c r="G18" s="201">
        <v>4</v>
      </c>
      <c r="H18" s="201"/>
      <c r="I18" s="201"/>
      <c r="J18" s="201" t="s">
        <v>5466</v>
      </c>
      <c r="K18" s="202"/>
      <c r="L18" s="203"/>
      <c r="AA18" s="495">
        <f>IF(AND('08 Sop'!C18=1,NOT('08 Sop'!I18="")),'08 Sop'!I18,0)</f>
        <v>0</v>
      </c>
      <c r="AB18" s="495">
        <f>IF(AND('08 Sop'!D18=1,NOT('08 Sop'!I18="")),'08 Sop'!I18,0)</f>
        <v>0</v>
      </c>
      <c r="AC18" s="495">
        <f>IF(AND('08 Sop'!E18=1,NOT('08 Sop'!I18="")),'08 Sop'!I18,0)</f>
        <v>0</v>
      </c>
      <c r="AD18" s="495">
        <f>IF(AND('08 Sop'!F18=1,NOT('08 Sop'!I18="")),'08 Sop'!I18,0)</f>
        <v>0</v>
      </c>
      <c r="AE18" s="495">
        <f>IF(AND('08 Sop'!C18=0,NOT('08 Sop'!H18="")),'08 Sop'!H18,4)</f>
        <v>4</v>
      </c>
      <c r="AF18" s="495">
        <f>IF(AND('08 Sop'!D18=0,NOT('08 Sop'!H18="")),'08 Sop'!H18,4)</f>
        <v>4</v>
      </c>
      <c r="AG18" s="495">
        <f>IF(AND('08 Sop'!E18=0,NOT('08 Sop'!H18="")),'08 Sop'!H18,4)</f>
        <v>4</v>
      </c>
      <c r="AH18" s="495">
        <f>IF(AND('08 Sop'!F18=0,NOT('08 Sop'!H18="")),'08 Sop'!H18,4)</f>
        <v>4</v>
      </c>
    </row>
    <row r="19" spans="1:34" ht="20" outlineLevel="2">
      <c r="A19" s="596" t="s">
        <v>1076</v>
      </c>
      <c r="B19" s="724" t="s">
        <v>231</v>
      </c>
      <c r="C19" s="195"/>
      <c r="D19" s="195"/>
      <c r="E19" s="195"/>
      <c r="F19" s="196"/>
      <c r="G19" s="201">
        <v>4</v>
      </c>
      <c r="H19" s="201"/>
      <c r="I19" s="201"/>
      <c r="J19" s="201" t="s">
        <v>5466</v>
      </c>
      <c r="K19" s="16" t="s">
        <v>232</v>
      </c>
      <c r="L19" s="14"/>
      <c r="AA19" s="495">
        <f>IF(AND('08 Sop'!C19=1,NOT('08 Sop'!I19="")),'08 Sop'!I19,0)</f>
        <v>0</v>
      </c>
      <c r="AB19" s="495">
        <f>IF(AND('08 Sop'!D19=1,NOT('08 Sop'!I19="")),'08 Sop'!I19,0)</f>
        <v>0</v>
      </c>
      <c r="AC19" s="495">
        <f>IF(AND('08 Sop'!E19=1,NOT('08 Sop'!I19="")),'08 Sop'!I19,0)</f>
        <v>0</v>
      </c>
      <c r="AD19" s="495">
        <f>IF(AND('08 Sop'!F19=1,NOT('08 Sop'!I19="")),'08 Sop'!I19,0)</f>
        <v>0</v>
      </c>
      <c r="AE19" s="495">
        <f>IF(AND('08 Sop'!C19=0,NOT('08 Sop'!H19="")),'08 Sop'!H19,4)</f>
        <v>4</v>
      </c>
      <c r="AF19" s="495">
        <f>IF(AND('08 Sop'!D19=0,NOT('08 Sop'!H19="")),'08 Sop'!H19,4)</f>
        <v>4</v>
      </c>
      <c r="AG19" s="495">
        <f>IF(AND('08 Sop'!E19=0,NOT('08 Sop'!H19="")),'08 Sop'!H19,4)</f>
        <v>4</v>
      </c>
      <c r="AH19" s="495">
        <f>IF(AND('08 Sop'!F19=0,NOT('08 Sop'!H19="")),'08 Sop'!H19,4)</f>
        <v>4</v>
      </c>
    </row>
    <row r="20" spans="1:34" ht="20" outlineLevel="2">
      <c r="A20" s="596" t="s">
        <v>233</v>
      </c>
      <c r="B20" s="724" t="s">
        <v>3221</v>
      </c>
      <c r="C20" s="195"/>
      <c r="D20" s="195"/>
      <c r="E20" s="195"/>
      <c r="F20" s="147"/>
      <c r="G20" s="201">
        <v>2</v>
      </c>
      <c r="H20" s="201">
        <v>2</v>
      </c>
      <c r="I20" s="201"/>
      <c r="J20" s="201" t="s">
        <v>2356</v>
      </c>
      <c r="K20" s="16" t="s">
        <v>232</v>
      </c>
      <c r="L20" s="14"/>
      <c r="AA20" s="495">
        <f>IF(AND('08 Sop'!C20=1,NOT('08 Sop'!I20="")),'08 Sop'!I20,0)</f>
        <v>0</v>
      </c>
      <c r="AB20" s="495">
        <f>IF(AND('08 Sop'!D20=1,NOT('08 Sop'!I20="")),'08 Sop'!I20,0)</f>
        <v>0</v>
      </c>
      <c r="AC20" s="495">
        <f>IF(AND('08 Sop'!E20=1,NOT('08 Sop'!I20="")),'08 Sop'!I20,0)</f>
        <v>0</v>
      </c>
      <c r="AD20" s="495">
        <f>IF(AND('08 Sop'!F20=1,NOT('08 Sop'!I20="")),'08 Sop'!I20,0)</f>
        <v>0</v>
      </c>
      <c r="AE20" s="495">
        <f>IF(AND('08 Sop'!C20=0,NOT('08 Sop'!H20="")),'08 Sop'!H20,4)</f>
        <v>2</v>
      </c>
      <c r="AF20" s="495">
        <f>IF(AND('08 Sop'!D20=0,NOT('08 Sop'!H20="")),'08 Sop'!H20,4)</f>
        <v>2</v>
      </c>
      <c r="AG20" s="495">
        <f>IF(AND('08 Sop'!E20=0,NOT('08 Sop'!H20="")),'08 Sop'!H20,4)</f>
        <v>2</v>
      </c>
      <c r="AH20" s="495">
        <f>IF(AND('08 Sop'!F20=0,NOT('08 Sop'!H20="")),'08 Sop'!H20,4)</f>
        <v>2</v>
      </c>
    </row>
    <row r="21" spans="1:34" outlineLevel="2">
      <c r="A21" s="596" t="s">
        <v>3222</v>
      </c>
      <c r="B21" s="724" t="s">
        <v>5096</v>
      </c>
      <c r="C21" s="195"/>
      <c r="D21" s="195"/>
      <c r="E21" s="195"/>
      <c r="F21" s="196"/>
      <c r="G21" s="201">
        <v>2</v>
      </c>
      <c r="H21" s="201">
        <v>2</v>
      </c>
      <c r="I21" s="201"/>
      <c r="J21" s="201" t="s">
        <v>5466</v>
      </c>
      <c r="K21" s="16" t="s">
        <v>232</v>
      </c>
      <c r="L21" s="203"/>
      <c r="AA21" s="495">
        <f>IF(AND('08 Sop'!C21=1,NOT('08 Sop'!I21="")),'08 Sop'!I21,0)</f>
        <v>0</v>
      </c>
      <c r="AB21" s="495">
        <f>IF(AND('08 Sop'!D21=1,NOT('08 Sop'!I21="")),'08 Sop'!I21,0)</f>
        <v>0</v>
      </c>
      <c r="AC21" s="495">
        <f>IF(AND('08 Sop'!E21=1,NOT('08 Sop'!I21="")),'08 Sop'!I21,0)</f>
        <v>0</v>
      </c>
      <c r="AD21" s="495">
        <f>IF(AND('08 Sop'!F21=1,NOT('08 Sop'!I21="")),'08 Sop'!I21,0)</f>
        <v>0</v>
      </c>
      <c r="AE21" s="495">
        <f>IF(AND('08 Sop'!C21=0,NOT('08 Sop'!H21="")),'08 Sop'!H21,4)</f>
        <v>2</v>
      </c>
      <c r="AF21" s="495">
        <f>IF(AND('08 Sop'!D21=0,NOT('08 Sop'!H21="")),'08 Sop'!H21,4)</f>
        <v>2</v>
      </c>
      <c r="AG21" s="495">
        <f>IF(AND('08 Sop'!E21=0,NOT('08 Sop'!H21="")),'08 Sop'!H21,4)</f>
        <v>2</v>
      </c>
      <c r="AH21" s="495">
        <f>IF(AND('08 Sop'!F21=0,NOT('08 Sop'!H21="")),'08 Sop'!H21,4)</f>
        <v>2</v>
      </c>
    </row>
    <row r="22" spans="1:34" outlineLevel="2">
      <c r="A22" s="596" t="s">
        <v>3223</v>
      </c>
      <c r="B22" s="724" t="s">
        <v>1104</v>
      </c>
      <c r="C22" s="195"/>
      <c r="D22" s="195"/>
      <c r="E22" s="195"/>
      <c r="F22" s="196"/>
      <c r="G22" s="201">
        <v>2</v>
      </c>
      <c r="H22" s="201">
        <v>2</v>
      </c>
      <c r="I22" s="201"/>
      <c r="J22" s="201" t="s">
        <v>2356</v>
      </c>
      <c r="K22" s="16" t="s">
        <v>232</v>
      </c>
      <c r="L22" s="203"/>
      <c r="AA22" s="495">
        <f>IF(AND('08 Sop'!C22=1,NOT('08 Sop'!I22="")),'08 Sop'!I22,0)</f>
        <v>0</v>
      </c>
      <c r="AB22" s="495">
        <f>IF(AND('08 Sop'!D22=1,NOT('08 Sop'!I22="")),'08 Sop'!I22,0)</f>
        <v>0</v>
      </c>
      <c r="AC22" s="495">
        <f>IF(AND('08 Sop'!E22=1,NOT('08 Sop'!I22="")),'08 Sop'!I22,0)</f>
        <v>0</v>
      </c>
      <c r="AD22" s="495">
        <f>IF(AND('08 Sop'!F22=1,NOT('08 Sop'!I22="")),'08 Sop'!I22,0)</f>
        <v>0</v>
      </c>
      <c r="AE22" s="495">
        <f>IF(AND('08 Sop'!C22=0,NOT('08 Sop'!H22="")),'08 Sop'!H22,4)</f>
        <v>2</v>
      </c>
      <c r="AF22" s="495">
        <f>IF(AND('08 Sop'!D22=0,NOT('08 Sop'!H22="")),'08 Sop'!H22,4)</f>
        <v>2</v>
      </c>
      <c r="AG22" s="495">
        <f>IF(AND('08 Sop'!E22=0,NOT('08 Sop'!H22="")),'08 Sop'!H22,4)</f>
        <v>2</v>
      </c>
      <c r="AH22" s="495">
        <f>IF(AND('08 Sop'!F22=0,NOT('08 Sop'!H22="")),'08 Sop'!H22,4)</f>
        <v>2</v>
      </c>
    </row>
    <row r="23" spans="1:34" ht="20" outlineLevel="2">
      <c r="A23" s="596" t="s">
        <v>1105</v>
      </c>
      <c r="B23" s="724" t="s">
        <v>1108</v>
      </c>
      <c r="C23" s="195"/>
      <c r="D23" s="195"/>
      <c r="E23" s="196"/>
      <c r="F23" s="196"/>
      <c r="G23" s="201">
        <v>4</v>
      </c>
      <c r="H23" s="201">
        <v>2</v>
      </c>
      <c r="I23" s="201"/>
      <c r="J23" s="201" t="s">
        <v>2356</v>
      </c>
      <c r="K23" s="16" t="s">
        <v>232</v>
      </c>
      <c r="L23" s="203"/>
      <c r="AA23" s="495">
        <f>IF(AND('08 Sop'!C23=1,NOT('08 Sop'!I23="")),'08 Sop'!I23,0)</f>
        <v>0</v>
      </c>
      <c r="AB23" s="495">
        <f>IF(AND('08 Sop'!D23=1,NOT('08 Sop'!I23="")),'08 Sop'!I23,0)</f>
        <v>0</v>
      </c>
      <c r="AC23" s="495">
        <f>IF(AND('08 Sop'!E23=1,NOT('08 Sop'!I23="")),'08 Sop'!I23,0)</f>
        <v>0</v>
      </c>
      <c r="AD23" s="495">
        <f>IF(AND('08 Sop'!F23=1,NOT('08 Sop'!I23="")),'08 Sop'!I23,0)</f>
        <v>0</v>
      </c>
      <c r="AE23" s="495">
        <f>IF(AND('08 Sop'!C23=0,NOT('08 Sop'!H23="")),'08 Sop'!H23,4)</f>
        <v>2</v>
      </c>
      <c r="AF23" s="495">
        <f>IF(AND('08 Sop'!D23=0,NOT('08 Sop'!H23="")),'08 Sop'!H23,4)</f>
        <v>2</v>
      </c>
      <c r="AG23" s="495">
        <f>IF(AND('08 Sop'!E23=0,NOT('08 Sop'!H23="")),'08 Sop'!H23,4)</f>
        <v>2</v>
      </c>
      <c r="AH23" s="495">
        <f>IF(AND('08 Sop'!F23=0,NOT('08 Sop'!H23="")),'08 Sop'!H23,4)</f>
        <v>2</v>
      </c>
    </row>
    <row r="24" spans="1:34" outlineLevel="2">
      <c r="A24" s="596" t="s">
        <v>1109</v>
      </c>
      <c r="B24" s="724" t="s">
        <v>259</v>
      </c>
      <c r="C24" s="195"/>
      <c r="D24" s="195"/>
      <c r="E24" s="195"/>
      <c r="F24" s="196"/>
      <c r="G24" s="201">
        <v>2</v>
      </c>
      <c r="H24" s="201">
        <v>2</v>
      </c>
      <c r="I24" s="201"/>
      <c r="J24" s="15" t="s">
        <v>2858</v>
      </c>
      <c r="K24" s="16"/>
      <c r="L24" s="199"/>
      <c r="AA24" s="495">
        <f>IF(AND('08 Sop'!C24=1,NOT('08 Sop'!I24="")),'08 Sop'!I24,0)</f>
        <v>0</v>
      </c>
      <c r="AB24" s="495">
        <f>IF(AND('08 Sop'!D24=1,NOT('08 Sop'!I24="")),'08 Sop'!I24,0)</f>
        <v>0</v>
      </c>
      <c r="AC24" s="495">
        <f>IF(AND('08 Sop'!E24=1,NOT('08 Sop'!I24="")),'08 Sop'!I24,0)</f>
        <v>0</v>
      </c>
      <c r="AD24" s="495">
        <f>IF(AND('08 Sop'!F24=1,NOT('08 Sop'!I24="")),'08 Sop'!I24,0)</f>
        <v>0</v>
      </c>
      <c r="AE24" s="495">
        <f>IF(AND('08 Sop'!C24=0,NOT('08 Sop'!H24="")),'08 Sop'!H24,4)</f>
        <v>2</v>
      </c>
      <c r="AF24" s="495">
        <f>IF(AND('08 Sop'!D24=0,NOT('08 Sop'!H24="")),'08 Sop'!H24,4)</f>
        <v>2</v>
      </c>
      <c r="AG24" s="495">
        <f>IF(AND('08 Sop'!E24=0,NOT('08 Sop'!H24="")),'08 Sop'!H24,4)</f>
        <v>2</v>
      </c>
      <c r="AH24" s="495">
        <f>IF(AND('08 Sop'!F24=0,NOT('08 Sop'!H24="")),'08 Sop'!H24,4)</f>
        <v>2</v>
      </c>
    </row>
    <row r="25" spans="1:34" ht="20" outlineLevel="1">
      <c r="A25" s="594" t="s">
        <v>260</v>
      </c>
      <c r="B25" s="726" t="s">
        <v>261</v>
      </c>
      <c r="C25" s="195"/>
      <c r="D25" s="195"/>
      <c r="E25" s="195"/>
      <c r="F25" s="196"/>
      <c r="G25" s="201"/>
      <c r="H25" s="201"/>
      <c r="I25" s="201"/>
      <c r="J25" s="201"/>
      <c r="K25" s="16"/>
      <c r="L25" s="199"/>
      <c r="AB25" s="495">
        <f>IF(AND('08 Sop'!D25=1,NOT('08 Sop'!I25="")),'08 Sop'!I25,0)</f>
        <v>0</v>
      </c>
    </row>
    <row r="26" spans="1:34" ht="20" outlineLevel="2">
      <c r="A26" s="596" t="s">
        <v>262</v>
      </c>
      <c r="B26" s="727" t="s">
        <v>5097</v>
      </c>
      <c r="C26" s="195"/>
      <c r="D26" s="195"/>
      <c r="E26" s="196"/>
      <c r="F26" s="196"/>
      <c r="G26" s="201">
        <v>4</v>
      </c>
      <c r="H26" s="201"/>
      <c r="I26" s="201"/>
      <c r="J26" s="201" t="s">
        <v>2351</v>
      </c>
      <c r="K26" s="16" t="s">
        <v>4936</v>
      </c>
      <c r="L26" s="209"/>
      <c r="AA26" s="495">
        <f>IF(AND('08 Sop'!C26=1,NOT('08 Sop'!I26="")),'08 Sop'!I26,0)</f>
        <v>0</v>
      </c>
      <c r="AB26" s="495">
        <f>IF(AND('08 Sop'!D26=1,NOT('08 Sop'!I26="")),'08 Sop'!I26,0)</f>
        <v>0</v>
      </c>
      <c r="AC26" s="495">
        <f>IF(AND('08 Sop'!E26=1,NOT('08 Sop'!I26="")),'08 Sop'!I26,0)</f>
        <v>0</v>
      </c>
      <c r="AD26" s="495">
        <f>IF(AND('08 Sop'!F26=1,NOT('08 Sop'!I26="")),'08 Sop'!I26,0)</f>
        <v>0</v>
      </c>
      <c r="AE26" s="495">
        <f>IF(AND('08 Sop'!C26=0,NOT('08 Sop'!H26="")),'08 Sop'!H26,4)</f>
        <v>4</v>
      </c>
      <c r="AF26" s="495">
        <f>IF(AND('08 Sop'!D26=0,NOT('08 Sop'!H26="")),'08 Sop'!H26,4)</f>
        <v>4</v>
      </c>
      <c r="AG26" s="495">
        <f>IF(AND('08 Sop'!E26=0,NOT('08 Sop'!H26="")),'08 Sop'!H26,4)</f>
        <v>4</v>
      </c>
      <c r="AH26" s="495">
        <f>IF(AND('08 Sop'!F26=0,NOT('08 Sop'!H26="")),'08 Sop'!H26,4)</f>
        <v>4</v>
      </c>
    </row>
    <row r="27" spans="1:34" ht="20" outlineLevel="2">
      <c r="A27" s="596" t="s">
        <v>1115</v>
      </c>
      <c r="B27" s="727" t="s">
        <v>1116</v>
      </c>
      <c r="C27" s="195"/>
      <c r="D27" s="195"/>
      <c r="E27" s="195"/>
      <c r="F27" s="196"/>
      <c r="G27" s="201">
        <v>2</v>
      </c>
      <c r="H27" s="201"/>
      <c r="I27" s="201"/>
      <c r="J27" s="201" t="s">
        <v>5466</v>
      </c>
      <c r="K27" s="16" t="s">
        <v>4995</v>
      </c>
      <c r="L27" s="199"/>
      <c r="AA27" s="495">
        <f>IF(AND('08 Sop'!C27=1,NOT('08 Sop'!I27="")),'08 Sop'!I27,0)</f>
        <v>0</v>
      </c>
      <c r="AB27" s="495">
        <f>IF(AND('08 Sop'!D27=1,NOT('08 Sop'!I27="")),'08 Sop'!I27,0)</f>
        <v>0</v>
      </c>
      <c r="AC27" s="495">
        <f>IF(AND('08 Sop'!E27=1,NOT('08 Sop'!I27="")),'08 Sop'!I27,0)</f>
        <v>0</v>
      </c>
      <c r="AD27" s="495">
        <f>IF(AND('08 Sop'!F27=1,NOT('08 Sop'!I27="")),'08 Sop'!I27,0)</f>
        <v>0</v>
      </c>
      <c r="AE27" s="495">
        <f>IF(AND('08 Sop'!C27=0,NOT('08 Sop'!H27="")),'08 Sop'!H27,4)</f>
        <v>4</v>
      </c>
      <c r="AF27" s="495">
        <f>IF(AND('08 Sop'!D27=0,NOT('08 Sop'!H27="")),'08 Sop'!H27,4)</f>
        <v>4</v>
      </c>
      <c r="AG27" s="495">
        <f>IF(AND('08 Sop'!E27=0,NOT('08 Sop'!H27="")),'08 Sop'!H27,4)</f>
        <v>4</v>
      </c>
      <c r="AH27" s="495">
        <f>IF(AND('08 Sop'!F27=0,NOT('08 Sop'!H27="")),'08 Sop'!H27,4)</f>
        <v>4</v>
      </c>
    </row>
    <row r="28" spans="1:34" ht="20" outlineLevel="2">
      <c r="A28" s="596" t="s">
        <v>1117</v>
      </c>
      <c r="B28" s="727" t="s">
        <v>209</v>
      </c>
      <c r="C28" s="195"/>
      <c r="D28" s="195"/>
      <c r="E28" s="195"/>
      <c r="F28" s="196"/>
      <c r="G28" s="201">
        <v>2</v>
      </c>
      <c r="H28" s="201"/>
      <c r="I28" s="201"/>
      <c r="J28" s="201" t="s">
        <v>5466</v>
      </c>
      <c r="K28" s="16" t="s">
        <v>210</v>
      </c>
      <c r="L28" s="199"/>
      <c r="AA28" s="495">
        <f>IF(AND('08 Sop'!C28=1,NOT('08 Sop'!I28="")),'08 Sop'!I28,0)</f>
        <v>0</v>
      </c>
      <c r="AB28" s="495">
        <f>IF(AND('08 Sop'!D28=1,NOT('08 Sop'!I28="")),'08 Sop'!I28,0)</f>
        <v>0</v>
      </c>
      <c r="AC28" s="495">
        <f>IF(AND('08 Sop'!E28=1,NOT('08 Sop'!I28="")),'08 Sop'!I28,0)</f>
        <v>0</v>
      </c>
      <c r="AD28" s="495">
        <f>IF(AND('08 Sop'!F28=1,NOT('08 Sop'!I28="")),'08 Sop'!I28,0)</f>
        <v>0</v>
      </c>
      <c r="AE28" s="495">
        <f>IF(AND('08 Sop'!C28=0,NOT('08 Sop'!H28="")),'08 Sop'!H28,4)</f>
        <v>4</v>
      </c>
      <c r="AF28" s="495">
        <f>IF(AND('08 Sop'!D28=0,NOT('08 Sop'!H28="")),'08 Sop'!H28,4)</f>
        <v>4</v>
      </c>
      <c r="AG28" s="495">
        <f>IF(AND('08 Sop'!E28=0,NOT('08 Sop'!H28="")),'08 Sop'!H28,4)</f>
        <v>4</v>
      </c>
      <c r="AH28" s="495">
        <f>IF(AND('08 Sop'!F28=0,NOT('08 Sop'!H28="")),'08 Sop'!H28,4)</f>
        <v>4</v>
      </c>
    </row>
    <row r="29" spans="1:34" ht="20" outlineLevel="2">
      <c r="A29" s="596" t="s">
        <v>211</v>
      </c>
      <c r="B29" s="724" t="s">
        <v>212</v>
      </c>
      <c r="C29" s="195"/>
      <c r="D29" s="195"/>
      <c r="E29" s="195"/>
      <c r="F29" s="196"/>
      <c r="G29" s="201">
        <v>4</v>
      </c>
      <c r="H29" s="201">
        <v>2</v>
      </c>
      <c r="I29" s="201"/>
      <c r="J29" s="201" t="s">
        <v>5466</v>
      </c>
      <c r="K29" s="16" t="s">
        <v>213</v>
      </c>
      <c r="L29" s="199"/>
      <c r="AA29" s="495">
        <f>IF(AND('08 Sop'!C29=1,NOT('08 Sop'!I29="")),'08 Sop'!I29,0)</f>
        <v>0</v>
      </c>
      <c r="AB29" s="495">
        <f>IF(AND('08 Sop'!D29=1,NOT('08 Sop'!I29="")),'08 Sop'!I29,0)</f>
        <v>0</v>
      </c>
      <c r="AC29" s="495">
        <f>IF(AND('08 Sop'!E29=1,NOT('08 Sop'!I29="")),'08 Sop'!I29,0)</f>
        <v>0</v>
      </c>
      <c r="AD29" s="495">
        <f>IF(AND('08 Sop'!F29=1,NOT('08 Sop'!I29="")),'08 Sop'!I29,0)</f>
        <v>0</v>
      </c>
      <c r="AE29" s="495">
        <f>IF(AND('08 Sop'!C29=0,NOT('08 Sop'!H29="")),'08 Sop'!H29,4)</f>
        <v>2</v>
      </c>
      <c r="AF29" s="495">
        <f>IF(AND('08 Sop'!D29=0,NOT('08 Sop'!H29="")),'08 Sop'!H29,4)</f>
        <v>2</v>
      </c>
      <c r="AG29" s="495">
        <f>IF(AND('08 Sop'!E29=0,NOT('08 Sop'!H29="")),'08 Sop'!H29,4)</f>
        <v>2</v>
      </c>
      <c r="AH29" s="495">
        <f>IF(AND('08 Sop'!F29=0,NOT('08 Sop'!H29="")),'08 Sop'!H29,4)</f>
        <v>2</v>
      </c>
    </row>
    <row r="30" spans="1:34" ht="20" outlineLevel="2">
      <c r="A30" s="596" t="s">
        <v>214</v>
      </c>
      <c r="B30" s="724" t="s">
        <v>5098</v>
      </c>
      <c r="C30" s="195"/>
      <c r="D30" s="195"/>
      <c r="E30" s="195"/>
      <c r="F30" s="196"/>
      <c r="G30" s="201">
        <v>2</v>
      </c>
      <c r="H30" s="201"/>
      <c r="I30" s="201"/>
      <c r="J30" s="201" t="s">
        <v>5466</v>
      </c>
      <c r="K30" s="202" t="s">
        <v>1753</v>
      </c>
      <c r="L30" s="203"/>
      <c r="AA30" s="495">
        <f>IF(AND('08 Sop'!C30=1,NOT('08 Sop'!I30="")),'08 Sop'!I30,0)</f>
        <v>0</v>
      </c>
      <c r="AB30" s="495">
        <f>IF(AND('08 Sop'!D30=1,NOT('08 Sop'!I30="")),'08 Sop'!I30,0)</f>
        <v>0</v>
      </c>
      <c r="AC30" s="495">
        <f>IF(AND('08 Sop'!E30=1,NOT('08 Sop'!I30="")),'08 Sop'!I30,0)</f>
        <v>0</v>
      </c>
      <c r="AD30" s="495">
        <f>IF(AND('08 Sop'!F30=1,NOT('08 Sop'!I30="")),'08 Sop'!I30,0)</f>
        <v>0</v>
      </c>
      <c r="AE30" s="495">
        <f>IF(AND('08 Sop'!C30=0,NOT('08 Sop'!H30="")),'08 Sop'!H30,4)</f>
        <v>4</v>
      </c>
      <c r="AF30" s="495">
        <f>IF(AND('08 Sop'!D30=0,NOT('08 Sop'!H30="")),'08 Sop'!H30,4)</f>
        <v>4</v>
      </c>
      <c r="AG30" s="495">
        <f>IF(AND('08 Sop'!E30=0,NOT('08 Sop'!H30="")),'08 Sop'!H30,4)</f>
        <v>4</v>
      </c>
      <c r="AH30" s="495">
        <f>IF(AND('08 Sop'!F30=0,NOT('08 Sop'!H30="")),'08 Sop'!H30,4)</f>
        <v>4</v>
      </c>
    </row>
    <row r="31" spans="1:34" outlineLevel="2">
      <c r="A31" s="596" t="s">
        <v>3271</v>
      </c>
      <c r="B31" s="602" t="s">
        <v>3272</v>
      </c>
      <c r="C31" s="195"/>
      <c r="D31" s="195"/>
      <c r="E31" s="195"/>
      <c r="F31" s="196"/>
      <c r="G31" s="201">
        <v>2</v>
      </c>
      <c r="H31" s="201">
        <v>2</v>
      </c>
      <c r="I31" s="201"/>
      <c r="J31" s="201" t="s">
        <v>5466</v>
      </c>
      <c r="K31" s="202" t="s">
        <v>1753</v>
      </c>
      <c r="L31" s="203"/>
      <c r="AA31" s="495">
        <f>IF(AND('08 Sop'!C31=1,NOT('08 Sop'!I31="")),'08 Sop'!I31,0)</f>
        <v>0</v>
      </c>
      <c r="AB31" s="495">
        <f>IF(AND('08 Sop'!D31=1,NOT('08 Sop'!I31="")),'08 Sop'!I31,0)</f>
        <v>0</v>
      </c>
      <c r="AC31" s="495">
        <f>IF(AND('08 Sop'!E31=1,NOT('08 Sop'!I31="")),'08 Sop'!I31,0)</f>
        <v>0</v>
      </c>
      <c r="AD31" s="495">
        <f>IF(AND('08 Sop'!F31=1,NOT('08 Sop'!I31="")),'08 Sop'!I31,0)</f>
        <v>0</v>
      </c>
      <c r="AE31" s="495">
        <f>IF(AND('08 Sop'!C31=0,NOT('08 Sop'!H31="")),'08 Sop'!H31,4)</f>
        <v>2</v>
      </c>
      <c r="AF31" s="495">
        <f>IF(AND('08 Sop'!D31=0,NOT('08 Sop'!H31="")),'08 Sop'!H31,4)</f>
        <v>2</v>
      </c>
      <c r="AG31" s="495">
        <f>IF(AND('08 Sop'!E31=0,NOT('08 Sop'!H31="")),'08 Sop'!H31,4)</f>
        <v>2</v>
      </c>
      <c r="AH31" s="495">
        <f>IF(AND('08 Sop'!F31=0,NOT('08 Sop'!H31="")),'08 Sop'!H31,4)</f>
        <v>2</v>
      </c>
    </row>
    <row r="32" spans="1:34" outlineLevel="2">
      <c r="A32" s="596" t="s">
        <v>3273</v>
      </c>
      <c r="B32" s="724" t="s">
        <v>5099</v>
      </c>
      <c r="C32" s="195"/>
      <c r="D32" s="195"/>
      <c r="E32" s="196"/>
      <c r="F32" s="196"/>
      <c r="G32" s="201">
        <v>1</v>
      </c>
      <c r="H32" s="201"/>
      <c r="I32" s="201"/>
      <c r="J32" s="201" t="s">
        <v>2356</v>
      </c>
      <c r="K32" s="202"/>
      <c r="L32" s="203"/>
      <c r="AA32" s="495">
        <f>IF(AND('08 Sop'!C32=1,NOT('08 Sop'!I32="")),'08 Sop'!I32,0)</f>
        <v>0</v>
      </c>
      <c r="AB32" s="495">
        <f>IF(AND('08 Sop'!D32=1,NOT('08 Sop'!I32="")),'08 Sop'!I32,0)</f>
        <v>0</v>
      </c>
      <c r="AC32" s="495">
        <f>IF(AND('08 Sop'!E32=1,NOT('08 Sop'!I32="")),'08 Sop'!I32,0)</f>
        <v>0</v>
      </c>
      <c r="AD32" s="495">
        <f>IF(AND('08 Sop'!F32=1,NOT('08 Sop'!I32="")),'08 Sop'!I32,0)</f>
        <v>0</v>
      </c>
      <c r="AE32" s="495">
        <f>IF(AND('08 Sop'!C32=0,NOT('08 Sop'!H32="")),'08 Sop'!H32,4)</f>
        <v>4</v>
      </c>
      <c r="AF32" s="495">
        <f>IF(AND('08 Sop'!D32=0,NOT('08 Sop'!H32="")),'08 Sop'!H32,4)</f>
        <v>4</v>
      </c>
      <c r="AG32" s="495">
        <f>IF(AND('08 Sop'!E32=0,NOT('08 Sop'!H32="")),'08 Sop'!H32,4)</f>
        <v>4</v>
      </c>
      <c r="AH32" s="495">
        <f>IF(AND('08 Sop'!F32=0,NOT('08 Sop'!H32="")),'08 Sop'!H32,4)</f>
        <v>4</v>
      </c>
    </row>
    <row r="33" spans="1:34" outlineLevel="2">
      <c r="A33" s="596" t="s">
        <v>3274</v>
      </c>
      <c r="B33" s="602" t="s">
        <v>3311</v>
      </c>
      <c r="C33" s="195"/>
      <c r="D33" s="195"/>
      <c r="E33" s="196"/>
      <c r="F33" s="196"/>
      <c r="G33" s="201">
        <v>4</v>
      </c>
      <c r="H33" s="201"/>
      <c r="I33" s="201"/>
      <c r="J33" s="201" t="s">
        <v>2356</v>
      </c>
      <c r="K33" s="202"/>
      <c r="L33" s="203"/>
      <c r="AA33" s="495">
        <f>IF(AND('08 Sop'!C33=1,NOT('08 Sop'!I33="")),'08 Sop'!I33,0)</f>
        <v>0</v>
      </c>
      <c r="AB33" s="495">
        <f>IF(AND('08 Sop'!D33=1,NOT('08 Sop'!I33="")),'08 Sop'!I33,0)</f>
        <v>0</v>
      </c>
      <c r="AC33" s="495">
        <f>IF(AND('08 Sop'!E33=1,NOT('08 Sop'!I33="")),'08 Sop'!I33,0)</f>
        <v>0</v>
      </c>
      <c r="AD33" s="495">
        <f>IF(AND('08 Sop'!F33=1,NOT('08 Sop'!I33="")),'08 Sop'!I33,0)</f>
        <v>0</v>
      </c>
      <c r="AE33" s="495">
        <f>IF(AND('08 Sop'!C33=0,NOT('08 Sop'!H33="")),'08 Sop'!H33,4)</f>
        <v>4</v>
      </c>
      <c r="AF33" s="495">
        <f>IF(AND('08 Sop'!D33=0,NOT('08 Sop'!H33="")),'08 Sop'!H33,4)</f>
        <v>4</v>
      </c>
      <c r="AG33" s="495">
        <f>IF(AND('08 Sop'!E33=0,NOT('08 Sop'!H33="")),'08 Sop'!H33,4)</f>
        <v>4</v>
      </c>
      <c r="AH33" s="495">
        <f>IF(AND('08 Sop'!F33=0,NOT('08 Sop'!H33="")),'08 Sop'!H33,4)</f>
        <v>4</v>
      </c>
    </row>
    <row r="34" spans="1:34" outlineLevel="2">
      <c r="A34" s="596" t="s">
        <v>293</v>
      </c>
      <c r="B34" s="724" t="s">
        <v>3312</v>
      </c>
      <c r="C34" s="195"/>
      <c r="D34" s="195"/>
      <c r="E34" s="195"/>
      <c r="F34" s="196"/>
      <c r="G34" s="201">
        <v>4</v>
      </c>
      <c r="H34" s="201">
        <v>2</v>
      </c>
      <c r="I34" s="201"/>
      <c r="J34" s="201" t="s">
        <v>2356</v>
      </c>
      <c r="K34" s="16" t="s">
        <v>1803</v>
      </c>
      <c r="L34" s="199"/>
      <c r="AA34" s="495">
        <f>IF(AND('08 Sop'!C34=1,NOT('08 Sop'!I34="")),'08 Sop'!I34,0)</f>
        <v>0</v>
      </c>
      <c r="AB34" s="495">
        <f>IF(AND('08 Sop'!D34=1,NOT('08 Sop'!I34="")),'08 Sop'!I34,0)</f>
        <v>0</v>
      </c>
      <c r="AC34" s="495">
        <f>IF(AND('08 Sop'!E34=1,NOT('08 Sop'!I34="")),'08 Sop'!I34,0)</f>
        <v>0</v>
      </c>
      <c r="AD34" s="495">
        <f>IF(AND('08 Sop'!F34=1,NOT('08 Sop'!I34="")),'08 Sop'!I34,0)</f>
        <v>0</v>
      </c>
      <c r="AE34" s="495">
        <f>IF(AND('08 Sop'!C34=0,NOT('08 Sop'!H34="")),'08 Sop'!H34,4)</f>
        <v>2</v>
      </c>
      <c r="AF34" s="495">
        <f>IF(AND('08 Sop'!D34=0,NOT('08 Sop'!H34="")),'08 Sop'!H34,4)</f>
        <v>2</v>
      </c>
      <c r="AG34" s="495">
        <f>IF(AND('08 Sop'!E34=0,NOT('08 Sop'!H34="")),'08 Sop'!H34,4)</f>
        <v>2</v>
      </c>
      <c r="AH34" s="495">
        <f>IF(AND('08 Sop'!F34=0,NOT('08 Sop'!H34="")),'08 Sop'!H34,4)</f>
        <v>2</v>
      </c>
    </row>
    <row r="35" spans="1:34" ht="30" outlineLevel="2">
      <c r="A35" s="596" t="s">
        <v>3313</v>
      </c>
      <c r="B35" s="724" t="s">
        <v>5100</v>
      </c>
      <c r="C35" s="195"/>
      <c r="D35" s="195"/>
      <c r="E35" s="195"/>
      <c r="F35" s="196"/>
      <c r="G35" s="201">
        <v>4</v>
      </c>
      <c r="H35" s="201"/>
      <c r="I35" s="201"/>
      <c r="J35" s="201" t="s">
        <v>2356</v>
      </c>
      <c r="K35" s="202" t="s">
        <v>4913</v>
      </c>
      <c r="L35" s="203"/>
      <c r="AA35" s="495">
        <f>IF(AND('08 Sop'!C35=1,NOT('08 Sop'!I35="")),'08 Sop'!I35,0)</f>
        <v>0</v>
      </c>
      <c r="AB35" s="495">
        <f>IF(AND('08 Sop'!D35=1,NOT('08 Sop'!I35="")),'08 Sop'!I35,0)</f>
        <v>0</v>
      </c>
      <c r="AC35" s="495">
        <f>IF(AND('08 Sop'!E35=1,NOT('08 Sop'!I35="")),'08 Sop'!I35,0)</f>
        <v>0</v>
      </c>
      <c r="AD35" s="495">
        <f>IF(AND('08 Sop'!F35=1,NOT('08 Sop'!I35="")),'08 Sop'!I35,0)</f>
        <v>0</v>
      </c>
      <c r="AE35" s="495">
        <f>IF(AND('08 Sop'!C35=0,NOT('08 Sop'!H35="")),'08 Sop'!H35,4)</f>
        <v>4</v>
      </c>
      <c r="AF35" s="495">
        <f>IF(AND('08 Sop'!D35=0,NOT('08 Sop'!H35="")),'08 Sop'!H35,4)</f>
        <v>4</v>
      </c>
      <c r="AG35" s="495">
        <f>IF(AND('08 Sop'!E35=0,NOT('08 Sop'!H35="")),'08 Sop'!H35,4)</f>
        <v>4</v>
      </c>
      <c r="AH35" s="495">
        <f>IF(AND('08 Sop'!F35=0,NOT('08 Sop'!H35="")),'08 Sop'!H35,4)</f>
        <v>4</v>
      </c>
    </row>
    <row r="36" spans="1:34" outlineLevel="2">
      <c r="A36" s="596" t="s">
        <v>297</v>
      </c>
      <c r="B36" s="602" t="s">
        <v>298</v>
      </c>
      <c r="C36" s="195"/>
      <c r="D36" s="195"/>
      <c r="E36" s="195"/>
      <c r="F36" s="196"/>
      <c r="G36" s="201">
        <v>4</v>
      </c>
      <c r="H36" s="201"/>
      <c r="I36" s="201"/>
      <c r="J36" s="201" t="s">
        <v>2356</v>
      </c>
      <c r="K36" s="202" t="s">
        <v>4913</v>
      </c>
      <c r="L36" s="203"/>
      <c r="AA36" s="495">
        <f>IF(AND('08 Sop'!C36=1,NOT('08 Sop'!I36="")),'08 Sop'!I36,0)</f>
        <v>0</v>
      </c>
      <c r="AB36" s="495">
        <f>IF(AND('08 Sop'!D36=1,NOT('08 Sop'!I36="")),'08 Sop'!I36,0)</f>
        <v>0</v>
      </c>
      <c r="AC36" s="495">
        <f>IF(AND('08 Sop'!E36=1,NOT('08 Sop'!I36="")),'08 Sop'!I36,0)</f>
        <v>0</v>
      </c>
      <c r="AD36" s="495">
        <f>IF(AND('08 Sop'!F36=1,NOT('08 Sop'!I36="")),'08 Sop'!I36,0)</f>
        <v>0</v>
      </c>
      <c r="AE36" s="495">
        <f>IF(AND('08 Sop'!C36=0,NOT('08 Sop'!H36="")),'08 Sop'!H36,4)</f>
        <v>4</v>
      </c>
      <c r="AF36" s="495">
        <f>IF(AND('08 Sop'!D36=0,NOT('08 Sop'!H36="")),'08 Sop'!H36,4)</f>
        <v>4</v>
      </c>
      <c r="AG36" s="495">
        <f>IF(AND('08 Sop'!E36=0,NOT('08 Sop'!H36="")),'08 Sop'!H36,4)</f>
        <v>4</v>
      </c>
      <c r="AH36" s="495">
        <f>IF(AND('08 Sop'!F36=0,NOT('08 Sop'!H36="")),'08 Sop'!H36,4)</f>
        <v>4</v>
      </c>
    </row>
    <row r="37" spans="1:34" outlineLevel="2">
      <c r="A37" s="596" t="s">
        <v>299</v>
      </c>
      <c r="B37" s="727" t="s">
        <v>5072</v>
      </c>
      <c r="C37" s="195"/>
      <c r="D37" s="195"/>
      <c r="E37" s="196"/>
      <c r="F37" s="196"/>
      <c r="G37" s="201">
        <v>2</v>
      </c>
      <c r="H37" s="201"/>
      <c r="I37" s="201"/>
      <c r="J37" s="201" t="s">
        <v>5466</v>
      </c>
      <c r="K37" s="16" t="s">
        <v>1803</v>
      </c>
      <c r="L37" s="199"/>
      <c r="AA37" s="495">
        <f>IF(AND('08 Sop'!C37=1,NOT('08 Sop'!I37="")),'08 Sop'!I37,0)</f>
        <v>0</v>
      </c>
      <c r="AB37" s="495">
        <f>IF(AND('08 Sop'!D37=1,NOT('08 Sop'!I37="")),'08 Sop'!I37,0)</f>
        <v>0</v>
      </c>
      <c r="AC37" s="495">
        <f>IF(AND('08 Sop'!E37=1,NOT('08 Sop'!I37="")),'08 Sop'!I37,0)</f>
        <v>0</v>
      </c>
      <c r="AD37" s="495">
        <f>IF(AND('08 Sop'!F37=1,NOT('08 Sop'!I37="")),'08 Sop'!I37,0)</f>
        <v>0</v>
      </c>
      <c r="AE37" s="495">
        <f>IF(AND('08 Sop'!C37=0,NOT('08 Sop'!H37="")),'08 Sop'!H37,4)</f>
        <v>4</v>
      </c>
      <c r="AF37" s="495">
        <f>IF(AND('08 Sop'!D37=0,NOT('08 Sop'!H37="")),'08 Sop'!H37,4)</f>
        <v>4</v>
      </c>
      <c r="AG37" s="495">
        <f>IF(AND('08 Sop'!E37=0,NOT('08 Sop'!H37="")),'08 Sop'!H37,4)</f>
        <v>4</v>
      </c>
      <c r="AH37" s="495">
        <f>IF(AND('08 Sop'!F37=0,NOT('08 Sop'!H37="")),'08 Sop'!H37,4)</f>
        <v>4</v>
      </c>
    </row>
    <row r="38" spans="1:34" ht="20" outlineLevel="2">
      <c r="A38" s="596" t="s">
        <v>1075</v>
      </c>
      <c r="B38" s="724" t="s">
        <v>168</v>
      </c>
      <c r="C38" s="195"/>
      <c r="D38" s="195"/>
      <c r="E38" s="195"/>
      <c r="F38" s="196"/>
      <c r="G38" s="201">
        <v>4</v>
      </c>
      <c r="H38" s="201"/>
      <c r="I38" s="201"/>
      <c r="J38" s="201" t="s">
        <v>3371</v>
      </c>
      <c r="K38" s="16" t="s">
        <v>169</v>
      </c>
      <c r="L38" s="199"/>
      <c r="AA38" s="495">
        <f>IF(AND('08 Sop'!C38=1,NOT('08 Sop'!I38="")),'08 Sop'!I38,0)</f>
        <v>0</v>
      </c>
      <c r="AB38" s="495">
        <f>IF(AND('08 Sop'!D38=1,NOT('08 Sop'!I38="")),'08 Sop'!I38,0)</f>
        <v>0</v>
      </c>
      <c r="AC38" s="495">
        <f>IF(AND('08 Sop'!E38=1,NOT('08 Sop'!I38="")),'08 Sop'!I38,0)</f>
        <v>0</v>
      </c>
      <c r="AD38" s="495">
        <f>IF(AND('08 Sop'!F38=1,NOT('08 Sop'!I38="")),'08 Sop'!I38,0)</f>
        <v>0</v>
      </c>
      <c r="AE38" s="495">
        <f>IF(AND('08 Sop'!C38=0,NOT('08 Sop'!H38="")),'08 Sop'!H38,4)</f>
        <v>4</v>
      </c>
      <c r="AF38" s="495">
        <f>IF(AND('08 Sop'!D38=0,NOT('08 Sop'!H38="")),'08 Sop'!H38,4)</f>
        <v>4</v>
      </c>
      <c r="AG38" s="495">
        <f>IF(AND('08 Sop'!E38=0,NOT('08 Sop'!H38="")),'08 Sop'!H38,4)</f>
        <v>4</v>
      </c>
      <c r="AH38" s="495">
        <f>IF(AND('08 Sop'!F38=0,NOT('08 Sop'!H38="")),'08 Sop'!H38,4)</f>
        <v>4</v>
      </c>
    </row>
    <row r="39" spans="1:34" outlineLevel="2">
      <c r="A39" s="596" t="s">
        <v>170</v>
      </c>
      <c r="B39" s="724" t="s">
        <v>5073</v>
      </c>
      <c r="C39" s="195"/>
      <c r="D39" s="195"/>
      <c r="E39" s="195"/>
      <c r="F39" s="196"/>
      <c r="G39" s="201">
        <v>2</v>
      </c>
      <c r="H39" s="201">
        <v>2</v>
      </c>
      <c r="I39" s="201"/>
      <c r="J39" s="201" t="s">
        <v>2356</v>
      </c>
      <c r="K39" s="202" t="s">
        <v>4962</v>
      </c>
      <c r="L39" s="203"/>
      <c r="AA39" s="495">
        <f>IF(AND('08 Sop'!C39=1,NOT('08 Sop'!I39="")),'08 Sop'!I39,0)</f>
        <v>0</v>
      </c>
      <c r="AB39" s="495">
        <f>IF(AND('08 Sop'!D39=1,NOT('08 Sop'!I39="")),'08 Sop'!I39,0)</f>
        <v>0</v>
      </c>
      <c r="AC39" s="495">
        <f>IF(AND('08 Sop'!E39=1,NOT('08 Sop'!I39="")),'08 Sop'!I39,0)</f>
        <v>0</v>
      </c>
      <c r="AD39" s="495">
        <f>IF(AND('08 Sop'!F39=1,NOT('08 Sop'!I39="")),'08 Sop'!I39,0)</f>
        <v>0</v>
      </c>
      <c r="AE39" s="495">
        <f>IF(AND('08 Sop'!C39=0,NOT('08 Sop'!H39="")),'08 Sop'!H39,4)</f>
        <v>2</v>
      </c>
      <c r="AF39" s="495">
        <f>IF(AND('08 Sop'!D39=0,NOT('08 Sop'!H39="")),'08 Sop'!H39,4)</f>
        <v>2</v>
      </c>
      <c r="AG39" s="495">
        <f>IF(AND('08 Sop'!E39=0,NOT('08 Sop'!H39="")),'08 Sop'!H39,4)</f>
        <v>2</v>
      </c>
      <c r="AH39" s="495">
        <f>IF(AND('08 Sop'!F39=0,NOT('08 Sop'!H39="")),'08 Sop'!H39,4)</f>
        <v>2</v>
      </c>
    </row>
    <row r="40" spans="1:34" ht="20" outlineLevel="2">
      <c r="A40" s="596" t="s">
        <v>171</v>
      </c>
      <c r="B40" s="602" t="s">
        <v>440</v>
      </c>
      <c r="C40" s="195"/>
      <c r="D40" s="195"/>
      <c r="E40" s="195"/>
      <c r="F40" s="196"/>
      <c r="G40" s="201">
        <v>2</v>
      </c>
      <c r="H40" s="201">
        <v>2</v>
      </c>
      <c r="I40" s="201"/>
      <c r="J40" s="201" t="s">
        <v>2356</v>
      </c>
      <c r="K40" s="202" t="s">
        <v>4962</v>
      </c>
      <c r="L40" s="203"/>
      <c r="AA40" s="495">
        <f>IF(AND('08 Sop'!C40=1,NOT('08 Sop'!I40="")),'08 Sop'!I40,0)</f>
        <v>0</v>
      </c>
      <c r="AB40" s="495">
        <f>IF(AND('08 Sop'!D40=1,NOT('08 Sop'!I40="")),'08 Sop'!I40,0)</f>
        <v>0</v>
      </c>
      <c r="AC40" s="495">
        <f>IF(AND('08 Sop'!E40=1,NOT('08 Sop'!I40="")),'08 Sop'!I40,0)</f>
        <v>0</v>
      </c>
      <c r="AD40" s="495">
        <f>IF(AND('08 Sop'!F40=1,NOT('08 Sop'!I40="")),'08 Sop'!I40,0)</f>
        <v>0</v>
      </c>
      <c r="AE40" s="495">
        <f>IF(AND('08 Sop'!C40=0,NOT('08 Sop'!H40="")),'08 Sop'!H40,4)</f>
        <v>2</v>
      </c>
      <c r="AF40" s="495">
        <f>IF(AND('08 Sop'!D40=0,NOT('08 Sop'!H40="")),'08 Sop'!H40,4)</f>
        <v>2</v>
      </c>
      <c r="AG40" s="495">
        <f>IF(AND('08 Sop'!E40=0,NOT('08 Sop'!H40="")),'08 Sop'!H40,4)</f>
        <v>2</v>
      </c>
      <c r="AH40" s="495">
        <f>IF(AND('08 Sop'!F40=0,NOT('08 Sop'!H40="")),'08 Sop'!H40,4)</f>
        <v>2</v>
      </c>
    </row>
    <row r="41" spans="1:34" outlineLevel="2">
      <c r="A41" s="596" t="s">
        <v>172</v>
      </c>
      <c r="B41" s="724" t="s">
        <v>810</v>
      </c>
      <c r="C41" s="195"/>
      <c r="D41" s="195"/>
      <c r="E41" s="195"/>
      <c r="F41" s="196"/>
      <c r="G41" s="201">
        <v>2</v>
      </c>
      <c r="H41" s="201">
        <v>3</v>
      </c>
      <c r="I41" s="15"/>
      <c r="J41" s="15" t="s">
        <v>2858</v>
      </c>
      <c r="K41" s="16"/>
      <c r="L41" s="199"/>
      <c r="AA41" s="495">
        <f>IF(AND('08 Sop'!C41=1,NOT('08 Sop'!I41="")),'08 Sop'!I41,0)</f>
        <v>0</v>
      </c>
      <c r="AB41" s="495">
        <f>IF(AND('08 Sop'!D41=1,NOT('08 Sop'!I41="")),'08 Sop'!I41,0)</f>
        <v>0</v>
      </c>
      <c r="AC41" s="495">
        <f>IF(AND('08 Sop'!E41=1,NOT('08 Sop'!I41="")),'08 Sop'!I41,0)</f>
        <v>0</v>
      </c>
      <c r="AD41" s="495">
        <f>IF(AND('08 Sop'!F41=1,NOT('08 Sop'!I41="")),'08 Sop'!I41,0)</f>
        <v>0</v>
      </c>
      <c r="AE41" s="495">
        <f>IF(AND('08 Sop'!C41=0,NOT('08 Sop'!H41="")),'08 Sop'!H41,4)</f>
        <v>3</v>
      </c>
      <c r="AF41" s="495">
        <f>IF(AND('08 Sop'!D41=0,NOT('08 Sop'!H41="")),'08 Sop'!H41,4)</f>
        <v>3</v>
      </c>
      <c r="AG41" s="495">
        <f>IF(AND('08 Sop'!E41=0,NOT('08 Sop'!H41="")),'08 Sop'!H41,4)</f>
        <v>3</v>
      </c>
      <c r="AH41" s="495">
        <f>IF(AND('08 Sop'!F41=0,NOT('08 Sop'!H41="")),'08 Sop'!H41,4)</f>
        <v>3</v>
      </c>
    </row>
    <row r="42" spans="1:34" s="211" customFormat="1" ht="13" outlineLevel="1">
      <c r="A42" s="594" t="s">
        <v>811</v>
      </c>
      <c r="B42" s="726" t="s">
        <v>234</v>
      </c>
      <c r="C42" s="195"/>
      <c r="D42" s="195"/>
      <c r="E42" s="195"/>
      <c r="F42" s="196"/>
      <c r="G42" s="201"/>
      <c r="H42" s="201"/>
      <c r="I42" s="201"/>
      <c r="J42" s="201"/>
      <c r="K42" s="202"/>
      <c r="L42" s="199"/>
      <c r="M42" s="498"/>
      <c r="N42" s="210"/>
      <c r="O42" s="210"/>
      <c r="P42" s="210"/>
      <c r="Q42" s="210"/>
      <c r="R42" s="210"/>
      <c r="S42" s="210"/>
      <c r="T42" s="210"/>
      <c r="U42" s="210"/>
      <c r="V42" s="210"/>
      <c r="W42" s="210"/>
      <c r="X42" s="210"/>
      <c r="Y42" s="210"/>
      <c r="Z42" s="210"/>
      <c r="AB42" s="495">
        <f>IF(AND('08 Sop'!D42=1,NOT('08 Sop'!I42="")),'08 Sop'!I42,0)</f>
        <v>0</v>
      </c>
    </row>
    <row r="43" spans="1:34" s="211" customFormat="1" ht="13" outlineLevel="2">
      <c r="A43" s="596" t="s">
        <v>235</v>
      </c>
      <c r="B43" s="727" t="s">
        <v>1768</v>
      </c>
      <c r="C43" s="195"/>
      <c r="D43" s="195"/>
      <c r="E43" s="195"/>
      <c r="F43" s="196"/>
      <c r="G43" s="201">
        <v>1</v>
      </c>
      <c r="H43" s="201"/>
      <c r="I43" s="201"/>
      <c r="J43" s="201" t="s">
        <v>5466</v>
      </c>
      <c r="K43" s="202" t="s">
        <v>1720</v>
      </c>
      <c r="L43" s="199"/>
      <c r="M43" s="498"/>
      <c r="N43" s="210"/>
      <c r="O43" s="210"/>
      <c r="P43" s="210"/>
      <c r="Q43" s="210"/>
      <c r="R43" s="210"/>
      <c r="S43" s="210"/>
      <c r="T43" s="210"/>
      <c r="U43" s="210"/>
      <c r="V43" s="210"/>
      <c r="W43" s="210"/>
      <c r="X43" s="210"/>
      <c r="Y43" s="210"/>
      <c r="Z43" s="210"/>
      <c r="AA43" s="211">
        <f>IF(AND('08 Sop'!C43=1,NOT('08 Sop'!I43="")),'08 Sop'!I43,0)</f>
        <v>0</v>
      </c>
      <c r="AB43" s="495">
        <f>IF(AND('08 Sop'!D43=1,NOT('08 Sop'!I43="")),'08 Sop'!I43,0)</f>
        <v>0</v>
      </c>
      <c r="AC43" s="211">
        <f>IF(AND('08 Sop'!E43=1,NOT('08 Sop'!I43="")),'08 Sop'!I43,0)</f>
        <v>0</v>
      </c>
      <c r="AD43" s="211">
        <f>IF(AND('08 Sop'!F43=1,NOT('08 Sop'!I43="")),'08 Sop'!I43,0)</f>
        <v>0</v>
      </c>
      <c r="AE43" s="211">
        <f>IF(AND('08 Sop'!C43=0,NOT('08 Sop'!H43="")),'08 Sop'!H43,4)</f>
        <v>4</v>
      </c>
      <c r="AF43" s="211">
        <f>IF(AND('08 Sop'!D43=0,NOT('08 Sop'!H43="")),'08 Sop'!H43,4)</f>
        <v>4</v>
      </c>
      <c r="AG43" s="211">
        <f>IF(AND('08 Sop'!E43=0,NOT('08 Sop'!H43="")),'08 Sop'!H43,4)</f>
        <v>4</v>
      </c>
      <c r="AH43" s="211">
        <f>IF(AND('08 Sop'!F43=0,NOT('08 Sop'!H43="")),'08 Sop'!H43,4)</f>
        <v>4</v>
      </c>
    </row>
    <row r="44" spans="1:34" s="211" customFormat="1" ht="20" outlineLevel="2">
      <c r="A44" s="596" t="s">
        <v>236</v>
      </c>
      <c r="B44" s="724" t="s">
        <v>1100</v>
      </c>
      <c r="C44" s="195"/>
      <c r="D44" s="195"/>
      <c r="E44" s="195"/>
      <c r="F44" s="196"/>
      <c r="G44" s="201">
        <v>4</v>
      </c>
      <c r="H44" s="201">
        <v>2</v>
      </c>
      <c r="I44" s="201"/>
      <c r="J44" s="201" t="s">
        <v>5466</v>
      </c>
      <c r="K44" s="202"/>
      <c r="L44" s="199"/>
      <c r="M44" s="498"/>
      <c r="N44" s="210"/>
      <c r="O44" s="210"/>
      <c r="P44" s="210"/>
      <c r="Q44" s="210"/>
      <c r="R44" s="210"/>
      <c r="S44" s="210"/>
      <c r="T44" s="210"/>
      <c r="U44" s="210"/>
      <c r="V44" s="210"/>
      <c r="W44" s="210"/>
      <c r="X44" s="210"/>
      <c r="Y44" s="210"/>
      <c r="Z44" s="210"/>
      <c r="AA44" s="211">
        <f>IF(AND('08 Sop'!C44=1,NOT('08 Sop'!I44="")),'08 Sop'!I44,0)</f>
        <v>0</v>
      </c>
      <c r="AB44" s="495">
        <f>IF(AND('08 Sop'!D44=1,NOT('08 Sop'!I44="")),'08 Sop'!I44,0)</f>
        <v>0</v>
      </c>
      <c r="AC44" s="211">
        <f>IF(AND('08 Sop'!E44=1,NOT('08 Sop'!I44="")),'08 Sop'!I44,0)</f>
        <v>0</v>
      </c>
      <c r="AD44" s="211">
        <f>IF(AND('08 Sop'!F44=1,NOT('08 Sop'!I44="")),'08 Sop'!I44,0)</f>
        <v>0</v>
      </c>
      <c r="AE44" s="211">
        <f>IF(AND('08 Sop'!C44=0,NOT('08 Sop'!H44="")),'08 Sop'!H44,4)</f>
        <v>2</v>
      </c>
      <c r="AF44" s="211">
        <f>IF(AND('08 Sop'!D44=0,NOT('08 Sop'!H44="")),'08 Sop'!H44,4)</f>
        <v>2</v>
      </c>
      <c r="AG44" s="211">
        <f>IF(AND('08 Sop'!E44=0,NOT('08 Sop'!H44="")),'08 Sop'!H44,4)</f>
        <v>2</v>
      </c>
      <c r="AH44" s="211">
        <f>IF(AND('08 Sop'!F44=0,NOT('08 Sop'!H44="")),'08 Sop'!H44,4)</f>
        <v>2</v>
      </c>
    </row>
    <row r="45" spans="1:34" s="211" customFormat="1" ht="20" outlineLevel="2">
      <c r="A45" s="596" t="s">
        <v>1101</v>
      </c>
      <c r="B45" s="724" t="s">
        <v>1102</v>
      </c>
      <c r="C45" s="196"/>
      <c r="D45" s="195"/>
      <c r="E45" s="196"/>
      <c r="F45" s="196"/>
      <c r="G45" s="201">
        <v>4</v>
      </c>
      <c r="H45" s="201">
        <v>3</v>
      </c>
      <c r="I45" s="201"/>
      <c r="J45" s="201" t="s">
        <v>2356</v>
      </c>
      <c r="K45" s="202"/>
      <c r="L45" s="199"/>
      <c r="M45" s="498"/>
      <c r="N45" s="210"/>
      <c r="O45" s="210"/>
      <c r="P45" s="210"/>
      <c r="Q45" s="210"/>
      <c r="R45" s="210"/>
      <c r="S45" s="210"/>
      <c r="T45" s="210"/>
      <c r="U45" s="210"/>
      <c r="V45" s="210"/>
      <c r="W45" s="210"/>
      <c r="X45" s="210"/>
      <c r="Y45" s="210"/>
      <c r="Z45" s="210"/>
      <c r="AA45" s="211">
        <f>IF(AND('08 Sop'!C45=1,NOT('08 Sop'!I45="")),'08 Sop'!I45,0)</f>
        <v>0</v>
      </c>
      <c r="AB45" s="495">
        <f>IF(AND('08 Sop'!D45=1,NOT('08 Sop'!I45="")),'08 Sop'!I45,0)</f>
        <v>0</v>
      </c>
      <c r="AC45" s="211">
        <f>IF(AND('08 Sop'!E45=1,NOT('08 Sop'!I45="")),'08 Sop'!I45,0)</f>
        <v>0</v>
      </c>
      <c r="AD45" s="211">
        <f>IF(AND('08 Sop'!F45=1,NOT('08 Sop'!I45="")),'08 Sop'!I45,0)</f>
        <v>0</v>
      </c>
      <c r="AE45" s="211">
        <f>IF(AND('08 Sop'!C45=0,NOT('08 Sop'!H45="")),'08 Sop'!H45,4)</f>
        <v>3</v>
      </c>
      <c r="AF45" s="211">
        <f>IF(AND('08 Sop'!D45=0,NOT('08 Sop'!H45="")),'08 Sop'!H45,4)</f>
        <v>3</v>
      </c>
      <c r="AG45" s="211">
        <f>IF(AND('08 Sop'!E45=0,NOT('08 Sop'!H45="")),'08 Sop'!H45,4)</f>
        <v>3</v>
      </c>
      <c r="AH45" s="211">
        <f>IF(AND('08 Sop'!F45=0,NOT('08 Sop'!H45="")),'08 Sop'!H45,4)</f>
        <v>3</v>
      </c>
    </row>
    <row r="46" spans="1:34" s="211" customFormat="1" ht="20" outlineLevel="2">
      <c r="A46" s="596" t="s">
        <v>1103</v>
      </c>
      <c r="B46" s="724" t="s">
        <v>1106</v>
      </c>
      <c r="C46" s="195"/>
      <c r="D46" s="195"/>
      <c r="E46" s="195"/>
      <c r="F46" s="196"/>
      <c r="G46" s="201">
        <v>4</v>
      </c>
      <c r="H46" s="201">
        <v>3</v>
      </c>
      <c r="I46" s="201"/>
      <c r="J46" s="201" t="s">
        <v>2356</v>
      </c>
      <c r="K46" s="202"/>
      <c r="L46" s="199"/>
      <c r="M46" s="498"/>
      <c r="N46" s="210"/>
      <c r="O46" s="210"/>
      <c r="P46" s="210"/>
      <c r="Q46" s="210"/>
      <c r="R46" s="210"/>
      <c r="S46" s="210"/>
      <c r="T46" s="210"/>
      <c r="U46" s="210"/>
      <c r="V46" s="210"/>
      <c r="W46" s="210"/>
      <c r="X46" s="210"/>
      <c r="Y46" s="210"/>
      <c r="Z46" s="210"/>
      <c r="AA46" s="211">
        <f>IF(AND('08 Sop'!C46=1,NOT('08 Sop'!I46="")),'08 Sop'!I46,0)</f>
        <v>0</v>
      </c>
      <c r="AB46" s="495">
        <f>IF(AND('08 Sop'!D46=1,NOT('08 Sop'!I46="")),'08 Sop'!I46,0)</f>
        <v>0</v>
      </c>
      <c r="AC46" s="211">
        <f>IF(AND('08 Sop'!E46=1,NOT('08 Sop'!I46="")),'08 Sop'!I46,0)</f>
        <v>0</v>
      </c>
      <c r="AD46" s="211">
        <f>IF(AND('08 Sop'!F46=1,NOT('08 Sop'!I46="")),'08 Sop'!I46,0)</f>
        <v>0</v>
      </c>
      <c r="AE46" s="211">
        <f>IF(AND('08 Sop'!C46=0,NOT('08 Sop'!H46="")),'08 Sop'!H46,4)</f>
        <v>3</v>
      </c>
      <c r="AF46" s="211">
        <f>IF(AND('08 Sop'!D46=0,NOT('08 Sop'!H46="")),'08 Sop'!H46,4)</f>
        <v>3</v>
      </c>
      <c r="AG46" s="211">
        <f>IF(AND('08 Sop'!E46=0,NOT('08 Sop'!H46="")),'08 Sop'!H46,4)</f>
        <v>3</v>
      </c>
      <c r="AH46" s="211">
        <f>IF(AND('08 Sop'!F46=0,NOT('08 Sop'!H46="")),'08 Sop'!H46,4)</f>
        <v>3</v>
      </c>
    </row>
    <row r="47" spans="1:34" s="211" customFormat="1" ht="13" outlineLevel="2">
      <c r="A47" s="596" t="s">
        <v>1107</v>
      </c>
      <c r="B47" s="725" t="s">
        <v>3883</v>
      </c>
      <c r="C47" s="195"/>
      <c r="D47" s="195"/>
      <c r="E47" s="195"/>
      <c r="F47" s="196"/>
      <c r="G47" s="201">
        <v>4</v>
      </c>
      <c r="H47" s="201"/>
      <c r="I47" s="201"/>
      <c r="J47" s="201" t="s">
        <v>2356</v>
      </c>
      <c r="K47" s="202"/>
      <c r="L47" s="203"/>
      <c r="M47" s="498"/>
      <c r="N47" s="210"/>
      <c r="O47" s="210"/>
      <c r="P47" s="210"/>
      <c r="Q47" s="210"/>
      <c r="R47" s="210"/>
      <c r="S47" s="210"/>
      <c r="T47" s="210"/>
      <c r="U47" s="210"/>
      <c r="V47" s="210"/>
      <c r="W47" s="210"/>
      <c r="X47" s="210"/>
      <c r="Y47" s="210"/>
      <c r="Z47" s="210"/>
      <c r="AA47" s="211">
        <f>IF(AND('08 Sop'!C47=1,NOT('08 Sop'!I47="")),'08 Sop'!I47,0)</f>
        <v>0</v>
      </c>
      <c r="AB47" s="495">
        <f>IF(AND('08 Sop'!D47=1,NOT('08 Sop'!I47="")),'08 Sop'!I47,0)</f>
        <v>0</v>
      </c>
      <c r="AC47" s="211">
        <f>IF(AND('08 Sop'!E47=1,NOT('08 Sop'!I47="")),'08 Sop'!I47,0)</f>
        <v>0</v>
      </c>
      <c r="AD47" s="211">
        <f>IF(AND('08 Sop'!F47=1,NOT('08 Sop'!I47="")),'08 Sop'!I47,0)</f>
        <v>0</v>
      </c>
      <c r="AE47" s="211">
        <f>IF(AND('08 Sop'!C47=0,NOT('08 Sop'!H47="")),'08 Sop'!H47,4)</f>
        <v>4</v>
      </c>
      <c r="AF47" s="211">
        <f>IF(AND('08 Sop'!D47=0,NOT('08 Sop'!H47="")),'08 Sop'!H47,4)</f>
        <v>4</v>
      </c>
      <c r="AG47" s="211">
        <f>IF(AND('08 Sop'!E47=0,NOT('08 Sop'!H47="")),'08 Sop'!H47,4)</f>
        <v>4</v>
      </c>
      <c r="AH47" s="211">
        <f>IF(AND('08 Sop'!F47=0,NOT('08 Sop'!H47="")),'08 Sop'!H47,4)</f>
        <v>4</v>
      </c>
    </row>
    <row r="48" spans="1:34" s="211" customFormat="1" ht="13" outlineLevel="2">
      <c r="A48" s="596" t="s">
        <v>1043</v>
      </c>
      <c r="B48" s="724" t="s">
        <v>5074</v>
      </c>
      <c r="C48" s="195"/>
      <c r="D48" s="195"/>
      <c r="E48" s="195"/>
      <c r="F48" s="196"/>
      <c r="G48" s="201">
        <v>2</v>
      </c>
      <c r="H48" s="201">
        <v>3</v>
      </c>
      <c r="I48" s="201"/>
      <c r="J48" s="201" t="s">
        <v>2858</v>
      </c>
      <c r="K48" s="202"/>
      <c r="L48" s="203"/>
      <c r="M48" s="498"/>
      <c r="N48" s="210"/>
      <c r="O48" s="210"/>
      <c r="P48" s="210"/>
      <c r="Q48" s="210"/>
      <c r="R48" s="210"/>
      <c r="S48" s="210"/>
      <c r="T48" s="210"/>
      <c r="U48" s="210"/>
      <c r="V48" s="210"/>
      <c r="W48" s="210"/>
      <c r="X48" s="210"/>
      <c r="Y48" s="210"/>
      <c r="Z48" s="210"/>
      <c r="AA48" s="211">
        <f>IF(AND('08 Sop'!C48=1,NOT('08 Sop'!I48="")),'08 Sop'!I48,0)</f>
        <v>0</v>
      </c>
      <c r="AB48" s="495">
        <f>IF(AND('08 Sop'!D48=1,NOT('08 Sop'!I48="")),'08 Sop'!I48,0)</f>
        <v>0</v>
      </c>
      <c r="AC48" s="211">
        <f>IF(AND('08 Sop'!E48=1,NOT('08 Sop'!I48="")),'08 Sop'!I48,0)</f>
        <v>0</v>
      </c>
      <c r="AD48" s="211">
        <f>IF(AND('08 Sop'!F48=1,NOT('08 Sop'!I48="")),'08 Sop'!I48,0)</f>
        <v>0</v>
      </c>
      <c r="AE48" s="211">
        <f>IF(AND('08 Sop'!C48=0,NOT('08 Sop'!H48="")),'08 Sop'!H48,4)</f>
        <v>3</v>
      </c>
      <c r="AF48" s="211">
        <f>IF(AND('08 Sop'!D48=0,NOT('08 Sop'!H48="")),'08 Sop'!H48,4)</f>
        <v>3</v>
      </c>
      <c r="AG48" s="211">
        <f>IF(AND('08 Sop'!E48=0,NOT('08 Sop'!H48="")),'08 Sop'!H48,4)</f>
        <v>3</v>
      </c>
      <c r="AH48" s="211">
        <f>IF(AND('08 Sop'!F48=0,NOT('08 Sop'!H48="")),'08 Sop'!H48,4)</f>
        <v>3</v>
      </c>
    </row>
    <row r="49" spans="1:34" s="211" customFormat="1" ht="13" outlineLevel="1">
      <c r="A49" s="594" t="s">
        <v>1044</v>
      </c>
      <c r="B49" s="726" t="s">
        <v>1045</v>
      </c>
      <c r="C49" s="195"/>
      <c r="D49" s="195"/>
      <c r="E49" s="195"/>
      <c r="F49" s="196"/>
      <c r="G49" s="201"/>
      <c r="H49" s="201"/>
      <c r="I49" s="201"/>
      <c r="J49" s="201"/>
      <c r="K49" s="202"/>
      <c r="L49" s="199"/>
      <c r="M49" s="498"/>
      <c r="N49" s="210"/>
      <c r="O49" s="210"/>
      <c r="P49" s="210"/>
      <c r="Q49" s="210"/>
      <c r="R49" s="210"/>
      <c r="S49" s="210"/>
      <c r="T49" s="210"/>
      <c r="U49" s="210"/>
      <c r="V49" s="210"/>
      <c r="W49" s="210"/>
      <c r="X49" s="210"/>
      <c r="Y49" s="210"/>
      <c r="Z49" s="210"/>
      <c r="AB49" s="495">
        <f>IF(AND('08 Sop'!D49=1,NOT('08 Sop'!I49="")),'08 Sop'!I49,0)</f>
        <v>0</v>
      </c>
    </row>
    <row r="50" spans="1:34" s="211" customFormat="1" ht="30" outlineLevel="2">
      <c r="A50" s="596" t="s">
        <v>1046</v>
      </c>
      <c r="B50" s="724" t="s">
        <v>263</v>
      </c>
      <c r="C50" s="195"/>
      <c r="D50" s="195"/>
      <c r="E50" s="195"/>
      <c r="F50" s="196"/>
      <c r="G50" s="201">
        <v>4</v>
      </c>
      <c r="H50" s="201"/>
      <c r="I50" s="201"/>
      <c r="J50" s="201" t="s">
        <v>2351</v>
      </c>
      <c r="K50" s="202" t="s">
        <v>264</v>
      </c>
      <c r="L50" s="199"/>
      <c r="M50" s="498"/>
      <c r="N50" s="210"/>
      <c r="O50" s="210"/>
      <c r="P50" s="210"/>
      <c r="Q50" s="210"/>
      <c r="R50" s="210"/>
      <c r="S50" s="210"/>
      <c r="T50" s="210"/>
      <c r="U50" s="210"/>
      <c r="V50" s="210"/>
      <c r="W50" s="210"/>
      <c r="X50" s="210"/>
      <c r="Y50" s="210"/>
      <c r="Z50" s="210"/>
      <c r="AA50" s="211">
        <f>IF(AND('08 Sop'!C50=1,NOT('08 Sop'!I50="")),'08 Sop'!I50,0)</f>
        <v>0</v>
      </c>
      <c r="AB50" s="495">
        <f>IF(AND('08 Sop'!D50=1,NOT('08 Sop'!I50="")),'08 Sop'!I50,0)</f>
        <v>0</v>
      </c>
      <c r="AC50" s="211">
        <f>IF(AND('08 Sop'!E50=1,NOT('08 Sop'!I50="")),'08 Sop'!I50,0)</f>
        <v>0</v>
      </c>
      <c r="AD50" s="211">
        <f>IF(AND('08 Sop'!F50=1,NOT('08 Sop'!I50="")),'08 Sop'!I50,0)</f>
        <v>0</v>
      </c>
      <c r="AE50" s="211">
        <f>IF(AND('08 Sop'!C50=0,NOT('08 Sop'!H50="")),'08 Sop'!H50,4)</f>
        <v>4</v>
      </c>
      <c r="AF50" s="211">
        <f>IF(AND('08 Sop'!D50=0,NOT('08 Sop'!H50="")),'08 Sop'!H50,4)</f>
        <v>4</v>
      </c>
      <c r="AG50" s="211">
        <f>IF(AND('08 Sop'!E50=0,NOT('08 Sop'!H50="")),'08 Sop'!H50,4)</f>
        <v>4</v>
      </c>
      <c r="AH50" s="211">
        <f>IF(AND('08 Sop'!F50=0,NOT('08 Sop'!H50="")),'08 Sop'!H50,4)</f>
        <v>4</v>
      </c>
    </row>
    <row r="51" spans="1:34" s="211" customFormat="1" ht="20" outlineLevel="2">
      <c r="A51" s="596" t="s">
        <v>265</v>
      </c>
      <c r="B51" s="724" t="s">
        <v>1123</v>
      </c>
      <c r="C51" s="195"/>
      <c r="D51" s="195"/>
      <c r="E51" s="195"/>
      <c r="F51" s="196"/>
      <c r="G51" s="201">
        <v>4</v>
      </c>
      <c r="H51" s="201"/>
      <c r="I51" s="201"/>
      <c r="J51" s="201" t="s">
        <v>5466</v>
      </c>
      <c r="K51" s="202" t="s">
        <v>264</v>
      </c>
      <c r="L51" s="199"/>
      <c r="M51" s="498"/>
      <c r="N51" s="210"/>
      <c r="O51" s="210"/>
      <c r="P51" s="210"/>
      <c r="Q51" s="210"/>
      <c r="R51" s="210"/>
      <c r="S51" s="210"/>
      <c r="T51" s="210"/>
      <c r="U51" s="210"/>
      <c r="V51" s="210"/>
      <c r="W51" s="210"/>
      <c r="X51" s="210"/>
      <c r="Y51" s="210"/>
      <c r="Z51" s="210"/>
      <c r="AA51" s="211">
        <f>IF(AND('08 Sop'!C51=1,NOT('08 Sop'!I51="")),'08 Sop'!I51,0)</f>
        <v>0</v>
      </c>
      <c r="AB51" s="495">
        <f>IF(AND('08 Sop'!D51=1,NOT('08 Sop'!I51="")),'08 Sop'!I51,0)</f>
        <v>0</v>
      </c>
      <c r="AC51" s="211">
        <f>IF(AND('08 Sop'!E51=1,NOT('08 Sop'!I51="")),'08 Sop'!I51,0)</f>
        <v>0</v>
      </c>
      <c r="AD51" s="211">
        <f>IF(AND('08 Sop'!F51=1,NOT('08 Sop'!I51="")),'08 Sop'!I51,0)</f>
        <v>0</v>
      </c>
      <c r="AE51" s="211">
        <f>IF(AND('08 Sop'!C51=0,NOT('08 Sop'!H51="")),'08 Sop'!H51,4)</f>
        <v>4</v>
      </c>
      <c r="AF51" s="211">
        <f>IF(AND('08 Sop'!D51=0,NOT('08 Sop'!H51="")),'08 Sop'!H51,4)</f>
        <v>4</v>
      </c>
      <c r="AG51" s="211">
        <f>IF(AND('08 Sop'!E51=0,NOT('08 Sop'!H51="")),'08 Sop'!H51,4)</f>
        <v>4</v>
      </c>
      <c r="AH51" s="211">
        <f>IF(AND('08 Sop'!F51=0,NOT('08 Sop'!H51="")),'08 Sop'!H51,4)</f>
        <v>4</v>
      </c>
    </row>
    <row r="52" spans="1:34" s="211" customFormat="1" ht="13" outlineLevel="2">
      <c r="A52" s="596" t="s">
        <v>1124</v>
      </c>
      <c r="B52" s="724" t="s">
        <v>206</v>
      </c>
      <c r="C52" s="195"/>
      <c r="D52" s="195"/>
      <c r="E52" s="196"/>
      <c r="F52" s="196"/>
      <c r="G52" s="201">
        <v>2</v>
      </c>
      <c r="H52" s="201"/>
      <c r="I52" s="201"/>
      <c r="J52" s="201" t="s">
        <v>5466</v>
      </c>
      <c r="K52" s="202"/>
      <c r="L52" s="199"/>
      <c r="M52" s="498"/>
      <c r="N52" s="210"/>
      <c r="O52" s="210"/>
      <c r="P52" s="210"/>
      <c r="Q52" s="210"/>
      <c r="R52" s="210"/>
      <c r="S52" s="210"/>
      <c r="T52" s="210"/>
      <c r="U52" s="210"/>
      <c r="V52" s="210"/>
      <c r="W52" s="210"/>
      <c r="X52" s="210"/>
      <c r="Y52" s="210"/>
      <c r="Z52" s="210"/>
      <c r="AA52" s="211">
        <f>IF(AND('08 Sop'!C52=1,NOT('08 Sop'!I52="")),'08 Sop'!I52,0)</f>
        <v>0</v>
      </c>
      <c r="AB52" s="495">
        <f>IF(AND('08 Sop'!D52=1,NOT('08 Sop'!I52="")),'08 Sop'!I52,0)</f>
        <v>0</v>
      </c>
      <c r="AC52" s="211">
        <f>IF(AND('08 Sop'!E52=1,NOT('08 Sop'!I52="")),'08 Sop'!I52,0)</f>
        <v>0</v>
      </c>
      <c r="AD52" s="211">
        <f>IF(AND('08 Sop'!F52=1,NOT('08 Sop'!I52="")),'08 Sop'!I52,0)</f>
        <v>0</v>
      </c>
      <c r="AE52" s="211">
        <f>IF(AND('08 Sop'!C52=0,NOT('08 Sop'!H52="")),'08 Sop'!H52,4)</f>
        <v>4</v>
      </c>
      <c r="AF52" s="211">
        <f>IF(AND('08 Sop'!D52=0,NOT('08 Sop'!H52="")),'08 Sop'!H52,4)</f>
        <v>4</v>
      </c>
      <c r="AG52" s="211">
        <f>IF(AND('08 Sop'!E52=0,NOT('08 Sop'!H52="")),'08 Sop'!H52,4)</f>
        <v>4</v>
      </c>
      <c r="AH52" s="211">
        <f>IF(AND('08 Sop'!F52=0,NOT('08 Sop'!H52="")),'08 Sop'!H52,4)</f>
        <v>4</v>
      </c>
    </row>
    <row r="53" spans="1:34" s="211" customFormat="1" ht="13" outlineLevel="2">
      <c r="A53" s="596" t="s">
        <v>207</v>
      </c>
      <c r="B53" s="725" t="s">
        <v>3883</v>
      </c>
      <c r="C53" s="195"/>
      <c r="D53" s="195"/>
      <c r="E53" s="195"/>
      <c r="F53" s="196"/>
      <c r="G53" s="201">
        <v>2</v>
      </c>
      <c r="H53" s="201">
        <v>3</v>
      </c>
      <c r="I53" s="201"/>
      <c r="J53" s="201" t="s">
        <v>2356</v>
      </c>
      <c r="K53" s="202"/>
      <c r="L53" s="203"/>
      <c r="M53" s="498"/>
      <c r="N53" s="210"/>
      <c r="O53" s="210"/>
      <c r="P53" s="210"/>
      <c r="Q53" s="210"/>
      <c r="R53" s="210"/>
      <c r="S53" s="210"/>
      <c r="T53" s="210"/>
      <c r="U53" s="210"/>
      <c r="V53" s="210"/>
      <c r="W53" s="210"/>
      <c r="X53" s="210"/>
      <c r="Y53" s="210"/>
      <c r="Z53" s="210"/>
      <c r="AA53" s="211">
        <f>IF(AND('08 Sop'!C53=1,NOT('08 Sop'!I53="")),'08 Sop'!I53,0)</f>
        <v>0</v>
      </c>
      <c r="AB53" s="495">
        <f>IF(AND('08 Sop'!D53=1,NOT('08 Sop'!I53="")),'08 Sop'!I53,0)</f>
        <v>0</v>
      </c>
      <c r="AC53" s="211">
        <f>IF(AND('08 Sop'!E53=1,NOT('08 Sop'!I53="")),'08 Sop'!I53,0)</f>
        <v>0</v>
      </c>
      <c r="AD53" s="211">
        <f>IF(AND('08 Sop'!F53=1,NOT('08 Sop'!I53="")),'08 Sop'!I53,0)</f>
        <v>0</v>
      </c>
      <c r="AE53" s="211">
        <f>IF(AND('08 Sop'!C53=0,NOT('08 Sop'!H53="")),'08 Sop'!H53,4)</f>
        <v>3</v>
      </c>
      <c r="AF53" s="211">
        <f>IF(AND('08 Sop'!D53=0,NOT('08 Sop'!H53="")),'08 Sop'!H53,4)</f>
        <v>3</v>
      </c>
      <c r="AG53" s="211">
        <f>IF(AND('08 Sop'!E53=0,NOT('08 Sop'!H53="")),'08 Sop'!H53,4)</f>
        <v>3</v>
      </c>
      <c r="AH53" s="211">
        <f>IF(AND('08 Sop'!F53=0,NOT('08 Sop'!H53="")),'08 Sop'!H53,4)</f>
        <v>3</v>
      </c>
    </row>
    <row r="54" spans="1:34" s="211" customFormat="1" ht="13" outlineLevel="2">
      <c r="A54" s="596" t="s">
        <v>208</v>
      </c>
      <c r="B54" s="724" t="s">
        <v>766</v>
      </c>
      <c r="C54" s="195"/>
      <c r="D54" s="195"/>
      <c r="E54" s="195"/>
      <c r="F54" s="196"/>
      <c r="G54" s="201">
        <v>2</v>
      </c>
      <c r="H54" s="201">
        <v>3</v>
      </c>
      <c r="I54" s="201"/>
      <c r="J54" s="201" t="s">
        <v>2858</v>
      </c>
      <c r="K54" s="202"/>
      <c r="L54" s="199"/>
      <c r="M54" s="498"/>
      <c r="N54" s="210"/>
      <c r="O54" s="210"/>
      <c r="P54" s="210"/>
      <c r="Q54" s="210"/>
      <c r="R54" s="210"/>
      <c r="S54" s="210"/>
      <c r="T54" s="210"/>
      <c r="U54" s="210"/>
      <c r="V54" s="210"/>
      <c r="W54" s="210"/>
      <c r="X54" s="210"/>
      <c r="Y54" s="210"/>
      <c r="Z54" s="210"/>
      <c r="AA54" s="211">
        <f>IF(AND('08 Sop'!C54=1,NOT('08 Sop'!I54="")),'08 Sop'!I54,0)</f>
        <v>0</v>
      </c>
      <c r="AB54" s="495">
        <f>IF(AND('08 Sop'!D54=1,NOT('08 Sop'!I54="")),'08 Sop'!I54,0)</f>
        <v>0</v>
      </c>
      <c r="AC54" s="211">
        <f>IF(AND('08 Sop'!E54=1,NOT('08 Sop'!I54="")),'08 Sop'!I54,0)</f>
        <v>0</v>
      </c>
      <c r="AD54" s="211">
        <f>IF(AND('08 Sop'!F54=1,NOT('08 Sop'!I54="")),'08 Sop'!I54,0)</f>
        <v>0</v>
      </c>
      <c r="AE54" s="211">
        <f>IF(AND('08 Sop'!C54=0,NOT('08 Sop'!H54="")),'08 Sop'!H54,4)</f>
        <v>3</v>
      </c>
      <c r="AF54" s="211">
        <f>IF(AND('08 Sop'!D54=0,NOT('08 Sop'!H54="")),'08 Sop'!H54,4)</f>
        <v>3</v>
      </c>
      <c r="AG54" s="211">
        <f>IF(AND('08 Sop'!E54=0,NOT('08 Sop'!H54="")),'08 Sop'!H54,4)</f>
        <v>3</v>
      </c>
      <c r="AH54" s="211">
        <f>IF(AND('08 Sop'!F54=0,NOT('08 Sop'!H54="")),'08 Sop'!H54,4)</f>
        <v>3</v>
      </c>
    </row>
    <row r="55" spans="1:34" s="211" customFormat="1" ht="13" outlineLevel="1">
      <c r="A55" s="594" t="s">
        <v>767</v>
      </c>
      <c r="B55" s="726" t="s">
        <v>768</v>
      </c>
      <c r="C55" s="195"/>
      <c r="D55" s="195"/>
      <c r="E55" s="195"/>
      <c r="F55" s="196"/>
      <c r="G55" s="201"/>
      <c r="H55" s="201"/>
      <c r="I55" s="201"/>
      <c r="J55" s="201"/>
      <c r="K55" s="202"/>
      <c r="L55" s="199"/>
      <c r="M55" s="498"/>
      <c r="N55" s="210"/>
      <c r="O55" s="210"/>
      <c r="P55" s="210"/>
      <c r="Q55" s="210"/>
      <c r="R55" s="210"/>
      <c r="S55" s="210"/>
      <c r="T55" s="210"/>
      <c r="U55" s="210"/>
      <c r="V55" s="210"/>
      <c r="W55" s="210"/>
      <c r="X55" s="210"/>
      <c r="Y55" s="210"/>
      <c r="Z55" s="210"/>
      <c r="AB55" s="495">
        <f>IF(AND('08 Sop'!D55=1,NOT('08 Sop'!I55="")),'08 Sop'!I55,0)</f>
        <v>0</v>
      </c>
    </row>
    <row r="56" spans="1:34" s="211" customFormat="1" ht="13" outlineLevel="2">
      <c r="A56" s="596" t="s">
        <v>769</v>
      </c>
      <c r="B56" s="724" t="s">
        <v>770</v>
      </c>
      <c r="C56" s="195"/>
      <c r="D56" s="195"/>
      <c r="E56" s="196"/>
      <c r="F56" s="196"/>
      <c r="G56" s="201">
        <v>2</v>
      </c>
      <c r="H56" s="201"/>
      <c r="I56" s="201">
        <v>2</v>
      </c>
      <c r="J56" s="201" t="s">
        <v>5466</v>
      </c>
      <c r="K56" s="202" t="s">
        <v>1700</v>
      </c>
      <c r="L56" s="199"/>
      <c r="M56" s="498"/>
      <c r="N56" s="210"/>
      <c r="O56" s="210"/>
      <c r="P56" s="210"/>
      <c r="Q56" s="210"/>
      <c r="R56" s="210"/>
      <c r="S56" s="210"/>
      <c r="T56" s="210"/>
      <c r="U56" s="210"/>
      <c r="V56" s="210"/>
      <c r="W56" s="210"/>
      <c r="X56" s="210"/>
      <c r="Y56" s="210"/>
      <c r="Z56" s="210"/>
      <c r="AA56" s="211">
        <f>IF(AND('08 Sop'!C56=1,NOT('08 Sop'!I56="")),'08 Sop'!I56,0)</f>
        <v>0</v>
      </c>
      <c r="AB56" s="495">
        <f>IF(AND('08 Sop'!D56=1,NOT('08 Sop'!I56="")),'08 Sop'!I56,0)</f>
        <v>0</v>
      </c>
      <c r="AC56" s="211">
        <f>IF(AND('08 Sop'!E56=1,NOT('08 Sop'!I56="")),'08 Sop'!I56,0)</f>
        <v>0</v>
      </c>
      <c r="AD56" s="211">
        <f>IF(AND('08 Sop'!F56=1,NOT('08 Sop'!I56="")),'08 Sop'!I56,0)</f>
        <v>0</v>
      </c>
      <c r="AE56" s="211">
        <f>IF(AND('08 Sop'!C56=0,NOT('08 Sop'!H56="")),'08 Sop'!H56,4)</f>
        <v>4</v>
      </c>
      <c r="AF56" s="211">
        <f>IF(AND('08 Sop'!D56=0,NOT('08 Sop'!H56="")),'08 Sop'!H56,4)</f>
        <v>4</v>
      </c>
      <c r="AG56" s="211">
        <f>IF(AND('08 Sop'!E56=0,NOT('08 Sop'!H56="")),'08 Sop'!H56,4)</f>
        <v>4</v>
      </c>
      <c r="AH56" s="211">
        <f>IF(AND('08 Sop'!F56=0,NOT('08 Sop'!H56="")),'08 Sop'!H56,4)</f>
        <v>4</v>
      </c>
    </row>
    <row r="57" spans="1:34" s="211" customFormat="1" ht="13" outlineLevel="2">
      <c r="A57" s="596" t="s">
        <v>771</v>
      </c>
      <c r="B57" s="724" t="s">
        <v>772</v>
      </c>
      <c r="C57" s="195"/>
      <c r="D57" s="195"/>
      <c r="E57" s="195"/>
      <c r="F57" s="196"/>
      <c r="G57" s="201">
        <v>4</v>
      </c>
      <c r="H57" s="201"/>
      <c r="I57" s="201">
        <v>2</v>
      </c>
      <c r="J57" s="201" t="s">
        <v>5466</v>
      </c>
      <c r="K57" s="202" t="s">
        <v>1700</v>
      </c>
      <c r="L57" s="199"/>
      <c r="M57" s="498"/>
      <c r="N57" s="210"/>
      <c r="O57" s="210"/>
      <c r="P57" s="210"/>
      <c r="Q57" s="210"/>
      <c r="R57" s="210"/>
      <c r="S57" s="210"/>
      <c r="T57" s="210"/>
      <c r="U57" s="210"/>
      <c r="V57" s="210"/>
      <c r="W57" s="210"/>
      <c r="X57" s="210"/>
      <c r="Y57" s="210"/>
      <c r="Z57" s="210"/>
      <c r="AA57" s="211">
        <f>IF(AND('08 Sop'!C57=1,NOT('08 Sop'!I57="")),'08 Sop'!I57,0)</f>
        <v>0</v>
      </c>
      <c r="AB57" s="495">
        <f>IF(AND('08 Sop'!D57=1,NOT('08 Sop'!I57="")),'08 Sop'!I57,0)</f>
        <v>0</v>
      </c>
      <c r="AC57" s="211">
        <f>IF(AND('08 Sop'!E57=1,NOT('08 Sop'!I57="")),'08 Sop'!I57,0)</f>
        <v>0</v>
      </c>
      <c r="AD57" s="211">
        <f>IF(AND('08 Sop'!F57=1,NOT('08 Sop'!I57="")),'08 Sop'!I57,0)</f>
        <v>0</v>
      </c>
      <c r="AE57" s="211">
        <f>IF(AND('08 Sop'!C57=0,NOT('08 Sop'!H57="")),'08 Sop'!H57,4)</f>
        <v>4</v>
      </c>
      <c r="AF57" s="211">
        <f>IF(AND('08 Sop'!D57=0,NOT('08 Sop'!H57="")),'08 Sop'!H57,4)</f>
        <v>4</v>
      </c>
      <c r="AG57" s="211">
        <f>IF(AND('08 Sop'!E57=0,NOT('08 Sop'!H57="")),'08 Sop'!H57,4)</f>
        <v>4</v>
      </c>
      <c r="AH57" s="211">
        <f>IF(AND('08 Sop'!F57=0,NOT('08 Sop'!H57="")),'08 Sop'!H57,4)</f>
        <v>4</v>
      </c>
    </row>
    <row r="58" spans="1:34" s="211" customFormat="1" ht="20" outlineLevel="2">
      <c r="A58" s="596" t="s">
        <v>773</v>
      </c>
      <c r="B58" s="724" t="s">
        <v>215</v>
      </c>
      <c r="C58" s="195"/>
      <c r="D58" s="195"/>
      <c r="E58" s="195"/>
      <c r="F58" s="196"/>
      <c r="G58" s="201">
        <v>2</v>
      </c>
      <c r="H58" s="201"/>
      <c r="I58" s="201"/>
      <c r="J58" s="201" t="s">
        <v>2356</v>
      </c>
      <c r="K58" s="202" t="s">
        <v>1700</v>
      </c>
      <c r="L58" s="199"/>
      <c r="M58" s="498"/>
      <c r="N58" s="210"/>
      <c r="O58" s="210"/>
      <c r="P58" s="210"/>
      <c r="Q58" s="210"/>
      <c r="R58" s="210"/>
      <c r="S58" s="210"/>
      <c r="T58" s="210"/>
      <c r="U58" s="210"/>
      <c r="V58" s="210"/>
      <c r="W58" s="210"/>
      <c r="X58" s="210"/>
      <c r="Y58" s="210"/>
      <c r="Z58" s="210"/>
      <c r="AA58" s="211">
        <f>IF(AND('08 Sop'!C58=1,NOT('08 Sop'!I58="")),'08 Sop'!I58,0)</f>
        <v>0</v>
      </c>
      <c r="AB58" s="495">
        <f>IF(AND('08 Sop'!D58=1,NOT('08 Sop'!I58="")),'08 Sop'!I58,0)</f>
        <v>0</v>
      </c>
      <c r="AC58" s="211">
        <f>IF(AND('08 Sop'!E58=1,NOT('08 Sop'!I58="")),'08 Sop'!I58,0)</f>
        <v>0</v>
      </c>
      <c r="AD58" s="211">
        <f>IF(AND('08 Sop'!F58=1,NOT('08 Sop'!I58="")),'08 Sop'!I58,0)</f>
        <v>0</v>
      </c>
      <c r="AE58" s="211">
        <f>IF(AND('08 Sop'!C58=0,NOT('08 Sop'!H58="")),'08 Sop'!H58,4)</f>
        <v>4</v>
      </c>
      <c r="AF58" s="211">
        <f>IF(AND('08 Sop'!D58=0,NOT('08 Sop'!H58="")),'08 Sop'!H58,4)</f>
        <v>4</v>
      </c>
      <c r="AG58" s="211">
        <f>IF(AND('08 Sop'!E58=0,NOT('08 Sop'!H58="")),'08 Sop'!H58,4)</f>
        <v>4</v>
      </c>
      <c r="AH58" s="211">
        <f>IF(AND('08 Sop'!F58=0,NOT('08 Sop'!H58="")),'08 Sop'!H58,4)</f>
        <v>4</v>
      </c>
    </row>
    <row r="59" spans="1:34" s="211" customFormat="1" ht="20" outlineLevel="2">
      <c r="A59" s="596" t="s">
        <v>216</v>
      </c>
      <c r="B59" s="724" t="s">
        <v>217</v>
      </c>
      <c r="C59" s="195"/>
      <c r="D59" s="195"/>
      <c r="E59" s="195"/>
      <c r="F59" s="196"/>
      <c r="G59" s="201">
        <v>4</v>
      </c>
      <c r="H59" s="201"/>
      <c r="I59" s="201"/>
      <c r="J59" s="201" t="s">
        <v>2356</v>
      </c>
      <c r="K59" s="202"/>
      <c r="L59" s="199"/>
      <c r="M59" s="498"/>
      <c r="N59" s="210"/>
      <c r="O59" s="210"/>
      <c r="P59" s="210"/>
      <c r="Q59" s="210"/>
      <c r="R59" s="210"/>
      <c r="S59" s="210"/>
      <c r="T59" s="210"/>
      <c r="U59" s="210"/>
      <c r="V59" s="210"/>
      <c r="W59" s="210"/>
      <c r="X59" s="210"/>
      <c r="Y59" s="210"/>
      <c r="Z59" s="210"/>
      <c r="AA59" s="211">
        <f>IF(AND('08 Sop'!C59=1,NOT('08 Sop'!I59="")),'08 Sop'!I59,0)</f>
        <v>0</v>
      </c>
      <c r="AB59" s="495">
        <f>IF(AND('08 Sop'!D59=1,NOT('08 Sop'!I59="")),'08 Sop'!I59,0)</f>
        <v>0</v>
      </c>
      <c r="AC59" s="211">
        <f>IF(AND('08 Sop'!E59=1,NOT('08 Sop'!I59="")),'08 Sop'!I59,0)</f>
        <v>0</v>
      </c>
      <c r="AD59" s="211">
        <f>IF(AND('08 Sop'!F59=1,NOT('08 Sop'!I59="")),'08 Sop'!I59,0)</f>
        <v>0</v>
      </c>
      <c r="AE59" s="211">
        <f>IF(AND('08 Sop'!C59=0,NOT('08 Sop'!H59="")),'08 Sop'!H59,4)</f>
        <v>4</v>
      </c>
      <c r="AF59" s="211">
        <f>IF(AND('08 Sop'!D59=0,NOT('08 Sop'!H59="")),'08 Sop'!H59,4)</f>
        <v>4</v>
      </c>
      <c r="AG59" s="211">
        <f>IF(AND('08 Sop'!E59=0,NOT('08 Sop'!H59="")),'08 Sop'!H59,4)</f>
        <v>4</v>
      </c>
      <c r="AH59" s="211">
        <f>IF(AND('08 Sop'!F59=0,NOT('08 Sop'!H59="")),'08 Sop'!H59,4)</f>
        <v>4</v>
      </c>
    </row>
    <row r="60" spans="1:34" s="211" customFormat="1" ht="20" outlineLevel="2">
      <c r="A60" s="596" t="s">
        <v>292</v>
      </c>
      <c r="B60" s="724" t="s">
        <v>154</v>
      </c>
      <c r="C60" s="195"/>
      <c r="D60" s="195"/>
      <c r="E60" s="195"/>
      <c r="F60" s="147"/>
      <c r="G60" s="201">
        <v>4</v>
      </c>
      <c r="H60" s="201">
        <v>3</v>
      </c>
      <c r="I60" s="201"/>
      <c r="J60" s="201" t="s">
        <v>2356</v>
      </c>
      <c r="K60" s="202" t="s">
        <v>1700</v>
      </c>
      <c r="L60" s="199"/>
      <c r="M60" s="498"/>
      <c r="N60" s="210"/>
      <c r="O60" s="210"/>
      <c r="P60" s="210"/>
      <c r="Q60" s="210"/>
      <c r="R60" s="210"/>
      <c r="S60" s="210"/>
      <c r="T60" s="210"/>
      <c r="U60" s="210"/>
      <c r="V60" s="210"/>
      <c r="W60" s="210"/>
      <c r="X60" s="210"/>
      <c r="Y60" s="210"/>
      <c r="Z60" s="210"/>
      <c r="AA60" s="211">
        <f>IF(AND('08 Sop'!C60=1,NOT('08 Sop'!I60="")),'08 Sop'!I60,0)</f>
        <v>0</v>
      </c>
      <c r="AB60" s="495">
        <f>IF(AND('08 Sop'!D60=1,NOT('08 Sop'!I60="")),'08 Sop'!I60,0)</f>
        <v>0</v>
      </c>
      <c r="AC60" s="211">
        <f>IF(AND('08 Sop'!E60=1,NOT('08 Sop'!I60="")),'08 Sop'!I60,0)</f>
        <v>0</v>
      </c>
      <c r="AD60" s="211">
        <f>IF(AND('08 Sop'!F60=1,NOT('08 Sop'!I60="")),'08 Sop'!I60,0)</f>
        <v>0</v>
      </c>
      <c r="AE60" s="211">
        <f>IF(AND('08 Sop'!C60=0,NOT('08 Sop'!H60="")),'08 Sop'!H60,4)</f>
        <v>3</v>
      </c>
      <c r="AF60" s="211">
        <f>IF(AND('08 Sop'!D60=0,NOT('08 Sop'!H60="")),'08 Sop'!H60,4)</f>
        <v>3</v>
      </c>
      <c r="AG60" s="211">
        <f>IF(AND('08 Sop'!E60=0,NOT('08 Sop'!H60="")),'08 Sop'!H60,4)</f>
        <v>3</v>
      </c>
      <c r="AH60" s="211">
        <f>IF(AND('08 Sop'!F60=0,NOT('08 Sop'!H60="")),'08 Sop'!H60,4)</f>
        <v>3</v>
      </c>
    </row>
    <row r="61" spans="1:34" s="211" customFormat="1" ht="13" outlineLevel="2">
      <c r="A61" s="596" t="s">
        <v>155</v>
      </c>
      <c r="B61" s="724" t="s">
        <v>227</v>
      </c>
      <c r="C61" s="195"/>
      <c r="D61" s="195"/>
      <c r="E61" s="195"/>
      <c r="F61" s="196"/>
      <c r="G61" s="201">
        <v>4</v>
      </c>
      <c r="H61" s="201"/>
      <c r="I61" s="201">
        <v>2</v>
      </c>
      <c r="J61" s="201" t="s">
        <v>2356</v>
      </c>
      <c r="K61" s="202"/>
      <c r="L61" s="203"/>
      <c r="M61" s="498"/>
      <c r="N61" s="210"/>
      <c r="O61" s="210"/>
      <c r="P61" s="210"/>
      <c r="Q61" s="210"/>
      <c r="R61" s="210"/>
      <c r="S61" s="210"/>
      <c r="T61" s="210"/>
      <c r="U61" s="210"/>
      <c r="V61" s="210"/>
      <c r="W61" s="210"/>
      <c r="X61" s="210"/>
      <c r="Y61" s="210"/>
      <c r="Z61" s="210"/>
      <c r="AA61" s="211">
        <f>IF(AND('08 Sop'!C61=1,NOT('08 Sop'!I61="")),'08 Sop'!I61,0)</f>
        <v>0</v>
      </c>
      <c r="AB61" s="495">
        <f>IF(AND('08 Sop'!D61=1,NOT('08 Sop'!I61="")),'08 Sop'!I61,0)</f>
        <v>0</v>
      </c>
      <c r="AC61" s="211">
        <f>IF(AND('08 Sop'!E61=1,NOT('08 Sop'!I61="")),'08 Sop'!I61,0)</f>
        <v>0</v>
      </c>
      <c r="AD61" s="211">
        <f>IF(AND('08 Sop'!F61=1,NOT('08 Sop'!I61="")),'08 Sop'!I61,0)</f>
        <v>0</v>
      </c>
      <c r="AE61" s="211">
        <f>IF(AND('08 Sop'!C61=0,NOT('08 Sop'!H61="")),'08 Sop'!H61,4)</f>
        <v>4</v>
      </c>
      <c r="AF61" s="211">
        <f>IF(AND('08 Sop'!D61=0,NOT('08 Sop'!H61="")),'08 Sop'!H61,4)</f>
        <v>4</v>
      </c>
      <c r="AG61" s="211">
        <f>IF(AND('08 Sop'!E61=0,NOT('08 Sop'!H61="")),'08 Sop'!H61,4)</f>
        <v>4</v>
      </c>
      <c r="AH61" s="211">
        <f>IF(AND('08 Sop'!F61=0,NOT('08 Sop'!H61="")),'08 Sop'!H61,4)</f>
        <v>4</v>
      </c>
    </row>
    <row r="62" spans="1:34" s="211" customFormat="1" ht="13" outlineLevel="2">
      <c r="A62" s="596" t="s">
        <v>228</v>
      </c>
      <c r="B62" s="724" t="s">
        <v>229</v>
      </c>
      <c r="C62" s="195"/>
      <c r="D62" s="195"/>
      <c r="E62" s="195"/>
      <c r="F62" s="196"/>
      <c r="G62" s="201">
        <v>4</v>
      </c>
      <c r="H62" s="201"/>
      <c r="I62" s="201">
        <v>2</v>
      </c>
      <c r="J62" s="201" t="s">
        <v>2356</v>
      </c>
      <c r="K62" s="202"/>
      <c r="L62" s="203"/>
      <c r="M62" s="498"/>
      <c r="N62" s="210"/>
      <c r="O62" s="210"/>
      <c r="P62" s="210"/>
      <c r="Q62" s="210"/>
      <c r="R62" s="210"/>
      <c r="S62" s="210"/>
      <c r="T62" s="210"/>
      <c r="U62" s="210"/>
      <c r="V62" s="210"/>
      <c r="W62" s="210"/>
      <c r="X62" s="210"/>
      <c r="Y62" s="210"/>
      <c r="Z62" s="210"/>
      <c r="AA62" s="211">
        <f>IF(AND('08 Sop'!C62=1,NOT('08 Sop'!I62="")),'08 Sop'!I62,0)</f>
        <v>0</v>
      </c>
      <c r="AB62" s="495">
        <f>IF(AND('08 Sop'!D62=1,NOT('08 Sop'!I62="")),'08 Sop'!I62,0)</f>
        <v>0</v>
      </c>
      <c r="AC62" s="211">
        <f>IF(AND('08 Sop'!E62=1,NOT('08 Sop'!I62="")),'08 Sop'!I62,0)</f>
        <v>0</v>
      </c>
      <c r="AD62" s="211">
        <f>IF(AND('08 Sop'!F62=1,NOT('08 Sop'!I62="")),'08 Sop'!I62,0)</f>
        <v>0</v>
      </c>
      <c r="AE62" s="211">
        <f>IF(AND('08 Sop'!C62=0,NOT('08 Sop'!H62="")),'08 Sop'!H62,4)</f>
        <v>4</v>
      </c>
      <c r="AF62" s="211">
        <f>IF(AND('08 Sop'!D62=0,NOT('08 Sop'!H62="")),'08 Sop'!H62,4)</f>
        <v>4</v>
      </c>
      <c r="AG62" s="211">
        <f>IF(AND('08 Sop'!E62=0,NOT('08 Sop'!H62="")),'08 Sop'!H62,4)</f>
        <v>4</v>
      </c>
      <c r="AH62" s="211">
        <f>IF(AND('08 Sop'!F62=0,NOT('08 Sop'!H62="")),'08 Sop'!H62,4)</f>
        <v>4</v>
      </c>
    </row>
    <row r="63" spans="1:34" s="211" customFormat="1" ht="40" outlineLevel="2">
      <c r="A63" s="596" t="s">
        <v>230</v>
      </c>
      <c r="B63" s="724" t="s">
        <v>161</v>
      </c>
      <c r="C63" s="195"/>
      <c r="D63" s="195"/>
      <c r="E63" s="195"/>
      <c r="F63" s="196"/>
      <c r="G63" s="201">
        <v>4</v>
      </c>
      <c r="H63" s="201">
        <v>3</v>
      </c>
      <c r="I63" s="201"/>
      <c r="J63" s="201" t="s">
        <v>5466</v>
      </c>
      <c r="K63" s="202"/>
      <c r="L63" s="199"/>
      <c r="M63" s="498"/>
      <c r="N63" s="210"/>
      <c r="O63" s="210"/>
      <c r="P63" s="210"/>
      <c r="Q63" s="210"/>
      <c r="R63" s="210"/>
      <c r="S63" s="210"/>
      <c r="T63" s="210"/>
      <c r="U63" s="210"/>
      <c r="V63" s="210"/>
      <c r="W63" s="210"/>
      <c r="X63" s="210"/>
      <c r="Y63" s="210"/>
      <c r="Z63" s="210"/>
      <c r="AA63" s="211">
        <f>IF(AND('08 Sop'!C63=1,NOT('08 Sop'!I63="")),'08 Sop'!I63,0)</f>
        <v>0</v>
      </c>
      <c r="AB63" s="495">
        <f>IF(AND('08 Sop'!D63=1,NOT('08 Sop'!I63="")),'08 Sop'!I63,0)</f>
        <v>0</v>
      </c>
      <c r="AC63" s="211">
        <f>IF(AND('08 Sop'!E63=1,NOT('08 Sop'!I63="")),'08 Sop'!I63,0)</f>
        <v>0</v>
      </c>
      <c r="AD63" s="211">
        <f>IF(AND('08 Sop'!F63=1,NOT('08 Sop'!I63="")),'08 Sop'!I63,0)</f>
        <v>0</v>
      </c>
      <c r="AE63" s="211">
        <f>IF(AND('08 Sop'!C63=0,NOT('08 Sop'!H63="")),'08 Sop'!H63,4)</f>
        <v>3</v>
      </c>
      <c r="AF63" s="211">
        <f>IF(AND('08 Sop'!D63=0,NOT('08 Sop'!H63="")),'08 Sop'!H63,4)</f>
        <v>3</v>
      </c>
      <c r="AG63" s="211">
        <f>IF(AND('08 Sop'!E63=0,NOT('08 Sop'!H63="")),'08 Sop'!H63,4)</f>
        <v>3</v>
      </c>
      <c r="AH63" s="211">
        <f>IF(AND('08 Sop'!F63=0,NOT('08 Sop'!H63="")),'08 Sop'!H63,4)</f>
        <v>3</v>
      </c>
    </row>
    <row r="64" spans="1:34" s="211" customFormat="1" ht="20" outlineLevel="2">
      <c r="A64" s="596" t="s">
        <v>162</v>
      </c>
      <c r="B64" s="600" t="s">
        <v>163</v>
      </c>
      <c r="C64" s="195"/>
      <c r="D64" s="195"/>
      <c r="E64" s="195"/>
      <c r="F64" s="196"/>
      <c r="G64" s="201">
        <v>2</v>
      </c>
      <c r="H64" s="201">
        <v>2</v>
      </c>
      <c r="I64" s="201"/>
      <c r="J64" s="201" t="s">
        <v>3371</v>
      </c>
      <c r="K64" s="202"/>
      <c r="L64" s="203"/>
      <c r="M64" s="498"/>
      <c r="N64" s="210"/>
      <c r="O64" s="210"/>
      <c r="P64" s="210"/>
      <c r="Q64" s="210"/>
      <c r="R64" s="210"/>
      <c r="S64" s="210"/>
      <c r="T64" s="210"/>
      <c r="U64" s="210"/>
      <c r="V64" s="210"/>
      <c r="W64" s="210"/>
      <c r="X64" s="210"/>
      <c r="Y64" s="210"/>
      <c r="Z64" s="210"/>
      <c r="AA64" s="211">
        <f>IF(AND('08 Sop'!C64=1,NOT('08 Sop'!I64="")),'08 Sop'!I64,0)</f>
        <v>0</v>
      </c>
      <c r="AB64" s="495">
        <f>IF(AND('08 Sop'!D64=1,NOT('08 Sop'!I64="")),'08 Sop'!I64,0)</f>
        <v>0</v>
      </c>
      <c r="AC64" s="211">
        <f>IF(AND('08 Sop'!E64=1,NOT('08 Sop'!I64="")),'08 Sop'!I64,0)</f>
        <v>0</v>
      </c>
      <c r="AD64" s="211">
        <f>IF(AND('08 Sop'!F64=1,NOT('08 Sop'!I64="")),'08 Sop'!I64,0)</f>
        <v>0</v>
      </c>
      <c r="AE64" s="211">
        <f>IF(AND('08 Sop'!C64=0,NOT('08 Sop'!H64="")),'08 Sop'!H64,4)</f>
        <v>2</v>
      </c>
      <c r="AF64" s="211">
        <f>IF(AND('08 Sop'!D64=0,NOT('08 Sop'!H64="")),'08 Sop'!H64,4)</f>
        <v>2</v>
      </c>
      <c r="AG64" s="211">
        <f>IF(AND('08 Sop'!E64=0,NOT('08 Sop'!H64="")),'08 Sop'!H64,4)</f>
        <v>2</v>
      </c>
      <c r="AH64" s="211">
        <f>IF(AND('08 Sop'!F64=0,NOT('08 Sop'!H64="")),'08 Sop'!H64,4)</f>
        <v>2</v>
      </c>
    </row>
    <row r="65" spans="1:34" s="211" customFormat="1" ht="13" outlineLevel="2">
      <c r="A65" s="596" t="s">
        <v>164</v>
      </c>
      <c r="B65" s="600" t="s">
        <v>165</v>
      </c>
      <c r="C65" s="195"/>
      <c r="D65" s="195"/>
      <c r="E65" s="196"/>
      <c r="F65" s="196"/>
      <c r="G65" s="201">
        <v>2</v>
      </c>
      <c r="H65" s="201">
        <v>3</v>
      </c>
      <c r="I65" s="201"/>
      <c r="J65" s="201" t="s">
        <v>2858</v>
      </c>
      <c r="K65" s="202"/>
      <c r="L65" s="199"/>
      <c r="M65" s="498"/>
      <c r="N65" s="210"/>
      <c r="O65" s="210"/>
      <c r="P65" s="210"/>
      <c r="Q65" s="210"/>
      <c r="R65" s="210"/>
      <c r="S65" s="210"/>
      <c r="T65" s="210"/>
      <c r="U65" s="210"/>
      <c r="V65" s="210"/>
      <c r="W65" s="210"/>
      <c r="X65" s="210"/>
      <c r="Y65" s="210"/>
      <c r="Z65" s="210"/>
      <c r="AA65" s="211">
        <f>IF(AND('08 Sop'!C65=1,NOT('08 Sop'!I65="")),'08 Sop'!I65,0)</f>
        <v>0</v>
      </c>
      <c r="AB65" s="495">
        <f>IF(AND('08 Sop'!D65=1,NOT('08 Sop'!I65="")),'08 Sop'!I65,0)</f>
        <v>0</v>
      </c>
      <c r="AC65" s="211">
        <f>IF(AND('08 Sop'!E65=1,NOT('08 Sop'!I65="")),'08 Sop'!I65,0)</f>
        <v>0</v>
      </c>
      <c r="AD65" s="211">
        <f>IF(AND('08 Sop'!F65=1,NOT('08 Sop'!I65="")),'08 Sop'!I65,0)</f>
        <v>0</v>
      </c>
      <c r="AE65" s="211">
        <f>IF(AND('08 Sop'!C65=0,NOT('08 Sop'!H65="")),'08 Sop'!H65,4)</f>
        <v>3</v>
      </c>
      <c r="AF65" s="211">
        <f>IF(AND('08 Sop'!D65=0,NOT('08 Sop'!H65="")),'08 Sop'!H65,4)</f>
        <v>3</v>
      </c>
      <c r="AG65" s="211">
        <f>IF(AND('08 Sop'!E65=0,NOT('08 Sop'!H65="")),'08 Sop'!H65,4)</f>
        <v>3</v>
      </c>
      <c r="AH65" s="211">
        <f>IF(AND('08 Sop'!F65=0,NOT('08 Sop'!H65="")),'08 Sop'!H65,4)</f>
        <v>3</v>
      </c>
    </row>
    <row r="66" spans="1:34" s="211" customFormat="1" ht="13" outlineLevel="1">
      <c r="A66" s="594" t="s">
        <v>166</v>
      </c>
      <c r="B66" s="601" t="s">
        <v>5075</v>
      </c>
      <c r="C66" s="195"/>
      <c r="D66" s="195"/>
      <c r="E66" s="195"/>
      <c r="F66" s="196"/>
      <c r="G66" s="201"/>
      <c r="H66" s="201"/>
      <c r="I66" s="201"/>
      <c r="J66" s="201"/>
      <c r="K66" s="202"/>
      <c r="L66" s="199"/>
      <c r="M66" s="498"/>
      <c r="N66" s="210"/>
      <c r="O66" s="210"/>
      <c r="P66" s="210"/>
      <c r="Q66" s="210"/>
      <c r="R66" s="210"/>
      <c r="S66" s="210"/>
      <c r="T66" s="210"/>
      <c r="U66" s="210"/>
      <c r="V66" s="210"/>
      <c r="W66" s="210"/>
      <c r="X66" s="210"/>
      <c r="Y66" s="210"/>
      <c r="Z66" s="210"/>
      <c r="AB66" s="495">
        <f>IF(AND('08 Sop'!D66=1,NOT('08 Sop'!I66="")),'08 Sop'!I66,0)</f>
        <v>0</v>
      </c>
    </row>
    <row r="67" spans="1:34" s="211" customFormat="1" ht="13" outlineLevel="2">
      <c r="A67" s="596" t="s">
        <v>167</v>
      </c>
      <c r="B67" s="728" t="s">
        <v>814</v>
      </c>
      <c r="C67" s="195"/>
      <c r="D67" s="195"/>
      <c r="E67" s="195"/>
      <c r="F67" s="196"/>
      <c r="G67" s="201">
        <v>4</v>
      </c>
      <c r="H67" s="201"/>
      <c r="I67" s="201"/>
      <c r="J67" s="201" t="s">
        <v>2351</v>
      </c>
      <c r="K67" s="202"/>
      <c r="L67" s="203"/>
      <c r="M67" s="498"/>
      <c r="N67" s="210"/>
      <c r="O67" s="210"/>
      <c r="P67" s="210"/>
      <c r="Q67" s="210"/>
      <c r="R67" s="210"/>
      <c r="S67" s="210"/>
      <c r="T67" s="210"/>
      <c r="U67" s="210"/>
      <c r="V67" s="210"/>
      <c r="W67" s="210"/>
      <c r="X67" s="210"/>
      <c r="Y67" s="210"/>
      <c r="Z67" s="210"/>
      <c r="AA67" s="211">
        <f>IF(AND('08 Sop'!C67=1,NOT('08 Sop'!I67="")),'08 Sop'!I67,0)</f>
        <v>0</v>
      </c>
      <c r="AB67" s="495">
        <f>IF(AND('08 Sop'!D67=1,NOT('08 Sop'!I67="")),'08 Sop'!I67,0)</f>
        <v>0</v>
      </c>
      <c r="AC67" s="211">
        <f>IF(AND('08 Sop'!E67=1,NOT('08 Sop'!I67="")),'08 Sop'!I67,0)</f>
        <v>0</v>
      </c>
      <c r="AD67" s="211">
        <f>IF(AND('08 Sop'!F67=1,NOT('08 Sop'!I67="")),'08 Sop'!I67,0)</f>
        <v>0</v>
      </c>
      <c r="AE67" s="211">
        <f>IF(AND('08 Sop'!C67=0,NOT('08 Sop'!H67="")),'08 Sop'!H67,4)</f>
        <v>4</v>
      </c>
      <c r="AF67" s="211">
        <f>IF(AND('08 Sop'!D67=0,NOT('08 Sop'!H67="")),'08 Sop'!H67,4)</f>
        <v>4</v>
      </c>
      <c r="AG67" s="211">
        <f>IF(AND('08 Sop'!E67=0,NOT('08 Sop'!H67="")),'08 Sop'!H67,4)</f>
        <v>4</v>
      </c>
      <c r="AH67" s="211">
        <f>IF(AND('08 Sop'!F67=0,NOT('08 Sop'!H67="")),'08 Sop'!H67,4)</f>
        <v>4</v>
      </c>
    </row>
    <row r="68" spans="1:34" s="211" customFormat="1" ht="13" outlineLevel="2">
      <c r="A68" s="596" t="s">
        <v>815</v>
      </c>
      <c r="B68" s="728" t="s">
        <v>883</v>
      </c>
      <c r="C68" s="195"/>
      <c r="D68" s="195"/>
      <c r="E68" s="195"/>
      <c r="F68" s="196"/>
      <c r="G68" s="201">
        <v>4</v>
      </c>
      <c r="H68" s="201">
        <v>3</v>
      </c>
      <c r="I68" s="201"/>
      <c r="J68" s="201" t="s">
        <v>2351</v>
      </c>
      <c r="K68" s="202"/>
      <c r="L68" s="203"/>
      <c r="M68" s="498"/>
      <c r="N68" s="210"/>
      <c r="O68" s="210"/>
      <c r="P68" s="210"/>
      <c r="Q68" s="210"/>
      <c r="R68" s="210"/>
      <c r="S68" s="210"/>
      <c r="T68" s="210"/>
      <c r="U68" s="210"/>
      <c r="V68" s="210"/>
      <c r="W68" s="210"/>
      <c r="X68" s="210"/>
      <c r="Y68" s="210"/>
      <c r="Z68" s="210"/>
      <c r="AA68" s="211">
        <f>IF(AND('08 Sop'!C68=1,NOT('08 Sop'!I68="")),'08 Sop'!I68,0)</f>
        <v>0</v>
      </c>
      <c r="AB68" s="495">
        <f>IF(AND('08 Sop'!D68=1,NOT('08 Sop'!I68="")),'08 Sop'!I68,0)</f>
        <v>0</v>
      </c>
      <c r="AC68" s="211">
        <f>IF(AND('08 Sop'!E68=1,NOT('08 Sop'!I68="")),'08 Sop'!I68,0)</f>
        <v>0</v>
      </c>
      <c r="AD68" s="211">
        <f>IF(AND('08 Sop'!F68=1,NOT('08 Sop'!I68="")),'08 Sop'!I68,0)</f>
        <v>0</v>
      </c>
      <c r="AE68" s="211">
        <f>IF(AND('08 Sop'!C68=0,NOT('08 Sop'!H68="")),'08 Sop'!H68,4)</f>
        <v>3</v>
      </c>
      <c r="AF68" s="211">
        <f>IF(AND('08 Sop'!D68=0,NOT('08 Sop'!H68="")),'08 Sop'!H68,4)</f>
        <v>3</v>
      </c>
      <c r="AG68" s="211">
        <f>IF(AND('08 Sop'!E68=0,NOT('08 Sop'!H68="")),'08 Sop'!H68,4)</f>
        <v>3</v>
      </c>
      <c r="AH68" s="211">
        <f>IF(AND('08 Sop'!F68=0,NOT('08 Sop'!H68="")),'08 Sop'!H68,4)</f>
        <v>3</v>
      </c>
    </row>
    <row r="69" spans="1:34" s="211" customFormat="1" ht="13" outlineLevel="2">
      <c r="A69" s="596" t="s">
        <v>884</v>
      </c>
      <c r="B69" s="728" t="s">
        <v>885</v>
      </c>
      <c r="C69" s="195"/>
      <c r="D69" s="195"/>
      <c r="E69" s="195"/>
      <c r="F69" s="196"/>
      <c r="G69" s="201">
        <v>4</v>
      </c>
      <c r="H69" s="201">
        <v>3</v>
      </c>
      <c r="I69" s="201"/>
      <c r="J69" s="201" t="s">
        <v>2351</v>
      </c>
      <c r="K69" s="202"/>
      <c r="L69" s="203"/>
      <c r="M69" s="498"/>
      <c r="N69" s="210"/>
      <c r="O69" s="210"/>
      <c r="P69" s="210"/>
      <c r="Q69" s="210"/>
      <c r="R69" s="210"/>
      <c r="S69" s="210"/>
      <c r="T69" s="210"/>
      <c r="U69" s="210"/>
      <c r="V69" s="210"/>
      <c r="W69" s="210"/>
      <c r="X69" s="210"/>
      <c r="Y69" s="210"/>
      <c r="Z69" s="210"/>
      <c r="AA69" s="211">
        <f>IF(AND('08 Sop'!C69=1,NOT('08 Sop'!I69="")),'08 Sop'!I69,0)</f>
        <v>0</v>
      </c>
      <c r="AB69" s="495">
        <f>IF(AND('08 Sop'!D69=1,NOT('08 Sop'!I69="")),'08 Sop'!I69,0)</f>
        <v>0</v>
      </c>
      <c r="AC69" s="211">
        <f>IF(AND('08 Sop'!E69=1,NOT('08 Sop'!I69="")),'08 Sop'!I69,0)</f>
        <v>0</v>
      </c>
      <c r="AD69" s="211">
        <f>IF(AND('08 Sop'!F69=1,NOT('08 Sop'!I69="")),'08 Sop'!I69,0)</f>
        <v>0</v>
      </c>
      <c r="AE69" s="211">
        <f>IF(AND('08 Sop'!C69=0,NOT('08 Sop'!H69="")),'08 Sop'!H69,4)</f>
        <v>3</v>
      </c>
      <c r="AF69" s="211">
        <f>IF(AND('08 Sop'!D69=0,NOT('08 Sop'!H69="")),'08 Sop'!H69,4)</f>
        <v>3</v>
      </c>
      <c r="AG69" s="211">
        <f>IF(AND('08 Sop'!E69=0,NOT('08 Sop'!H69="")),'08 Sop'!H69,4)</f>
        <v>3</v>
      </c>
      <c r="AH69" s="211">
        <f>IF(AND('08 Sop'!F69=0,NOT('08 Sop'!H69="")),'08 Sop'!H69,4)</f>
        <v>3</v>
      </c>
    </row>
    <row r="70" spans="1:34" s="211" customFormat="1" ht="20" outlineLevel="2">
      <c r="A70" s="596" t="s">
        <v>886</v>
      </c>
      <c r="B70" s="728" t="s">
        <v>173</v>
      </c>
      <c r="C70" s="195"/>
      <c r="D70" s="195"/>
      <c r="E70" s="195"/>
      <c r="F70" s="196"/>
      <c r="G70" s="201">
        <v>4</v>
      </c>
      <c r="H70" s="201">
        <v>3</v>
      </c>
      <c r="I70" s="201"/>
      <c r="J70" s="201" t="s">
        <v>5466</v>
      </c>
      <c r="K70" s="202"/>
      <c r="L70" s="203"/>
      <c r="M70" s="498"/>
      <c r="N70" s="210"/>
      <c r="O70" s="210"/>
      <c r="P70" s="210"/>
      <c r="Q70" s="210"/>
      <c r="R70" s="210"/>
      <c r="S70" s="210"/>
      <c r="T70" s="210"/>
      <c r="U70" s="210"/>
      <c r="V70" s="210"/>
      <c r="W70" s="210"/>
      <c r="X70" s="210"/>
      <c r="Y70" s="210"/>
      <c r="Z70" s="210"/>
      <c r="AA70" s="211">
        <f>IF(AND('08 Sop'!C70=1,NOT('08 Sop'!I70="")),'08 Sop'!I70,0)</f>
        <v>0</v>
      </c>
      <c r="AB70" s="495">
        <f>IF(AND('08 Sop'!D70=1,NOT('08 Sop'!I70="")),'08 Sop'!I70,0)</f>
        <v>0</v>
      </c>
      <c r="AC70" s="211">
        <f>IF(AND('08 Sop'!E70=1,NOT('08 Sop'!I70="")),'08 Sop'!I70,0)</f>
        <v>0</v>
      </c>
      <c r="AD70" s="211">
        <f>IF(AND('08 Sop'!F70=1,NOT('08 Sop'!I70="")),'08 Sop'!I70,0)</f>
        <v>0</v>
      </c>
      <c r="AE70" s="211">
        <f>IF(AND('08 Sop'!C70=0,NOT('08 Sop'!H70="")),'08 Sop'!H70,4)</f>
        <v>3</v>
      </c>
      <c r="AF70" s="211">
        <f>IF(AND('08 Sop'!D70=0,NOT('08 Sop'!H70="")),'08 Sop'!H70,4)</f>
        <v>3</v>
      </c>
      <c r="AG70" s="211">
        <f>IF(AND('08 Sop'!E70=0,NOT('08 Sop'!H70="")),'08 Sop'!H70,4)</f>
        <v>3</v>
      </c>
      <c r="AH70" s="211">
        <f>IF(AND('08 Sop'!F70=0,NOT('08 Sop'!H70="")),'08 Sop'!H70,4)</f>
        <v>3</v>
      </c>
    </row>
    <row r="71" spans="1:34" s="211" customFormat="1" ht="13" outlineLevel="2">
      <c r="A71" s="596" t="s">
        <v>816</v>
      </c>
      <c r="B71" s="728" t="s">
        <v>1039</v>
      </c>
      <c r="C71" s="195"/>
      <c r="D71" s="195"/>
      <c r="E71" s="196"/>
      <c r="F71" s="196"/>
      <c r="G71" s="201">
        <v>4</v>
      </c>
      <c r="H71" s="201">
        <v>3</v>
      </c>
      <c r="I71" s="201"/>
      <c r="J71" s="201" t="s">
        <v>5466</v>
      </c>
      <c r="K71" s="202"/>
      <c r="L71" s="203"/>
      <c r="M71" s="498"/>
      <c r="N71" s="210"/>
      <c r="O71" s="210"/>
      <c r="P71" s="210"/>
      <c r="Q71" s="210"/>
      <c r="R71" s="210"/>
      <c r="S71" s="210"/>
      <c r="T71" s="210"/>
      <c r="U71" s="210"/>
      <c r="V71" s="210"/>
      <c r="W71" s="210"/>
      <c r="X71" s="210"/>
      <c r="Y71" s="210"/>
      <c r="Z71" s="210"/>
      <c r="AA71" s="211">
        <f>IF(AND('08 Sop'!C71=1,NOT('08 Sop'!I71="")),'08 Sop'!I71,0)</f>
        <v>0</v>
      </c>
      <c r="AB71" s="495">
        <f>IF(AND('08 Sop'!D71=1,NOT('08 Sop'!I71="")),'08 Sop'!I71,0)</f>
        <v>0</v>
      </c>
      <c r="AC71" s="211">
        <f>IF(AND('08 Sop'!E71=1,NOT('08 Sop'!I71="")),'08 Sop'!I71,0)</f>
        <v>0</v>
      </c>
      <c r="AD71" s="211">
        <f>IF(AND('08 Sop'!F71=1,NOT('08 Sop'!I71="")),'08 Sop'!I71,0)</f>
        <v>0</v>
      </c>
      <c r="AE71" s="211">
        <f>IF(AND('08 Sop'!C71=0,NOT('08 Sop'!H71="")),'08 Sop'!H71,4)</f>
        <v>3</v>
      </c>
      <c r="AF71" s="211">
        <f>IF(AND('08 Sop'!D71=0,NOT('08 Sop'!H71="")),'08 Sop'!H71,4)</f>
        <v>3</v>
      </c>
      <c r="AG71" s="211">
        <f>IF(AND('08 Sop'!E71=0,NOT('08 Sop'!H71="")),'08 Sop'!H71,4)</f>
        <v>3</v>
      </c>
      <c r="AH71" s="211">
        <f>IF(AND('08 Sop'!F71=0,NOT('08 Sop'!H71="")),'08 Sop'!H71,4)</f>
        <v>3</v>
      </c>
    </row>
    <row r="72" spans="1:34" s="211" customFormat="1" ht="13" outlineLevel="2">
      <c r="A72" s="596" t="s">
        <v>1040</v>
      </c>
      <c r="B72" s="728" t="s">
        <v>1041</v>
      </c>
      <c r="C72" s="195"/>
      <c r="D72" s="195"/>
      <c r="E72" s="195"/>
      <c r="F72" s="196"/>
      <c r="G72" s="201">
        <v>4</v>
      </c>
      <c r="H72" s="201">
        <v>3</v>
      </c>
      <c r="I72" s="201"/>
      <c r="J72" s="201" t="s">
        <v>2356</v>
      </c>
      <c r="K72" s="202"/>
      <c r="L72" s="199"/>
      <c r="M72" s="498"/>
      <c r="N72" s="210"/>
      <c r="O72" s="210"/>
      <c r="P72" s="210"/>
      <c r="Q72" s="210"/>
      <c r="R72" s="210"/>
      <c r="S72" s="210"/>
      <c r="T72" s="210"/>
      <c r="U72" s="210"/>
      <c r="V72" s="210"/>
      <c r="W72" s="210"/>
      <c r="X72" s="210"/>
      <c r="Y72" s="210"/>
      <c r="Z72" s="210"/>
      <c r="AA72" s="211">
        <f>IF(AND('08 Sop'!C72=1,NOT('08 Sop'!I72="")),'08 Sop'!I72,0)</f>
        <v>0</v>
      </c>
      <c r="AB72" s="495">
        <f>IF(AND('08 Sop'!D72=1,NOT('08 Sop'!I72="")),'08 Sop'!I72,0)</f>
        <v>0</v>
      </c>
      <c r="AC72" s="211">
        <f>IF(AND('08 Sop'!E72=1,NOT('08 Sop'!I72="")),'08 Sop'!I72,0)</f>
        <v>0</v>
      </c>
      <c r="AD72" s="211">
        <f>IF(AND('08 Sop'!F72=1,NOT('08 Sop'!I72="")),'08 Sop'!I72,0)</f>
        <v>0</v>
      </c>
      <c r="AE72" s="211">
        <f>IF(AND('08 Sop'!C72=0,NOT('08 Sop'!H72="")),'08 Sop'!H72,4)</f>
        <v>3</v>
      </c>
      <c r="AF72" s="211">
        <f>IF(AND('08 Sop'!D72=0,NOT('08 Sop'!H72="")),'08 Sop'!H72,4)</f>
        <v>3</v>
      </c>
      <c r="AG72" s="211">
        <f>IF(AND('08 Sop'!E72=0,NOT('08 Sop'!H72="")),'08 Sop'!H72,4)</f>
        <v>3</v>
      </c>
      <c r="AH72" s="211">
        <f>IF(AND('08 Sop'!F72=0,NOT('08 Sop'!H72="")),'08 Sop'!H72,4)</f>
        <v>3</v>
      </c>
    </row>
    <row r="73" spans="1:34" s="211" customFormat="1" ht="13" outlineLevel="2">
      <c r="A73" s="596" t="s">
        <v>1042</v>
      </c>
      <c r="B73" s="724" t="s">
        <v>823</v>
      </c>
      <c r="C73" s="195"/>
      <c r="D73" s="195"/>
      <c r="E73" s="195"/>
      <c r="F73" s="196"/>
      <c r="G73" s="201">
        <v>4</v>
      </c>
      <c r="H73" s="201"/>
      <c r="I73" s="201"/>
      <c r="J73" s="201" t="s">
        <v>5466</v>
      </c>
      <c r="K73" s="202"/>
      <c r="L73" s="199"/>
      <c r="M73" s="498"/>
      <c r="N73" s="210"/>
      <c r="O73" s="210"/>
      <c r="P73" s="210"/>
      <c r="Q73" s="210"/>
      <c r="R73" s="210"/>
      <c r="S73" s="210"/>
      <c r="T73" s="210"/>
      <c r="U73" s="210"/>
      <c r="V73" s="210"/>
      <c r="W73" s="210"/>
      <c r="X73" s="210"/>
      <c r="Y73" s="210"/>
      <c r="Z73" s="210"/>
      <c r="AA73" s="211">
        <f>IF(AND('08 Sop'!C73=1,NOT('08 Sop'!I73="")),'08 Sop'!I73,0)</f>
        <v>0</v>
      </c>
      <c r="AB73" s="495">
        <f>IF(AND('08 Sop'!D73=1,NOT('08 Sop'!I73="")),'08 Sop'!I73,0)</f>
        <v>0</v>
      </c>
      <c r="AC73" s="211">
        <f>IF(AND('08 Sop'!E73=1,NOT('08 Sop'!I73="")),'08 Sop'!I73,0)</f>
        <v>0</v>
      </c>
      <c r="AD73" s="211">
        <f>IF(AND('08 Sop'!F73=1,NOT('08 Sop'!I73="")),'08 Sop'!I73,0)</f>
        <v>0</v>
      </c>
      <c r="AE73" s="211">
        <f>IF(AND('08 Sop'!C73=0,NOT('08 Sop'!H73="")),'08 Sop'!H73,4)</f>
        <v>4</v>
      </c>
      <c r="AF73" s="211">
        <f>IF(AND('08 Sop'!D73=0,NOT('08 Sop'!H73="")),'08 Sop'!H73,4)</f>
        <v>4</v>
      </c>
      <c r="AG73" s="211">
        <f>IF(AND('08 Sop'!E73=0,NOT('08 Sop'!H73="")),'08 Sop'!H73,4)</f>
        <v>4</v>
      </c>
      <c r="AH73" s="211">
        <f>IF(AND('08 Sop'!F73=0,NOT('08 Sop'!H73="")),'08 Sop'!H73,4)</f>
        <v>4</v>
      </c>
    </row>
    <row r="74" spans="1:34" s="211" customFormat="1" ht="20" outlineLevel="2">
      <c r="A74" s="596" t="s">
        <v>825</v>
      </c>
      <c r="B74" s="728" t="s">
        <v>826</v>
      </c>
      <c r="C74" s="195"/>
      <c r="D74" s="195"/>
      <c r="E74" s="195"/>
      <c r="F74" s="196"/>
      <c r="G74" s="201">
        <v>4</v>
      </c>
      <c r="H74" s="201"/>
      <c r="I74" s="201"/>
      <c r="J74" s="201" t="s">
        <v>5466</v>
      </c>
      <c r="K74" s="202"/>
      <c r="L74" s="199"/>
      <c r="M74" s="498"/>
      <c r="N74" s="210"/>
      <c r="O74" s="210"/>
      <c r="P74" s="210"/>
      <c r="Q74" s="210"/>
      <c r="R74" s="210"/>
      <c r="S74" s="210"/>
      <c r="T74" s="210"/>
      <c r="U74" s="210"/>
      <c r="V74" s="210"/>
      <c r="W74" s="210"/>
      <c r="X74" s="210"/>
      <c r="Y74" s="210"/>
      <c r="Z74" s="210"/>
      <c r="AA74" s="211">
        <f>IF(AND('08 Sop'!C74=1,NOT('08 Sop'!I74="")),'08 Sop'!I74,0)</f>
        <v>0</v>
      </c>
      <c r="AB74" s="495">
        <f>IF(AND('08 Sop'!D74=1,NOT('08 Sop'!I74="")),'08 Sop'!I74,0)</f>
        <v>0</v>
      </c>
      <c r="AC74" s="211">
        <f>IF(AND('08 Sop'!E74=1,NOT('08 Sop'!I74="")),'08 Sop'!I74,0)</f>
        <v>0</v>
      </c>
      <c r="AD74" s="211">
        <f>IF(AND('08 Sop'!F74=1,NOT('08 Sop'!I74="")),'08 Sop'!I74,0)</f>
        <v>0</v>
      </c>
      <c r="AE74" s="211">
        <f>IF(AND('08 Sop'!C74=0,NOT('08 Sop'!H74="")),'08 Sop'!H74,4)</f>
        <v>4</v>
      </c>
      <c r="AF74" s="211">
        <f>IF(AND('08 Sop'!D74=0,NOT('08 Sop'!H74="")),'08 Sop'!H74,4)</f>
        <v>4</v>
      </c>
      <c r="AG74" s="211">
        <f>IF(AND('08 Sop'!E74=0,NOT('08 Sop'!H74="")),'08 Sop'!H74,4)</f>
        <v>4</v>
      </c>
      <c r="AH74" s="211">
        <f>IF(AND('08 Sop'!F74=0,NOT('08 Sop'!H74="")),'08 Sop'!H74,4)</f>
        <v>4</v>
      </c>
    </row>
    <row r="75" spans="1:34" s="211" customFormat="1" ht="13" outlineLevel="2">
      <c r="A75" s="596" t="s">
        <v>1047</v>
      </c>
      <c r="B75" s="728" t="s">
        <v>1120</v>
      </c>
      <c r="C75" s="195"/>
      <c r="D75" s="195"/>
      <c r="E75" s="195"/>
      <c r="F75" s="196"/>
      <c r="G75" s="201">
        <v>4</v>
      </c>
      <c r="H75" s="201">
        <v>3</v>
      </c>
      <c r="I75" s="201"/>
      <c r="J75" s="201" t="s">
        <v>5466</v>
      </c>
      <c r="K75" s="202"/>
      <c r="L75" s="203"/>
      <c r="M75" s="498"/>
      <c r="N75" s="210"/>
      <c r="O75" s="210"/>
      <c r="P75" s="210"/>
      <c r="Q75" s="210"/>
      <c r="R75" s="210"/>
      <c r="S75" s="210"/>
      <c r="T75" s="210"/>
      <c r="U75" s="210"/>
      <c r="V75" s="210"/>
      <c r="W75" s="210"/>
      <c r="X75" s="210"/>
      <c r="Y75" s="210"/>
      <c r="Z75" s="210"/>
      <c r="AA75" s="211">
        <f>IF(AND('08 Sop'!C75=1,NOT('08 Sop'!I75="")),'08 Sop'!I75,0)</f>
        <v>0</v>
      </c>
      <c r="AB75" s="495">
        <f>IF(AND('08 Sop'!D75=1,NOT('08 Sop'!I75="")),'08 Sop'!I75,0)</f>
        <v>0</v>
      </c>
      <c r="AC75" s="211">
        <f>IF(AND('08 Sop'!E75=1,NOT('08 Sop'!I75="")),'08 Sop'!I75,0)</f>
        <v>0</v>
      </c>
      <c r="AD75" s="211">
        <f>IF(AND('08 Sop'!F75=1,NOT('08 Sop'!I75="")),'08 Sop'!I75,0)</f>
        <v>0</v>
      </c>
      <c r="AE75" s="211">
        <f>IF(AND('08 Sop'!C75=0,NOT('08 Sop'!H75="")),'08 Sop'!H75,4)</f>
        <v>3</v>
      </c>
      <c r="AF75" s="211">
        <f>IF(AND('08 Sop'!D75=0,NOT('08 Sop'!H75="")),'08 Sop'!H75,4)</f>
        <v>3</v>
      </c>
      <c r="AG75" s="211">
        <f>IF(AND('08 Sop'!E75=0,NOT('08 Sop'!H75="")),'08 Sop'!H75,4)</f>
        <v>3</v>
      </c>
      <c r="AH75" s="211">
        <f>IF(AND('08 Sop'!F75=0,NOT('08 Sop'!H75="")),'08 Sop'!H75,4)</f>
        <v>3</v>
      </c>
    </row>
    <row r="76" spans="1:34" s="211" customFormat="1" ht="13" outlineLevel="2">
      <c r="A76" s="596" t="s">
        <v>1121</v>
      </c>
      <c r="B76" s="724" t="s">
        <v>830</v>
      </c>
      <c r="C76" s="195"/>
      <c r="D76" s="195"/>
      <c r="E76" s="196"/>
      <c r="F76" s="196"/>
      <c r="G76" s="201">
        <v>2</v>
      </c>
      <c r="H76" s="201">
        <v>3</v>
      </c>
      <c r="I76" s="201"/>
      <c r="J76" s="201" t="s">
        <v>2858</v>
      </c>
      <c r="K76" s="202"/>
      <c r="L76" s="199"/>
      <c r="M76" s="498"/>
      <c r="N76" s="210"/>
      <c r="O76" s="210"/>
      <c r="P76" s="210"/>
      <c r="Q76" s="210"/>
      <c r="R76" s="210"/>
      <c r="S76" s="210"/>
      <c r="T76" s="210"/>
      <c r="U76" s="210"/>
      <c r="V76" s="210"/>
      <c r="W76" s="210"/>
      <c r="X76" s="210"/>
      <c r="Y76" s="210"/>
      <c r="Z76" s="210"/>
      <c r="AA76" s="211">
        <f>IF(AND('08 Sop'!C76=1,NOT('08 Sop'!I76="")),'08 Sop'!I76,0)</f>
        <v>0</v>
      </c>
      <c r="AB76" s="495">
        <f>IF(AND('08 Sop'!D76=1,NOT('08 Sop'!I76="")),'08 Sop'!I76,0)</f>
        <v>0</v>
      </c>
      <c r="AC76" s="211">
        <f>IF(AND('08 Sop'!E76=1,NOT('08 Sop'!I76="")),'08 Sop'!I76,0)</f>
        <v>0</v>
      </c>
      <c r="AD76" s="211">
        <f>IF(AND('08 Sop'!F76=1,NOT('08 Sop'!I76="")),'08 Sop'!I76,0)</f>
        <v>0</v>
      </c>
      <c r="AE76" s="211">
        <f>IF(AND('08 Sop'!C76=0,NOT('08 Sop'!H76="")),'08 Sop'!H76,4)</f>
        <v>3</v>
      </c>
      <c r="AF76" s="211">
        <f>IF(AND('08 Sop'!D76=0,NOT('08 Sop'!H76="")),'08 Sop'!H76,4)</f>
        <v>3</v>
      </c>
      <c r="AG76" s="211">
        <f>IF(AND('08 Sop'!E76=0,NOT('08 Sop'!H76="")),'08 Sop'!H76,4)</f>
        <v>3</v>
      </c>
      <c r="AH76" s="211">
        <f>IF(AND('08 Sop'!F76=0,NOT('08 Sop'!H76="")),'08 Sop'!H76,4)</f>
        <v>3</v>
      </c>
    </row>
    <row r="77" spans="1:34" s="211" customFormat="1" ht="13" outlineLevel="1">
      <c r="A77" s="594" t="s">
        <v>831</v>
      </c>
      <c r="B77" s="729" t="s">
        <v>832</v>
      </c>
      <c r="C77" s="195"/>
      <c r="D77" s="195"/>
      <c r="E77" s="195"/>
      <c r="F77" s="196"/>
      <c r="G77" s="201"/>
      <c r="H77" s="201"/>
      <c r="I77" s="201"/>
      <c r="J77" s="201"/>
      <c r="K77" s="202"/>
      <c r="L77" s="199"/>
      <c r="M77" s="498"/>
      <c r="N77" s="210"/>
      <c r="O77" s="210"/>
      <c r="P77" s="210"/>
      <c r="Q77" s="210"/>
      <c r="R77" s="210"/>
      <c r="S77" s="210"/>
      <c r="T77" s="210"/>
      <c r="U77" s="210"/>
      <c r="V77" s="210"/>
      <c r="W77" s="210"/>
      <c r="X77" s="210"/>
      <c r="Y77" s="210"/>
      <c r="Z77" s="210"/>
      <c r="AB77" s="495">
        <f>IF(AND('08 Sop'!D77=1,NOT('08 Sop'!I77="")),'08 Sop'!I77,0)</f>
        <v>0</v>
      </c>
    </row>
    <row r="78" spans="1:34" s="211" customFormat="1" ht="20" outlineLevel="2">
      <c r="A78" s="596" t="s">
        <v>833</v>
      </c>
      <c r="B78" s="730" t="s">
        <v>761</v>
      </c>
      <c r="C78" s="195"/>
      <c r="D78" s="195"/>
      <c r="E78" s="195"/>
      <c r="F78" s="196"/>
      <c r="G78" s="201">
        <v>4</v>
      </c>
      <c r="H78" s="201"/>
      <c r="I78" s="201"/>
      <c r="J78" s="201" t="s">
        <v>5466</v>
      </c>
      <c r="K78" s="202" t="s">
        <v>4903</v>
      </c>
      <c r="L78" s="199"/>
      <c r="M78" s="498"/>
      <c r="N78" s="210"/>
      <c r="O78" s="210"/>
      <c r="P78" s="210"/>
      <c r="Q78" s="210"/>
      <c r="R78" s="210"/>
      <c r="S78" s="210"/>
      <c r="T78" s="210"/>
      <c r="U78" s="210"/>
      <c r="V78" s="210"/>
      <c r="W78" s="210"/>
      <c r="X78" s="210"/>
      <c r="Y78" s="210"/>
      <c r="Z78" s="210"/>
      <c r="AA78" s="211">
        <f>IF(AND('08 Sop'!C78=1,NOT('08 Sop'!I78="")),'08 Sop'!I78,0)</f>
        <v>0</v>
      </c>
      <c r="AB78" s="495">
        <f>IF(AND('08 Sop'!D78=1,NOT('08 Sop'!I78="")),'08 Sop'!I78,0)</f>
        <v>0</v>
      </c>
      <c r="AC78" s="211">
        <f>IF(AND('08 Sop'!E78=1,NOT('08 Sop'!I78="")),'08 Sop'!I78,0)</f>
        <v>0</v>
      </c>
      <c r="AD78" s="211">
        <f>IF(AND('08 Sop'!F78=1,NOT('08 Sop'!I78="")),'08 Sop'!I78,0)</f>
        <v>0</v>
      </c>
      <c r="AE78" s="211">
        <f>IF(AND('08 Sop'!C78=0,NOT('08 Sop'!H78="")),'08 Sop'!H78,4)</f>
        <v>4</v>
      </c>
      <c r="AF78" s="211">
        <f>IF(AND('08 Sop'!D78=0,NOT('08 Sop'!H78="")),'08 Sop'!H78,4)</f>
        <v>4</v>
      </c>
      <c r="AG78" s="211">
        <f>IF(AND('08 Sop'!E78=0,NOT('08 Sop'!H78="")),'08 Sop'!H78,4)</f>
        <v>4</v>
      </c>
      <c r="AH78" s="211">
        <f>IF(AND('08 Sop'!F78=0,NOT('08 Sop'!H78="")),'08 Sop'!H78,4)</f>
        <v>4</v>
      </c>
    </row>
    <row r="79" spans="1:34" s="211" customFormat="1" ht="13" outlineLevel="2">
      <c r="A79" s="596" t="s">
        <v>762</v>
      </c>
      <c r="B79" s="730" t="s">
        <v>4950</v>
      </c>
      <c r="C79" s="195"/>
      <c r="D79" s="195"/>
      <c r="E79" s="195"/>
      <c r="F79" s="196"/>
      <c r="G79" s="201">
        <v>4</v>
      </c>
      <c r="H79" s="201"/>
      <c r="I79" s="201"/>
      <c r="J79" s="201" t="s">
        <v>5466</v>
      </c>
      <c r="K79" s="202" t="s">
        <v>4903</v>
      </c>
      <c r="L79" s="203"/>
      <c r="M79" s="498"/>
      <c r="N79" s="210"/>
      <c r="O79" s="210"/>
      <c r="P79" s="210"/>
      <c r="Q79" s="210"/>
      <c r="R79" s="210"/>
      <c r="S79" s="210"/>
      <c r="T79" s="210"/>
      <c r="U79" s="210"/>
      <c r="V79" s="210"/>
      <c r="W79" s="210"/>
      <c r="X79" s="210"/>
      <c r="Y79" s="210"/>
      <c r="Z79" s="210"/>
      <c r="AA79" s="211">
        <f>IF(AND('08 Sop'!C79=1,NOT('08 Sop'!I79="")),'08 Sop'!I79,0)</f>
        <v>0</v>
      </c>
      <c r="AB79" s="495">
        <f>IF(AND('08 Sop'!D79=1,NOT('08 Sop'!I79="")),'08 Sop'!I79,0)</f>
        <v>0</v>
      </c>
      <c r="AC79" s="211">
        <f>IF(AND('08 Sop'!E79=1,NOT('08 Sop'!I79="")),'08 Sop'!I79,0)</f>
        <v>0</v>
      </c>
      <c r="AD79" s="211">
        <f>IF(AND('08 Sop'!F79=1,NOT('08 Sop'!I79="")),'08 Sop'!I79,0)</f>
        <v>0</v>
      </c>
      <c r="AE79" s="211">
        <f>IF(AND('08 Sop'!C79=0,NOT('08 Sop'!H79="")),'08 Sop'!H79,4)</f>
        <v>4</v>
      </c>
      <c r="AF79" s="211">
        <f>IF(AND('08 Sop'!D79=0,NOT('08 Sop'!H79="")),'08 Sop'!H79,4)</f>
        <v>4</v>
      </c>
      <c r="AG79" s="211">
        <f>IF(AND('08 Sop'!E79=0,NOT('08 Sop'!H79="")),'08 Sop'!H79,4)</f>
        <v>4</v>
      </c>
      <c r="AH79" s="211">
        <f>IF(AND('08 Sop'!F79=0,NOT('08 Sop'!H79="")),'08 Sop'!H79,4)</f>
        <v>4</v>
      </c>
    </row>
    <row r="80" spans="1:34" s="211" customFormat="1" ht="13" outlineLevel="2">
      <c r="A80" s="596" t="s">
        <v>763</v>
      </c>
      <c r="B80" s="730" t="s">
        <v>764</v>
      </c>
      <c r="C80" s="195"/>
      <c r="D80" s="195"/>
      <c r="E80" s="195"/>
      <c r="F80" s="196"/>
      <c r="G80" s="201">
        <v>4</v>
      </c>
      <c r="H80" s="201"/>
      <c r="I80" s="201"/>
      <c r="J80" s="201" t="s">
        <v>5466</v>
      </c>
      <c r="K80" s="202" t="s">
        <v>4903</v>
      </c>
      <c r="L80" s="203"/>
      <c r="M80" s="498"/>
      <c r="N80" s="210"/>
      <c r="O80" s="210"/>
      <c r="P80" s="210"/>
      <c r="Q80" s="210"/>
      <c r="R80" s="210"/>
      <c r="S80" s="210"/>
      <c r="T80" s="210"/>
      <c r="U80" s="210"/>
      <c r="V80" s="210"/>
      <c r="W80" s="210"/>
      <c r="X80" s="210"/>
      <c r="Y80" s="210"/>
      <c r="Z80" s="210"/>
      <c r="AA80" s="211">
        <f>IF(AND('08 Sop'!C80=1,NOT('08 Sop'!I80="")),'08 Sop'!I80,0)</f>
        <v>0</v>
      </c>
      <c r="AB80" s="495">
        <f>IF(AND('08 Sop'!D80=1,NOT('08 Sop'!I80="")),'08 Sop'!I80,0)</f>
        <v>0</v>
      </c>
      <c r="AC80" s="211">
        <f>IF(AND('08 Sop'!E80=1,NOT('08 Sop'!I80="")),'08 Sop'!I80,0)</f>
        <v>0</v>
      </c>
      <c r="AD80" s="211">
        <f>IF(AND('08 Sop'!F80=1,NOT('08 Sop'!I80="")),'08 Sop'!I80,0)</f>
        <v>0</v>
      </c>
      <c r="AE80" s="211">
        <f>IF(AND('08 Sop'!C80=0,NOT('08 Sop'!H80="")),'08 Sop'!H80,4)</f>
        <v>4</v>
      </c>
      <c r="AF80" s="211">
        <f>IF(AND('08 Sop'!D80=0,NOT('08 Sop'!H80="")),'08 Sop'!H80,4)</f>
        <v>4</v>
      </c>
      <c r="AG80" s="211">
        <f>IF(AND('08 Sop'!E80=0,NOT('08 Sop'!H80="")),'08 Sop'!H80,4)</f>
        <v>4</v>
      </c>
      <c r="AH80" s="211">
        <f>IF(AND('08 Sop'!F80=0,NOT('08 Sop'!H80="")),'08 Sop'!H80,4)</f>
        <v>4</v>
      </c>
    </row>
    <row r="81" spans="1:34" s="211" customFormat="1" ht="13" outlineLevel="2">
      <c r="A81" s="596" t="s">
        <v>765</v>
      </c>
      <c r="B81" s="730" t="s">
        <v>854</v>
      </c>
      <c r="C81" s="195"/>
      <c r="D81" s="195"/>
      <c r="E81" s="195"/>
      <c r="F81" s="196"/>
      <c r="G81" s="201">
        <v>4</v>
      </c>
      <c r="H81" s="201"/>
      <c r="I81" s="201"/>
      <c r="J81" s="201" t="s">
        <v>5466</v>
      </c>
      <c r="K81" s="202" t="s">
        <v>4903</v>
      </c>
      <c r="L81" s="199"/>
      <c r="M81" s="498"/>
      <c r="N81" s="210"/>
      <c r="O81" s="210"/>
      <c r="P81" s="210"/>
      <c r="Q81" s="210"/>
      <c r="R81" s="210"/>
      <c r="S81" s="210"/>
      <c r="T81" s="210"/>
      <c r="U81" s="210"/>
      <c r="V81" s="210"/>
      <c r="W81" s="210"/>
      <c r="X81" s="210"/>
      <c r="Y81" s="210"/>
      <c r="Z81" s="210"/>
      <c r="AA81" s="211">
        <f>IF(AND('08 Sop'!C81=1,NOT('08 Sop'!I81="")),'08 Sop'!I81,0)</f>
        <v>0</v>
      </c>
      <c r="AB81" s="495">
        <f>IF(AND('08 Sop'!D81=1,NOT('08 Sop'!I81="")),'08 Sop'!I81,0)</f>
        <v>0</v>
      </c>
      <c r="AC81" s="211">
        <f>IF(AND('08 Sop'!E81=1,NOT('08 Sop'!I81="")),'08 Sop'!I81,0)</f>
        <v>0</v>
      </c>
      <c r="AD81" s="211">
        <f>IF(AND('08 Sop'!F81=1,NOT('08 Sop'!I81="")),'08 Sop'!I81,0)</f>
        <v>0</v>
      </c>
      <c r="AE81" s="211">
        <f>IF(AND('08 Sop'!C81=0,NOT('08 Sop'!H81="")),'08 Sop'!H81,4)</f>
        <v>4</v>
      </c>
      <c r="AF81" s="211">
        <f>IF(AND('08 Sop'!D81=0,NOT('08 Sop'!H81="")),'08 Sop'!H81,4)</f>
        <v>4</v>
      </c>
      <c r="AG81" s="211">
        <f>IF(AND('08 Sop'!E81=0,NOT('08 Sop'!H81="")),'08 Sop'!H81,4)</f>
        <v>4</v>
      </c>
      <c r="AH81" s="211">
        <f>IF(AND('08 Sop'!F81=0,NOT('08 Sop'!H81="")),'08 Sop'!H81,4)</f>
        <v>4</v>
      </c>
    </row>
    <row r="82" spans="1:34" s="211" customFormat="1" ht="13" outlineLevel="2">
      <c r="A82" s="596" t="s">
        <v>855</v>
      </c>
      <c r="B82" s="730" t="s">
        <v>4956</v>
      </c>
      <c r="C82" s="195"/>
      <c r="D82" s="195"/>
      <c r="E82" s="195"/>
      <c r="F82" s="196"/>
      <c r="G82" s="201">
        <v>2</v>
      </c>
      <c r="H82" s="201"/>
      <c r="I82" s="201"/>
      <c r="J82" s="201" t="s">
        <v>3371</v>
      </c>
      <c r="K82" s="202"/>
      <c r="L82" s="199"/>
      <c r="M82" s="498"/>
      <c r="N82" s="210"/>
      <c r="O82" s="210"/>
      <c r="P82" s="210"/>
      <c r="Q82" s="210"/>
      <c r="R82" s="210"/>
      <c r="S82" s="210"/>
      <c r="T82" s="210"/>
      <c r="U82" s="210"/>
      <c r="V82" s="210"/>
      <c r="W82" s="210"/>
      <c r="X82" s="210"/>
      <c r="Y82" s="210"/>
      <c r="Z82" s="210"/>
      <c r="AA82" s="211">
        <f>IF(AND('08 Sop'!C82=1,NOT('08 Sop'!I82="")),'08 Sop'!I82,0)</f>
        <v>0</v>
      </c>
      <c r="AB82" s="495">
        <f>IF(AND('08 Sop'!D82=1,NOT('08 Sop'!I82="")),'08 Sop'!I82,0)</f>
        <v>0</v>
      </c>
      <c r="AC82" s="211">
        <f>IF(AND('08 Sop'!E82=1,NOT('08 Sop'!I82="")),'08 Sop'!I82,0)</f>
        <v>0</v>
      </c>
      <c r="AD82" s="211">
        <f>IF(AND('08 Sop'!F82=1,NOT('08 Sop'!I82="")),'08 Sop'!I82,0)</f>
        <v>0</v>
      </c>
      <c r="AE82" s="211">
        <f>IF(AND('08 Sop'!C82=0,NOT('08 Sop'!H82="")),'08 Sop'!H82,4)</f>
        <v>4</v>
      </c>
      <c r="AF82" s="211">
        <f>IF(AND('08 Sop'!D82=0,NOT('08 Sop'!H82="")),'08 Sop'!H82,4)</f>
        <v>4</v>
      </c>
      <c r="AG82" s="211">
        <f>IF(AND('08 Sop'!E82=0,NOT('08 Sop'!H82="")),'08 Sop'!H82,4)</f>
        <v>4</v>
      </c>
      <c r="AH82" s="211">
        <f>IF(AND('08 Sop'!F82=0,NOT('08 Sop'!H82="")),'08 Sop'!H82,4)</f>
        <v>4</v>
      </c>
    </row>
    <row r="83" spans="1:34" s="211" customFormat="1" ht="13" outlineLevel="2">
      <c r="A83" s="596" t="s">
        <v>856</v>
      </c>
      <c r="B83" s="730" t="s">
        <v>1762</v>
      </c>
      <c r="C83" s="195"/>
      <c r="D83" s="195"/>
      <c r="E83" s="195"/>
      <c r="F83" s="196"/>
      <c r="G83" s="201">
        <v>2</v>
      </c>
      <c r="H83" s="201"/>
      <c r="I83" s="201"/>
      <c r="J83" s="201" t="s">
        <v>2858</v>
      </c>
      <c r="K83" s="202"/>
      <c r="L83" s="199"/>
      <c r="M83" s="498"/>
      <c r="N83" s="210"/>
      <c r="O83" s="210"/>
      <c r="P83" s="210"/>
      <c r="Q83" s="210"/>
      <c r="R83" s="210"/>
      <c r="S83" s="210"/>
      <c r="T83" s="210"/>
      <c r="U83" s="210"/>
      <c r="V83" s="210"/>
      <c r="W83" s="210"/>
      <c r="X83" s="210"/>
      <c r="Y83" s="210"/>
      <c r="Z83" s="210"/>
      <c r="AA83" s="211">
        <f>IF(AND('08 Sop'!C83=1,NOT('08 Sop'!I83="")),'08 Sop'!I83,0)</f>
        <v>0</v>
      </c>
      <c r="AB83" s="495">
        <f>IF(AND('08 Sop'!D83=1,NOT('08 Sop'!I83="")),'08 Sop'!I83,0)</f>
        <v>0</v>
      </c>
      <c r="AC83" s="211">
        <f>IF(AND('08 Sop'!E83=1,NOT('08 Sop'!I83="")),'08 Sop'!I83,0)</f>
        <v>0</v>
      </c>
      <c r="AD83" s="211">
        <f>IF(AND('08 Sop'!F83=1,NOT('08 Sop'!I83="")),'08 Sop'!I83,0)</f>
        <v>0</v>
      </c>
      <c r="AE83" s="211">
        <f>IF(AND('08 Sop'!C83=0,NOT('08 Sop'!H83="")),'08 Sop'!H83,4)</f>
        <v>4</v>
      </c>
      <c r="AF83" s="211">
        <f>IF(AND('08 Sop'!D83=0,NOT('08 Sop'!H83="")),'08 Sop'!H83,4)</f>
        <v>4</v>
      </c>
      <c r="AG83" s="211">
        <f>IF(AND('08 Sop'!E83=0,NOT('08 Sop'!H83="")),'08 Sop'!H83,4)</f>
        <v>4</v>
      </c>
      <c r="AH83" s="211">
        <f>IF(AND('08 Sop'!F83=0,NOT('08 Sop'!H83="")),'08 Sop'!H83,4)</f>
        <v>4</v>
      </c>
    </row>
    <row r="84" spans="1:34" s="211" customFormat="1" ht="13" outlineLevel="1">
      <c r="A84" s="594" t="s">
        <v>857</v>
      </c>
      <c r="B84" s="729" t="s">
        <v>5048</v>
      </c>
      <c r="C84" s="195"/>
      <c r="D84" s="195"/>
      <c r="E84" s="195"/>
      <c r="F84" s="196"/>
      <c r="G84" s="201"/>
      <c r="H84" s="201"/>
      <c r="I84" s="201"/>
      <c r="J84" s="201"/>
      <c r="K84" s="202"/>
      <c r="L84" s="199"/>
      <c r="M84" s="498"/>
      <c r="N84" s="210"/>
      <c r="O84" s="210"/>
      <c r="P84" s="210"/>
      <c r="Q84" s="210"/>
      <c r="R84" s="210"/>
      <c r="S84" s="210"/>
      <c r="T84" s="210"/>
      <c r="U84" s="210"/>
      <c r="V84" s="210"/>
      <c r="W84" s="210"/>
      <c r="X84" s="210"/>
      <c r="Y84" s="210"/>
      <c r="Z84" s="210"/>
      <c r="AB84" s="495">
        <f>IF(AND('08 Sop'!D84=1,NOT('08 Sop'!I84="")),'08 Sop'!I84,0)</f>
        <v>0</v>
      </c>
    </row>
    <row r="85" spans="1:34" s="211" customFormat="1" ht="20" outlineLevel="2">
      <c r="A85" s="596" t="s">
        <v>858</v>
      </c>
      <c r="B85" s="730" t="s">
        <v>859</v>
      </c>
      <c r="C85" s="195"/>
      <c r="D85" s="195"/>
      <c r="E85" s="195"/>
      <c r="F85" s="196"/>
      <c r="G85" s="201">
        <v>4</v>
      </c>
      <c r="H85" s="201"/>
      <c r="I85" s="201"/>
      <c r="J85" s="201" t="s">
        <v>2351</v>
      </c>
      <c r="K85" s="202" t="s">
        <v>1737</v>
      </c>
      <c r="L85" s="203"/>
      <c r="M85" s="498"/>
      <c r="N85" s="210"/>
      <c r="O85" s="210"/>
      <c r="P85" s="210"/>
      <c r="Q85" s="210"/>
      <c r="R85" s="210"/>
      <c r="S85" s="210"/>
      <c r="T85" s="210"/>
      <c r="U85" s="210"/>
      <c r="V85" s="210"/>
      <c r="W85" s="210"/>
      <c r="X85" s="210"/>
      <c r="Y85" s="210"/>
      <c r="Z85" s="210"/>
      <c r="AA85" s="211">
        <f>IF(AND('08 Sop'!C85=1,NOT('08 Sop'!I85="")),'08 Sop'!I85,0)</f>
        <v>0</v>
      </c>
      <c r="AB85" s="495">
        <f>IF(AND('08 Sop'!D85=1,NOT('08 Sop'!I85="")),'08 Sop'!I85,0)</f>
        <v>0</v>
      </c>
      <c r="AC85" s="211">
        <f>IF(AND('08 Sop'!E85=1,NOT('08 Sop'!I85="")),'08 Sop'!I85,0)</f>
        <v>0</v>
      </c>
      <c r="AD85" s="211">
        <f>IF(AND('08 Sop'!F85=1,NOT('08 Sop'!I85="")),'08 Sop'!I85,0)</f>
        <v>0</v>
      </c>
      <c r="AE85" s="211">
        <f>IF(AND('08 Sop'!C85=0,NOT('08 Sop'!H85="")),'08 Sop'!H85,4)</f>
        <v>4</v>
      </c>
      <c r="AF85" s="211">
        <f>IF(AND('08 Sop'!D85=0,NOT('08 Sop'!H85="")),'08 Sop'!H85,4)</f>
        <v>4</v>
      </c>
      <c r="AG85" s="211">
        <f>IF(AND('08 Sop'!E85=0,NOT('08 Sop'!H85="")),'08 Sop'!H85,4)</f>
        <v>4</v>
      </c>
      <c r="AH85" s="211">
        <f>IF(AND('08 Sop'!F85=0,NOT('08 Sop'!H85="")),'08 Sop'!H85,4)</f>
        <v>4</v>
      </c>
    </row>
    <row r="86" spans="1:34" s="211" customFormat="1" ht="20" outlineLevel="2">
      <c r="A86" s="596" t="s">
        <v>860</v>
      </c>
      <c r="B86" s="730" t="s">
        <v>846</v>
      </c>
      <c r="C86" s="195"/>
      <c r="D86" s="195"/>
      <c r="E86" s="196"/>
      <c r="F86" s="196"/>
      <c r="G86" s="201">
        <v>2</v>
      </c>
      <c r="H86" s="201"/>
      <c r="I86" s="201"/>
      <c r="J86" s="201" t="s">
        <v>5466</v>
      </c>
      <c r="K86" s="202" t="s">
        <v>1737</v>
      </c>
      <c r="L86" s="199"/>
      <c r="M86" s="498"/>
      <c r="N86" s="210"/>
      <c r="O86" s="210"/>
      <c r="P86" s="210"/>
      <c r="Q86" s="210"/>
      <c r="R86" s="210"/>
      <c r="S86" s="210"/>
      <c r="T86" s="210"/>
      <c r="U86" s="210"/>
      <c r="V86" s="210"/>
      <c r="W86" s="210"/>
      <c r="X86" s="210"/>
      <c r="Y86" s="210"/>
      <c r="Z86" s="210"/>
      <c r="AA86" s="211">
        <f>IF(AND('08 Sop'!C86=1,NOT('08 Sop'!I86="")),'08 Sop'!I86,0)</f>
        <v>0</v>
      </c>
      <c r="AB86" s="495">
        <f>IF(AND('08 Sop'!D86=1,NOT('08 Sop'!I86="")),'08 Sop'!I86,0)</f>
        <v>0</v>
      </c>
      <c r="AC86" s="211">
        <f>IF(AND('08 Sop'!E86=1,NOT('08 Sop'!I86="")),'08 Sop'!I86,0)</f>
        <v>0</v>
      </c>
      <c r="AD86" s="211">
        <f>IF(AND('08 Sop'!F86=1,NOT('08 Sop'!I86="")),'08 Sop'!I86,0)</f>
        <v>0</v>
      </c>
      <c r="AE86" s="211">
        <f>IF(AND('08 Sop'!C86=0,NOT('08 Sop'!H86="")),'08 Sop'!H86,4)</f>
        <v>4</v>
      </c>
      <c r="AF86" s="211">
        <f>IF(AND('08 Sop'!D86=0,NOT('08 Sop'!H86="")),'08 Sop'!H86,4)</f>
        <v>4</v>
      </c>
      <c r="AG86" s="211">
        <f>IF(AND('08 Sop'!E86=0,NOT('08 Sop'!H86="")),'08 Sop'!H86,4)</f>
        <v>4</v>
      </c>
      <c r="AH86" s="211">
        <f>IF(AND('08 Sop'!F86=0,NOT('08 Sop'!H86="")),'08 Sop'!H86,4)</f>
        <v>4</v>
      </c>
    </row>
    <row r="87" spans="1:34" s="211" customFormat="1" ht="13" outlineLevel="2">
      <c r="A87" s="596" t="s">
        <v>847</v>
      </c>
      <c r="B87" s="730" t="s">
        <v>777</v>
      </c>
      <c r="C87" s="195"/>
      <c r="D87" s="195"/>
      <c r="E87" s="195"/>
      <c r="F87" s="196"/>
      <c r="G87" s="201">
        <v>4</v>
      </c>
      <c r="H87" s="201"/>
      <c r="I87" s="201"/>
      <c r="J87" s="201" t="s">
        <v>2858</v>
      </c>
      <c r="K87" s="202" t="s">
        <v>303</v>
      </c>
      <c r="L87" s="203"/>
      <c r="M87" s="498"/>
      <c r="N87" s="210"/>
      <c r="O87" s="210"/>
      <c r="P87" s="210"/>
      <c r="Q87" s="210"/>
      <c r="R87" s="210"/>
      <c r="S87" s="210"/>
      <c r="T87" s="210"/>
      <c r="U87" s="210"/>
      <c r="V87" s="210"/>
      <c r="W87" s="210"/>
      <c r="X87" s="210"/>
      <c r="Y87" s="210"/>
      <c r="Z87" s="210"/>
      <c r="AA87" s="211">
        <f>IF(AND('08 Sop'!C87=1,NOT('08 Sop'!I87="")),'08 Sop'!I87,0)</f>
        <v>0</v>
      </c>
      <c r="AB87" s="495">
        <f>IF(AND('08 Sop'!D87=1,NOT('08 Sop'!I87="")),'08 Sop'!I87,0)</f>
        <v>0</v>
      </c>
      <c r="AC87" s="211">
        <f>IF(AND('08 Sop'!E87=1,NOT('08 Sop'!I87="")),'08 Sop'!I87,0)</f>
        <v>0</v>
      </c>
      <c r="AD87" s="211">
        <f>IF(AND('08 Sop'!F87=1,NOT('08 Sop'!I87="")),'08 Sop'!I87,0)</f>
        <v>0</v>
      </c>
      <c r="AE87" s="211">
        <f>IF(AND('08 Sop'!C87=0,NOT('08 Sop'!H87="")),'08 Sop'!H87,4)</f>
        <v>4</v>
      </c>
      <c r="AF87" s="211">
        <f>IF(AND('08 Sop'!D87=0,NOT('08 Sop'!H87="")),'08 Sop'!H87,4)</f>
        <v>4</v>
      </c>
      <c r="AG87" s="211">
        <f>IF(AND('08 Sop'!E87=0,NOT('08 Sop'!H87="")),'08 Sop'!H87,4)</f>
        <v>4</v>
      </c>
      <c r="AH87" s="211">
        <f>IF(AND('08 Sop'!F87=0,NOT('08 Sop'!H87="")),'08 Sop'!H87,4)</f>
        <v>4</v>
      </c>
    </row>
    <row r="88" spans="1:34" s="211" customFormat="1" ht="13" outlineLevel="2">
      <c r="A88" s="596" t="s">
        <v>778</v>
      </c>
      <c r="B88" s="730" t="s">
        <v>5049</v>
      </c>
      <c r="C88" s="195"/>
      <c r="D88" s="195"/>
      <c r="E88" s="195"/>
      <c r="F88" s="196"/>
      <c r="G88" s="201">
        <v>4</v>
      </c>
      <c r="H88" s="201"/>
      <c r="I88" s="201"/>
      <c r="J88" s="201" t="s">
        <v>5466</v>
      </c>
      <c r="K88" s="202" t="s">
        <v>303</v>
      </c>
      <c r="L88" s="203"/>
      <c r="M88" s="498"/>
      <c r="N88" s="210"/>
      <c r="O88" s="210"/>
      <c r="P88" s="210"/>
      <c r="Q88" s="210"/>
      <c r="R88" s="210"/>
      <c r="S88" s="210"/>
      <c r="T88" s="210"/>
      <c r="U88" s="210"/>
      <c r="V88" s="210"/>
      <c r="W88" s="210"/>
      <c r="X88" s="210"/>
      <c r="Y88" s="210"/>
      <c r="Z88" s="210"/>
      <c r="AA88" s="211">
        <f>IF(AND('08 Sop'!C88=1,NOT('08 Sop'!I88="")),'08 Sop'!I88,0)</f>
        <v>0</v>
      </c>
      <c r="AB88" s="495">
        <f>IF(AND('08 Sop'!D88=1,NOT('08 Sop'!I88="")),'08 Sop'!I88,0)</f>
        <v>0</v>
      </c>
      <c r="AC88" s="211">
        <f>IF(AND('08 Sop'!E88=1,NOT('08 Sop'!I88="")),'08 Sop'!I88,0)</f>
        <v>0</v>
      </c>
      <c r="AD88" s="211">
        <f>IF(AND('08 Sop'!F88=1,NOT('08 Sop'!I88="")),'08 Sop'!I88,0)</f>
        <v>0</v>
      </c>
      <c r="AE88" s="211">
        <f>IF(AND('08 Sop'!C88=0,NOT('08 Sop'!H88="")),'08 Sop'!H88,4)</f>
        <v>4</v>
      </c>
      <c r="AF88" s="211">
        <f>IF(AND('08 Sop'!D88=0,NOT('08 Sop'!H88="")),'08 Sop'!H88,4)</f>
        <v>4</v>
      </c>
      <c r="AG88" s="211">
        <f>IF(AND('08 Sop'!E88=0,NOT('08 Sop'!H88="")),'08 Sop'!H88,4)</f>
        <v>4</v>
      </c>
      <c r="AH88" s="211">
        <f>IF(AND('08 Sop'!F88=0,NOT('08 Sop'!H88="")),'08 Sop'!H88,4)</f>
        <v>4</v>
      </c>
    </row>
    <row r="89" spans="1:34" s="211" customFormat="1" ht="13" outlineLevel="2">
      <c r="A89" s="596" t="s">
        <v>779</v>
      </c>
      <c r="B89" s="730" t="s">
        <v>848</v>
      </c>
      <c r="C89" s="195"/>
      <c r="D89" s="195"/>
      <c r="E89" s="195"/>
      <c r="F89" s="196"/>
      <c r="G89" s="201">
        <v>2</v>
      </c>
      <c r="H89" s="201"/>
      <c r="I89" s="201"/>
      <c r="J89" s="201" t="s">
        <v>5466</v>
      </c>
      <c r="K89" s="202" t="s">
        <v>303</v>
      </c>
      <c r="L89" s="203"/>
      <c r="M89" s="498"/>
      <c r="N89" s="210"/>
      <c r="O89" s="210"/>
      <c r="P89" s="210"/>
      <c r="Q89" s="210"/>
      <c r="R89" s="210"/>
      <c r="S89" s="210"/>
      <c r="T89" s="210"/>
      <c r="U89" s="210"/>
      <c r="V89" s="210"/>
      <c r="W89" s="210"/>
      <c r="X89" s="210"/>
      <c r="Y89" s="210"/>
      <c r="Z89" s="210"/>
      <c r="AA89" s="211">
        <f>IF(AND('08 Sop'!C89=1,NOT('08 Sop'!I89="")),'08 Sop'!I89,0)</f>
        <v>0</v>
      </c>
      <c r="AB89" s="495">
        <f>IF(AND('08 Sop'!D89=1,NOT('08 Sop'!I89="")),'08 Sop'!I89,0)</f>
        <v>0</v>
      </c>
      <c r="AC89" s="211">
        <f>IF(AND('08 Sop'!E89=1,NOT('08 Sop'!I89="")),'08 Sop'!I89,0)</f>
        <v>0</v>
      </c>
      <c r="AD89" s="211">
        <f>IF(AND('08 Sop'!F89=1,NOT('08 Sop'!I89="")),'08 Sop'!I89,0)</f>
        <v>0</v>
      </c>
      <c r="AE89" s="211">
        <f>IF(AND('08 Sop'!C89=0,NOT('08 Sop'!H89="")),'08 Sop'!H89,4)</f>
        <v>4</v>
      </c>
      <c r="AF89" s="211">
        <f>IF(AND('08 Sop'!D89=0,NOT('08 Sop'!H89="")),'08 Sop'!H89,4)</f>
        <v>4</v>
      </c>
      <c r="AG89" s="211">
        <f>IF(AND('08 Sop'!E89=0,NOT('08 Sop'!H89="")),'08 Sop'!H89,4)</f>
        <v>4</v>
      </c>
      <c r="AH89" s="211">
        <f>IF(AND('08 Sop'!F89=0,NOT('08 Sop'!H89="")),'08 Sop'!H89,4)</f>
        <v>4</v>
      </c>
    </row>
    <row r="90" spans="1:34" s="211" customFormat="1" ht="13" outlineLevel="2">
      <c r="A90" s="596" t="s">
        <v>849</v>
      </c>
      <c r="B90" s="730" t="s">
        <v>5050</v>
      </c>
      <c r="C90" s="195"/>
      <c r="D90" s="195"/>
      <c r="E90" s="195"/>
      <c r="F90" s="196"/>
      <c r="G90" s="201">
        <v>2</v>
      </c>
      <c r="H90" s="201"/>
      <c r="I90" s="201"/>
      <c r="J90" s="201" t="s">
        <v>2356</v>
      </c>
      <c r="K90" s="202" t="s">
        <v>4931</v>
      </c>
      <c r="L90" s="203"/>
      <c r="M90" s="498"/>
      <c r="N90" s="210"/>
      <c r="O90" s="210"/>
      <c r="P90" s="210"/>
      <c r="Q90" s="210"/>
      <c r="R90" s="210"/>
      <c r="S90" s="210"/>
      <c r="T90" s="210"/>
      <c r="U90" s="210"/>
      <c r="V90" s="210"/>
      <c r="W90" s="210"/>
      <c r="X90" s="210"/>
      <c r="Y90" s="210"/>
      <c r="Z90" s="210"/>
      <c r="AA90" s="211">
        <f>IF(AND('08 Sop'!C90=1,NOT('08 Sop'!I90="")),'08 Sop'!I90,0)</f>
        <v>0</v>
      </c>
      <c r="AB90" s="495">
        <f>IF(AND('08 Sop'!D90=1,NOT('08 Sop'!I90="")),'08 Sop'!I90,0)</f>
        <v>0</v>
      </c>
      <c r="AC90" s="211">
        <f>IF(AND('08 Sop'!E90=1,NOT('08 Sop'!I90="")),'08 Sop'!I90,0)</f>
        <v>0</v>
      </c>
      <c r="AD90" s="211">
        <f>IF(AND('08 Sop'!F90=1,NOT('08 Sop'!I90="")),'08 Sop'!I90,0)</f>
        <v>0</v>
      </c>
      <c r="AE90" s="211">
        <f>IF(AND('08 Sop'!C90=0,NOT('08 Sop'!H90="")),'08 Sop'!H90,4)</f>
        <v>4</v>
      </c>
      <c r="AF90" s="211">
        <f>IF(AND('08 Sop'!D90=0,NOT('08 Sop'!H90="")),'08 Sop'!H90,4)</f>
        <v>4</v>
      </c>
      <c r="AG90" s="211">
        <f>IF(AND('08 Sop'!E90=0,NOT('08 Sop'!H90="")),'08 Sop'!H90,4)</f>
        <v>4</v>
      </c>
      <c r="AH90" s="211">
        <f>IF(AND('08 Sop'!F90=0,NOT('08 Sop'!H90="")),'08 Sop'!H90,4)</f>
        <v>4</v>
      </c>
    </row>
    <row r="91" spans="1:34" ht="13">
      <c r="A91" s="721" t="s">
        <v>801</v>
      </c>
      <c r="B91" s="731" t="s">
        <v>802</v>
      </c>
      <c r="C91" s="195"/>
      <c r="D91" s="195"/>
      <c r="E91" s="195"/>
      <c r="F91" s="196"/>
      <c r="G91" s="15"/>
      <c r="H91" s="15"/>
      <c r="I91" s="15"/>
      <c r="J91" s="15"/>
      <c r="K91" s="16"/>
      <c r="L91" s="199"/>
      <c r="AB91" s="495">
        <f>IF(AND('08 Sop'!D91=1,NOT('08 Sop'!I91="")),'08 Sop'!I91,0)</f>
        <v>0</v>
      </c>
    </row>
    <row r="92" spans="1:34" outlineLevel="1">
      <c r="A92" s="594" t="s">
        <v>803</v>
      </c>
      <c r="B92" s="723" t="s">
        <v>156</v>
      </c>
      <c r="C92" s="195"/>
      <c r="D92" s="195"/>
      <c r="E92" s="195"/>
      <c r="F92" s="196"/>
      <c r="G92" s="201"/>
      <c r="H92" s="201"/>
      <c r="I92" s="201"/>
      <c r="J92" s="201"/>
      <c r="K92" s="16"/>
      <c r="L92" s="199"/>
      <c r="AB92" s="495">
        <f>IF(AND('08 Sop'!D92=1,NOT('08 Sop'!I92="")),'08 Sop'!I92,0)</f>
        <v>0</v>
      </c>
    </row>
    <row r="93" spans="1:34" ht="30" outlineLevel="2">
      <c r="A93" s="596" t="s">
        <v>157</v>
      </c>
      <c r="B93" s="602" t="s">
        <v>5086</v>
      </c>
      <c r="C93" s="195"/>
      <c r="D93" s="195"/>
      <c r="E93" s="195"/>
      <c r="F93" s="196"/>
      <c r="G93" s="201">
        <v>4</v>
      </c>
      <c r="H93" s="201">
        <v>2</v>
      </c>
      <c r="I93" s="201"/>
      <c r="J93" s="201" t="s">
        <v>2351</v>
      </c>
      <c r="K93" s="16"/>
      <c r="L93" s="203"/>
      <c r="AA93" s="495">
        <f>IF(AND('08 Sop'!C93=1,NOT('08 Sop'!I93="")),'08 Sop'!I93,0)</f>
        <v>0</v>
      </c>
      <c r="AB93" s="495">
        <f>IF(AND('08 Sop'!D93=1,NOT('08 Sop'!I93="")),'08 Sop'!I93,0)</f>
        <v>0</v>
      </c>
      <c r="AC93" s="495">
        <f>IF(AND('08 Sop'!E93=1,NOT('08 Sop'!I93="")),'08 Sop'!I93,0)</f>
        <v>0</v>
      </c>
      <c r="AD93" s="495">
        <f>IF(AND('08 Sop'!F93=1,NOT('08 Sop'!I93="")),'08 Sop'!I93,0)</f>
        <v>0</v>
      </c>
      <c r="AE93" s="495">
        <f>IF(AND('08 Sop'!C93=0,NOT('08 Sop'!H93="")),'08 Sop'!H93,4)</f>
        <v>2</v>
      </c>
      <c r="AF93" s="495">
        <f>IF(AND('08 Sop'!D93=0,NOT('08 Sop'!H93="")),'08 Sop'!H93,4)</f>
        <v>2</v>
      </c>
      <c r="AG93" s="495">
        <f>IF(AND('08 Sop'!E93=0,NOT('08 Sop'!H93="")),'08 Sop'!H93,4)</f>
        <v>2</v>
      </c>
      <c r="AH93" s="495">
        <f>IF(AND('08 Sop'!F93=0,NOT('08 Sop'!H93="")),'08 Sop'!H93,4)</f>
        <v>2</v>
      </c>
    </row>
    <row r="94" spans="1:34" outlineLevel="2">
      <c r="A94" s="596" t="s">
        <v>4193</v>
      </c>
      <c r="B94" s="724" t="s">
        <v>4194</v>
      </c>
      <c r="C94" s="195"/>
      <c r="D94" s="195"/>
      <c r="E94" s="195"/>
      <c r="F94" s="196"/>
      <c r="G94" s="201">
        <v>4</v>
      </c>
      <c r="H94" s="201">
        <v>2</v>
      </c>
      <c r="I94" s="201"/>
      <c r="J94" s="201" t="s">
        <v>5466</v>
      </c>
      <c r="K94" s="16" t="s">
        <v>1700</v>
      </c>
      <c r="L94" s="199"/>
      <c r="AA94" s="495">
        <f>IF(AND('08 Sop'!C94=1,NOT('08 Sop'!I94="")),'08 Sop'!I94,0)</f>
        <v>0</v>
      </c>
      <c r="AB94" s="495">
        <f>IF(AND('08 Sop'!D94=1,NOT('08 Sop'!I94="")),'08 Sop'!I94,0)</f>
        <v>0</v>
      </c>
      <c r="AC94" s="495">
        <f>IF(AND('08 Sop'!E94=1,NOT('08 Sop'!I94="")),'08 Sop'!I94,0)</f>
        <v>0</v>
      </c>
      <c r="AD94" s="495">
        <f>IF(AND('08 Sop'!F94=1,NOT('08 Sop'!I94="")),'08 Sop'!I94,0)</f>
        <v>0</v>
      </c>
      <c r="AE94" s="495">
        <f>IF(AND('08 Sop'!C94=0,NOT('08 Sop'!H94="")),'08 Sop'!H94,4)</f>
        <v>2</v>
      </c>
      <c r="AF94" s="495">
        <f>IF(AND('08 Sop'!D94=0,NOT('08 Sop'!H94="")),'08 Sop'!H94,4)</f>
        <v>2</v>
      </c>
      <c r="AG94" s="495">
        <f>IF(AND('08 Sop'!E94=0,NOT('08 Sop'!H94="")),'08 Sop'!H94,4)</f>
        <v>2</v>
      </c>
      <c r="AH94" s="495">
        <f>IF(AND('08 Sop'!F94=0,NOT('08 Sop'!H94="")),'08 Sop'!H94,4)</f>
        <v>2</v>
      </c>
    </row>
    <row r="95" spans="1:34" ht="30" outlineLevel="2">
      <c r="A95" s="596" t="s">
        <v>4195</v>
      </c>
      <c r="B95" s="724" t="s">
        <v>5087</v>
      </c>
      <c r="C95" s="195"/>
      <c r="D95" s="195"/>
      <c r="E95" s="196"/>
      <c r="F95" s="196"/>
      <c r="G95" s="201">
        <v>2</v>
      </c>
      <c r="H95" s="201">
        <v>3</v>
      </c>
      <c r="I95" s="201"/>
      <c r="J95" s="201" t="s">
        <v>5466</v>
      </c>
      <c r="K95" s="16" t="s">
        <v>4196</v>
      </c>
      <c r="L95" s="203"/>
      <c r="AA95" s="495">
        <f>IF(AND('08 Sop'!C95=1,NOT('08 Sop'!I95="")),'08 Sop'!I95,0)</f>
        <v>0</v>
      </c>
      <c r="AB95" s="495">
        <f>IF(AND('08 Sop'!D95=1,NOT('08 Sop'!I95="")),'08 Sop'!I95,0)</f>
        <v>0</v>
      </c>
      <c r="AC95" s="495">
        <f>IF(AND('08 Sop'!E95=1,NOT('08 Sop'!I95="")),'08 Sop'!I95,0)</f>
        <v>0</v>
      </c>
      <c r="AD95" s="495">
        <f>IF(AND('08 Sop'!F95=1,NOT('08 Sop'!I95="")),'08 Sop'!I95,0)</f>
        <v>0</v>
      </c>
      <c r="AE95" s="495">
        <f>IF(AND('08 Sop'!C95=0,NOT('08 Sop'!H95="")),'08 Sop'!H95,4)</f>
        <v>3</v>
      </c>
      <c r="AF95" s="495">
        <f>IF(AND('08 Sop'!D95=0,NOT('08 Sop'!H95="")),'08 Sop'!H95,4)</f>
        <v>3</v>
      </c>
      <c r="AG95" s="495">
        <f>IF(AND('08 Sop'!E95=0,NOT('08 Sop'!H95="")),'08 Sop'!H95,4)</f>
        <v>3</v>
      </c>
      <c r="AH95" s="495">
        <f>IF(AND('08 Sop'!F95=0,NOT('08 Sop'!H95="")),'08 Sop'!H95,4)</f>
        <v>3</v>
      </c>
    </row>
    <row r="96" spans="1:34" outlineLevel="2">
      <c r="A96" s="596" t="s">
        <v>4197</v>
      </c>
      <c r="B96" s="727" t="s">
        <v>5088</v>
      </c>
      <c r="C96" s="195"/>
      <c r="D96" s="195"/>
      <c r="E96" s="195"/>
      <c r="F96" s="196"/>
      <c r="G96" s="201">
        <v>4</v>
      </c>
      <c r="H96" s="201"/>
      <c r="I96" s="201"/>
      <c r="J96" s="201" t="s">
        <v>2356</v>
      </c>
      <c r="K96" s="16" t="s">
        <v>318</v>
      </c>
      <c r="L96" s="199"/>
      <c r="AA96" s="495">
        <f>IF(AND('08 Sop'!C96=1,NOT('08 Sop'!I96="")),'08 Sop'!I96,0)</f>
        <v>0</v>
      </c>
      <c r="AB96" s="495">
        <f>IF(AND('08 Sop'!D96=1,NOT('08 Sop'!I96="")),'08 Sop'!I96,0)</f>
        <v>0</v>
      </c>
      <c r="AC96" s="495">
        <f>IF(AND('08 Sop'!E96=1,NOT('08 Sop'!I96="")),'08 Sop'!I96,0)</f>
        <v>0</v>
      </c>
      <c r="AD96" s="495">
        <f>IF(AND('08 Sop'!F96=1,NOT('08 Sop'!I96="")),'08 Sop'!I96,0)</f>
        <v>0</v>
      </c>
      <c r="AE96" s="495">
        <f>IF(AND('08 Sop'!C96=0,NOT('08 Sop'!H96="")),'08 Sop'!H96,4)</f>
        <v>4</v>
      </c>
      <c r="AF96" s="495">
        <f>IF(AND('08 Sop'!D96=0,NOT('08 Sop'!H96="")),'08 Sop'!H96,4)</f>
        <v>4</v>
      </c>
      <c r="AG96" s="495">
        <f>IF(AND('08 Sop'!E96=0,NOT('08 Sop'!H96="")),'08 Sop'!H96,4)</f>
        <v>4</v>
      </c>
      <c r="AH96" s="495">
        <f>IF(AND('08 Sop'!F96=0,NOT('08 Sop'!H96="")),'08 Sop'!H96,4)</f>
        <v>4</v>
      </c>
    </row>
    <row r="97" spans="1:34" outlineLevel="2">
      <c r="A97" s="596" t="s">
        <v>4198</v>
      </c>
      <c r="B97" s="600" t="s">
        <v>818</v>
      </c>
      <c r="C97" s="195"/>
      <c r="D97" s="195"/>
      <c r="E97" s="195"/>
      <c r="F97" s="196"/>
      <c r="G97" s="201">
        <v>2</v>
      </c>
      <c r="H97" s="201">
        <v>3</v>
      </c>
      <c r="I97" s="201"/>
      <c r="J97" s="201" t="s">
        <v>3371</v>
      </c>
      <c r="K97" s="16" t="s">
        <v>819</v>
      </c>
      <c r="L97" s="84"/>
      <c r="AA97" s="495">
        <f>IF(AND('08 Sop'!C97=1,NOT('08 Sop'!I97="")),'08 Sop'!I97,0)</f>
        <v>0</v>
      </c>
      <c r="AB97" s="495">
        <f>IF(AND('08 Sop'!D97=1,NOT('08 Sop'!I97="")),'08 Sop'!I97,0)</f>
        <v>0</v>
      </c>
      <c r="AC97" s="495">
        <f>IF(AND('08 Sop'!E97=1,NOT('08 Sop'!I97="")),'08 Sop'!I97,0)</f>
        <v>0</v>
      </c>
      <c r="AD97" s="495">
        <f>IF(AND('08 Sop'!F97=1,NOT('08 Sop'!I97="")),'08 Sop'!I97,0)</f>
        <v>0</v>
      </c>
      <c r="AE97" s="495">
        <f>IF(AND('08 Sop'!C97=0,NOT('08 Sop'!H97="")),'08 Sop'!H97,4)</f>
        <v>3</v>
      </c>
      <c r="AF97" s="495">
        <f>IF(AND('08 Sop'!D97=0,NOT('08 Sop'!H97="")),'08 Sop'!H97,4)</f>
        <v>3</v>
      </c>
      <c r="AG97" s="495">
        <f>IF(AND('08 Sop'!E97=0,NOT('08 Sop'!H97="")),'08 Sop'!H97,4)</f>
        <v>3</v>
      </c>
      <c r="AH97" s="495">
        <f>IF(AND('08 Sop'!F97=0,NOT('08 Sop'!H97="")),'08 Sop'!H97,4)</f>
        <v>3</v>
      </c>
    </row>
    <row r="98" spans="1:34" ht="20" outlineLevel="2">
      <c r="A98" s="596" t="s">
        <v>820</v>
      </c>
      <c r="B98" s="724" t="s">
        <v>5089</v>
      </c>
      <c r="C98" s="195"/>
      <c r="D98" s="195"/>
      <c r="E98" s="195"/>
      <c r="F98" s="196"/>
      <c r="G98" s="201">
        <v>4</v>
      </c>
      <c r="H98" s="201">
        <v>2</v>
      </c>
      <c r="I98" s="201"/>
      <c r="J98" s="201" t="s">
        <v>2356</v>
      </c>
      <c r="K98" s="202" t="s">
        <v>4110</v>
      </c>
      <c r="L98" s="203"/>
      <c r="AA98" s="495">
        <f>IF(AND('08 Sop'!C98=1,NOT('08 Sop'!I98="")),'08 Sop'!I98,0)</f>
        <v>0</v>
      </c>
      <c r="AB98" s="495">
        <f>IF(AND('08 Sop'!D98=1,NOT('08 Sop'!I98="")),'08 Sop'!I98,0)</f>
        <v>0</v>
      </c>
      <c r="AC98" s="495">
        <f>IF(AND('08 Sop'!E98=1,NOT('08 Sop'!I98="")),'08 Sop'!I98,0)</f>
        <v>0</v>
      </c>
      <c r="AD98" s="495">
        <f>IF(AND('08 Sop'!F98=1,NOT('08 Sop'!I98="")),'08 Sop'!I98,0)</f>
        <v>0</v>
      </c>
      <c r="AE98" s="495">
        <f>IF(AND('08 Sop'!C98=0,NOT('08 Sop'!H98="")),'08 Sop'!H98,4)</f>
        <v>2</v>
      </c>
      <c r="AF98" s="495">
        <f>IF(AND('08 Sop'!D98=0,NOT('08 Sop'!H98="")),'08 Sop'!H98,4)</f>
        <v>2</v>
      </c>
      <c r="AG98" s="495">
        <f>IF(AND('08 Sop'!E98=0,NOT('08 Sop'!H98="")),'08 Sop'!H98,4)</f>
        <v>2</v>
      </c>
      <c r="AH98" s="495">
        <f>IF(AND('08 Sop'!F98=0,NOT('08 Sop'!H98="")),'08 Sop'!H98,4)</f>
        <v>2</v>
      </c>
    </row>
    <row r="99" spans="1:34" outlineLevel="2">
      <c r="A99" s="596" t="s">
        <v>821</v>
      </c>
      <c r="B99" s="602" t="s">
        <v>5090</v>
      </c>
      <c r="C99" s="195"/>
      <c r="D99" s="195"/>
      <c r="E99" s="196"/>
      <c r="F99" s="196"/>
      <c r="G99" s="201">
        <v>2</v>
      </c>
      <c r="H99" s="201"/>
      <c r="I99" s="201"/>
      <c r="J99" s="201" t="s">
        <v>3371</v>
      </c>
      <c r="K99" s="16" t="s">
        <v>4110</v>
      </c>
      <c r="L99" s="203"/>
      <c r="AA99" s="495">
        <f>IF(AND('08 Sop'!C99=1,NOT('08 Sop'!I99="")),'08 Sop'!I99,0)</f>
        <v>0</v>
      </c>
      <c r="AB99" s="495">
        <f>IF(AND('08 Sop'!D99=1,NOT('08 Sop'!I99="")),'08 Sop'!I99,0)</f>
        <v>0</v>
      </c>
      <c r="AC99" s="495">
        <f>IF(AND('08 Sop'!E99=1,NOT('08 Sop'!I99="")),'08 Sop'!I99,0)</f>
        <v>0</v>
      </c>
      <c r="AD99" s="495">
        <f>IF(AND('08 Sop'!F99=1,NOT('08 Sop'!I99="")),'08 Sop'!I99,0)</f>
        <v>0</v>
      </c>
      <c r="AE99" s="495">
        <f>IF(AND('08 Sop'!C99=0,NOT('08 Sop'!H99="")),'08 Sop'!H99,4)</f>
        <v>4</v>
      </c>
      <c r="AF99" s="495">
        <f>IF(AND('08 Sop'!D99=0,NOT('08 Sop'!H99="")),'08 Sop'!H99,4)</f>
        <v>4</v>
      </c>
      <c r="AG99" s="495">
        <f>IF(AND('08 Sop'!E99=0,NOT('08 Sop'!H99="")),'08 Sop'!H99,4)</f>
        <v>4</v>
      </c>
      <c r="AH99" s="495">
        <f>IF(AND('08 Sop'!F99=0,NOT('08 Sop'!H99="")),'08 Sop'!H99,4)</f>
        <v>4</v>
      </c>
    </row>
    <row r="100" spans="1:34" outlineLevel="2">
      <c r="A100" s="596" t="s">
        <v>822</v>
      </c>
      <c r="B100" s="602" t="s">
        <v>824</v>
      </c>
      <c r="C100" s="195"/>
      <c r="D100" s="195"/>
      <c r="E100" s="196"/>
      <c r="F100" s="196"/>
      <c r="G100" s="201">
        <v>2</v>
      </c>
      <c r="H100" s="201"/>
      <c r="I100" s="201"/>
      <c r="J100" s="201" t="s">
        <v>3371</v>
      </c>
      <c r="K100" s="16" t="s">
        <v>4110</v>
      </c>
      <c r="L100" s="203"/>
      <c r="AA100" s="495">
        <f>IF(AND('08 Sop'!C100=1,NOT('08 Sop'!I100="")),'08 Sop'!I100,0)</f>
        <v>0</v>
      </c>
      <c r="AB100" s="495">
        <f>IF(AND('08 Sop'!D100=1,NOT('08 Sop'!I100="")),'08 Sop'!I100,0)</f>
        <v>0</v>
      </c>
      <c r="AC100" s="495">
        <f>IF(AND('08 Sop'!E100=1,NOT('08 Sop'!I100="")),'08 Sop'!I100,0)</f>
        <v>0</v>
      </c>
      <c r="AD100" s="495">
        <f>IF(AND('08 Sop'!F100=1,NOT('08 Sop'!I100="")),'08 Sop'!I100,0)</f>
        <v>0</v>
      </c>
      <c r="AE100" s="495">
        <f>IF(AND('08 Sop'!C100=0,NOT('08 Sop'!H100="")),'08 Sop'!H100,4)</f>
        <v>4</v>
      </c>
      <c r="AF100" s="495">
        <f>IF(AND('08 Sop'!D100=0,NOT('08 Sop'!H100="")),'08 Sop'!H100,4)</f>
        <v>4</v>
      </c>
      <c r="AG100" s="495">
        <f>IF(AND('08 Sop'!E100=0,NOT('08 Sop'!H100="")),'08 Sop'!H100,4)</f>
        <v>4</v>
      </c>
      <c r="AH100" s="495">
        <f>IF(AND('08 Sop'!F100=0,NOT('08 Sop'!H100="")),'08 Sop'!H100,4)</f>
        <v>4</v>
      </c>
    </row>
    <row r="101" spans="1:34" outlineLevel="2">
      <c r="A101" s="596" t="s">
        <v>844</v>
      </c>
      <c r="B101" s="727" t="s">
        <v>5091</v>
      </c>
      <c r="C101" s="195"/>
      <c r="D101" s="195"/>
      <c r="E101" s="195"/>
      <c r="F101" s="196"/>
      <c r="G101" s="201">
        <v>1</v>
      </c>
      <c r="H101" s="201"/>
      <c r="I101" s="201"/>
      <c r="J101" s="201" t="s">
        <v>2858</v>
      </c>
      <c r="K101" s="16"/>
      <c r="L101" s="199"/>
      <c r="AA101" s="495">
        <f>IF(AND('08 Sop'!C101=1,NOT('08 Sop'!I101="")),'08 Sop'!I101,0)</f>
        <v>0</v>
      </c>
      <c r="AB101" s="495">
        <f>IF(AND('08 Sop'!D101=1,NOT('08 Sop'!I101="")),'08 Sop'!I101,0)</f>
        <v>0</v>
      </c>
      <c r="AC101" s="495">
        <f>IF(AND('08 Sop'!E101=1,NOT('08 Sop'!I101="")),'08 Sop'!I101,0)</f>
        <v>0</v>
      </c>
      <c r="AD101" s="495">
        <f>IF(AND('08 Sop'!F101=1,NOT('08 Sop'!I101="")),'08 Sop'!I101,0)</f>
        <v>0</v>
      </c>
      <c r="AE101" s="495">
        <f>IF(AND('08 Sop'!C101=0,NOT('08 Sop'!H101="")),'08 Sop'!H101,4)</f>
        <v>4</v>
      </c>
      <c r="AF101" s="495">
        <f>IF(AND('08 Sop'!D101=0,NOT('08 Sop'!H101="")),'08 Sop'!H101,4)</f>
        <v>4</v>
      </c>
      <c r="AG101" s="495">
        <f>IF(AND('08 Sop'!E101=0,NOT('08 Sop'!H101="")),'08 Sop'!H101,4)</f>
        <v>4</v>
      </c>
      <c r="AH101" s="495">
        <f>IF(AND('08 Sop'!F101=0,NOT('08 Sop'!H101="")),'08 Sop'!H101,4)</f>
        <v>4</v>
      </c>
    </row>
    <row r="102" spans="1:34" outlineLevel="1">
      <c r="A102" s="594" t="s">
        <v>845</v>
      </c>
      <c r="B102" s="723" t="s">
        <v>827</v>
      </c>
      <c r="C102" s="195"/>
      <c r="D102" s="195"/>
      <c r="E102" s="195"/>
      <c r="F102" s="196"/>
      <c r="G102" s="201"/>
      <c r="H102" s="201"/>
      <c r="I102" s="201"/>
      <c r="J102" s="201"/>
      <c r="K102" s="16"/>
      <c r="L102" s="199"/>
      <c r="AB102" s="495">
        <f>IF(AND('08 Sop'!D102=1,NOT('08 Sop'!I102="")),'08 Sop'!I102,0)</f>
        <v>0</v>
      </c>
    </row>
    <row r="103" spans="1:34" ht="30" outlineLevel="2">
      <c r="A103" s="596" t="s">
        <v>828</v>
      </c>
      <c r="B103" s="724" t="s">
        <v>441</v>
      </c>
      <c r="C103" s="195"/>
      <c r="D103" s="195"/>
      <c r="E103" s="195"/>
      <c r="F103" s="196"/>
      <c r="G103" s="201">
        <v>4</v>
      </c>
      <c r="H103" s="201">
        <v>2</v>
      </c>
      <c r="I103" s="201"/>
      <c r="J103" s="201" t="s">
        <v>2351</v>
      </c>
      <c r="K103" s="16"/>
      <c r="L103" s="203"/>
      <c r="AA103" s="495">
        <f>IF(AND('08 Sop'!C103=1,NOT('08 Sop'!I103="")),'08 Sop'!I103,0)</f>
        <v>0</v>
      </c>
      <c r="AB103" s="495">
        <f>IF(AND('08 Sop'!D103=1,NOT('08 Sop'!I103="")),'08 Sop'!I103,0)</f>
        <v>0</v>
      </c>
      <c r="AC103" s="495">
        <f>IF(AND('08 Sop'!E103=1,NOT('08 Sop'!I103="")),'08 Sop'!I103,0)</f>
        <v>0</v>
      </c>
      <c r="AD103" s="495">
        <f>IF(AND('08 Sop'!F103=1,NOT('08 Sop'!I103="")),'08 Sop'!I103,0)</f>
        <v>0</v>
      </c>
      <c r="AE103" s="495">
        <f>IF(AND('08 Sop'!C103=0,NOT('08 Sop'!H103="")),'08 Sop'!H103,4)</f>
        <v>2</v>
      </c>
      <c r="AF103" s="495">
        <f>IF(AND('08 Sop'!D103=0,NOT('08 Sop'!H103="")),'08 Sop'!H103,4)</f>
        <v>2</v>
      </c>
      <c r="AG103" s="495">
        <f>IF(AND('08 Sop'!E103=0,NOT('08 Sop'!H103="")),'08 Sop'!H103,4)</f>
        <v>2</v>
      </c>
      <c r="AH103" s="495">
        <f>IF(AND('08 Sop'!F103=0,NOT('08 Sop'!H103="")),'08 Sop'!H103,4)</f>
        <v>2</v>
      </c>
    </row>
    <row r="104" spans="1:34" outlineLevel="2">
      <c r="A104" s="596" t="s">
        <v>829</v>
      </c>
      <c r="B104" s="602" t="s">
        <v>850</v>
      </c>
      <c r="C104" s="195"/>
      <c r="D104" s="195"/>
      <c r="E104" s="195"/>
      <c r="F104" s="196"/>
      <c r="G104" s="201">
        <v>2</v>
      </c>
      <c r="H104" s="201">
        <v>2</v>
      </c>
      <c r="I104" s="201"/>
      <c r="J104" s="201" t="s">
        <v>5466</v>
      </c>
      <c r="K104" s="16"/>
      <c r="L104" s="203"/>
      <c r="AA104" s="495">
        <f>IF(AND('08 Sop'!C104=1,NOT('08 Sop'!I104="")),'08 Sop'!I104,0)</f>
        <v>0</v>
      </c>
      <c r="AB104" s="495">
        <f>IF(AND('08 Sop'!D104=1,NOT('08 Sop'!I104="")),'08 Sop'!I104,0)</f>
        <v>0</v>
      </c>
      <c r="AC104" s="495">
        <f>IF(AND('08 Sop'!E104=1,NOT('08 Sop'!I104="")),'08 Sop'!I104,0)</f>
        <v>0</v>
      </c>
      <c r="AD104" s="495">
        <f>IF(AND('08 Sop'!F104=1,NOT('08 Sop'!I104="")),'08 Sop'!I104,0)</f>
        <v>0</v>
      </c>
      <c r="AE104" s="495">
        <f>IF(AND('08 Sop'!C104=0,NOT('08 Sop'!H104="")),'08 Sop'!H104,4)</f>
        <v>2</v>
      </c>
      <c r="AF104" s="495">
        <f>IF(AND('08 Sop'!D104=0,NOT('08 Sop'!H104="")),'08 Sop'!H104,4)</f>
        <v>2</v>
      </c>
      <c r="AG104" s="495">
        <f>IF(AND('08 Sop'!E104=0,NOT('08 Sop'!H104="")),'08 Sop'!H104,4)</f>
        <v>2</v>
      </c>
      <c r="AH104" s="495">
        <f>IF(AND('08 Sop'!F104=0,NOT('08 Sop'!H104="")),'08 Sop'!H104,4)</f>
        <v>2</v>
      </c>
    </row>
    <row r="105" spans="1:34" outlineLevel="2">
      <c r="A105" s="596" t="s">
        <v>851</v>
      </c>
      <c r="B105" s="724" t="s">
        <v>852</v>
      </c>
      <c r="C105" s="195"/>
      <c r="D105" s="195"/>
      <c r="E105" s="195"/>
      <c r="F105" s="196"/>
      <c r="G105" s="201">
        <v>4</v>
      </c>
      <c r="H105" s="201">
        <v>2</v>
      </c>
      <c r="I105" s="201"/>
      <c r="J105" s="201" t="s">
        <v>5466</v>
      </c>
      <c r="K105" s="16"/>
      <c r="L105" s="199"/>
      <c r="AA105" s="495">
        <f>IF(AND('08 Sop'!C105=1,NOT('08 Sop'!I105="")),'08 Sop'!I105,0)</f>
        <v>0</v>
      </c>
      <c r="AB105" s="495">
        <f>IF(AND('08 Sop'!D105=1,NOT('08 Sop'!I105="")),'08 Sop'!I105,0)</f>
        <v>0</v>
      </c>
      <c r="AC105" s="495">
        <f>IF(AND('08 Sop'!E105=1,NOT('08 Sop'!I105="")),'08 Sop'!I105,0)</f>
        <v>0</v>
      </c>
      <c r="AD105" s="495">
        <f>IF(AND('08 Sop'!F105=1,NOT('08 Sop'!I105="")),'08 Sop'!I105,0)</f>
        <v>0</v>
      </c>
      <c r="AE105" s="495">
        <f>IF(AND('08 Sop'!C105=0,NOT('08 Sop'!H105="")),'08 Sop'!H105,4)</f>
        <v>2</v>
      </c>
      <c r="AF105" s="495">
        <f>IF(AND('08 Sop'!D105=0,NOT('08 Sop'!H105="")),'08 Sop'!H105,4)</f>
        <v>2</v>
      </c>
      <c r="AG105" s="495">
        <f>IF(AND('08 Sop'!E105=0,NOT('08 Sop'!H105="")),'08 Sop'!H105,4)</f>
        <v>2</v>
      </c>
      <c r="AH105" s="495">
        <f>IF(AND('08 Sop'!F105=0,NOT('08 Sop'!H105="")),'08 Sop'!H105,4)</f>
        <v>2</v>
      </c>
    </row>
    <row r="106" spans="1:34" ht="30" outlineLevel="2">
      <c r="A106" s="596" t="s">
        <v>853</v>
      </c>
      <c r="B106" s="724" t="s">
        <v>1173</v>
      </c>
      <c r="C106" s="195"/>
      <c r="D106" s="195"/>
      <c r="E106" s="195"/>
      <c r="F106" s="196"/>
      <c r="G106" s="201">
        <v>2</v>
      </c>
      <c r="H106" s="201">
        <v>3</v>
      </c>
      <c r="I106" s="201"/>
      <c r="J106" s="201" t="s">
        <v>5466</v>
      </c>
      <c r="K106" s="16" t="s">
        <v>4196</v>
      </c>
      <c r="L106" s="203"/>
      <c r="AA106" s="495">
        <f>IF(AND('08 Sop'!C106=1,NOT('08 Sop'!I106="")),'08 Sop'!I106,0)</f>
        <v>0</v>
      </c>
      <c r="AB106" s="495">
        <f>IF(AND('08 Sop'!D106=1,NOT('08 Sop'!I106="")),'08 Sop'!I106,0)</f>
        <v>0</v>
      </c>
      <c r="AC106" s="495">
        <f>IF(AND('08 Sop'!E106=1,NOT('08 Sop'!I106="")),'08 Sop'!I106,0)</f>
        <v>0</v>
      </c>
      <c r="AD106" s="495">
        <f>IF(AND('08 Sop'!F106=1,NOT('08 Sop'!I106="")),'08 Sop'!I106,0)</f>
        <v>0</v>
      </c>
      <c r="AE106" s="495">
        <f>IF(AND('08 Sop'!C106=0,NOT('08 Sop'!H106="")),'08 Sop'!H106,4)</f>
        <v>3</v>
      </c>
      <c r="AF106" s="495">
        <f>IF(AND('08 Sop'!D106=0,NOT('08 Sop'!H106="")),'08 Sop'!H106,4)</f>
        <v>3</v>
      </c>
      <c r="AG106" s="495">
        <f>IF(AND('08 Sop'!E106=0,NOT('08 Sop'!H106="")),'08 Sop'!H106,4)</f>
        <v>3</v>
      </c>
      <c r="AH106" s="495">
        <f>IF(AND('08 Sop'!F106=0,NOT('08 Sop'!H106="")),'08 Sop'!H106,4)</f>
        <v>3</v>
      </c>
    </row>
    <row r="107" spans="1:34" outlineLevel="2">
      <c r="A107" s="596" t="s">
        <v>1174</v>
      </c>
      <c r="B107" s="600" t="s">
        <v>818</v>
      </c>
      <c r="C107" s="195"/>
      <c r="D107" s="195"/>
      <c r="E107" s="195"/>
      <c r="F107" s="196"/>
      <c r="G107" s="201">
        <v>4</v>
      </c>
      <c r="H107" s="201">
        <v>2</v>
      </c>
      <c r="I107" s="201"/>
      <c r="J107" s="201" t="s">
        <v>3371</v>
      </c>
      <c r="K107" s="16" t="s">
        <v>819</v>
      </c>
      <c r="L107" s="199"/>
      <c r="AA107" s="495">
        <f>IF(AND('08 Sop'!C107=1,NOT('08 Sop'!I107="")),'08 Sop'!I107,0)</f>
        <v>0</v>
      </c>
      <c r="AB107" s="495">
        <f>IF(AND('08 Sop'!D107=1,NOT('08 Sop'!I107="")),'08 Sop'!I107,0)</f>
        <v>0</v>
      </c>
      <c r="AC107" s="495">
        <f>IF(AND('08 Sop'!E107=1,NOT('08 Sop'!I107="")),'08 Sop'!I107,0)</f>
        <v>0</v>
      </c>
      <c r="AD107" s="495">
        <f>IF(AND('08 Sop'!F107=1,NOT('08 Sop'!I107="")),'08 Sop'!I107,0)</f>
        <v>0</v>
      </c>
      <c r="AE107" s="495">
        <f>IF(AND('08 Sop'!C107=0,NOT('08 Sop'!H107="")),'08 Sop'!H107,4)</f>
        <v>2</v>
      </c>
      <c r="AF107" s="495">
        <f>IF(AND('08 Sop'!D107=0,NOT('08 Sop'!H107="")),'08 Sop'!H107,4)</f>
        <v>2</v>
      </c>
      <c r="AG107" s="495">
        <f>IF(AND('08 Sop'!E107=0,NOT('08 Sop'!H107="")),'08 Sop'!H107,4)</f>
        <v>2</v>
      </c>
      <c r="AH107" s="495">
        <f>IF(AND('08 Sop'!F107=0,NOT('08 Sop'!H107="")),'08 Sop'!H107,4)</f>
        <v>2</v>
      </c>
    </row>
    <row r="108" spans="1:34" outlineLevel="2">
      <c r="A108" s="596" t="s">
        <v>1175</v>
      </c>
      <c r="B108" s="724" t="s">
        <v>1176</v>
      </c>
      <c r="C108" s="195"/>
      <c r="D108" s="195"/>
      <c r="E108" s="195"/>
      <c r="F108" s="196"/>
      <c r="G108" s="201">
        <v>4</v>
      </c>
      <c r="H108" s="201">
        <v>2</v>
      </c>
      <c r="I108" s="201"/>
      <c r="J108" s="201" t="s">
        <v>2356</v>
      </c>
      <c r="K108" s="16" t="s">
        <v>1177</v>
      </c>
      <c r="L108" s="199"/>
      <c r="AA108" s="495">
        <f>IF(AND('08 Sop'!C108=1,NOT('08 Sop'!I108="")),'08 Sop'!I108,0)</f>
        <v>0</v>
      </c>
      <c r="AB108" s="495">
        <f>IF(AND('08 Sop'!D108=1,NOT('08 Sop'!I108="")),'08 Sop'!I108,0)</f>
        <v>0</v>
      </c>
      <c r="AC108" s="495">
        <f>IF(AND('08 Sop'!E108=1,NOT('08 Sop'!I108="")),'08 Sop'!I108,0)</f>
        <v>0</v>
      </c>
      <c r="AD108" s="495">
        <f>IF(AND('08 Sop'!F108=1,NOT('08 Sop'!I108="")),'08 Sop'!I108,0)</f>
        <v>0</v>
      </c>
      <c r="AE108" s="495">
        <f>IF(AND('08 Sop'!C108=0,NOT('08 Sop'!H108="")),'08 Sop'!H108,4)</f>
        <v>2</v>
      </c>
      <c r="AF108" s="495">
        <f>IF(AND('08 Sop'!D108=0,NOT('08 Sop'!H108="")),'08 Sop'!H108,4)</f>
        <v>2</v>
      </c>
      <c r="AG108" s="495">
        <f>IF(AND('08 Sop'!E108=0,NOT('08 Sop'!H108="")),'08 Sop'!H108,4)</f>
        <v>2</v>
      </c>
      <c r="AH108" s="495">
        <f>IF(AND('08 Sop'!F108=0,NOT('08 Sop'!H108="")),'08 Sop'!H108,4)</f>
        <v>2</v>
      </c>
    </row>
    <row r="109" spans="1:34" outlineLevel="2">
      <c r="A109" s="596" t="s">
        <v>1178</v>
      </c>
      <c r="B109" s="724" t="s">
        <v>1179</v>
      </c>
      <c r="C109" s="195"/>
      <c r="D109" s="195"/>
      <c r="E109" s="195"/>
      <c r="F109" s="196"/>
      <c r="G109" s="201">
        <v>2</v>
      </c>
      <c r="H109" s="201"/>
      <c r="I109" s="201"/>
      <c r="J109" s="201" t="s">
        <v>3371</v>
      </c>
      <c r="K109" s="16" t="s">
        <v>4110</v>
      </c>
      <c r="L109" s="203"/>
      <c r="AA109" s="495">
        <f>IF(AND('08 Sop'!C109=1,NOT('08 Sop'!I109="")),'08 Sop'!I109,0)</f>
        <v>0</v>
      </c>
      <c r="AB109" s="495">
        <f>IF(AND('08 Sop'!D109=1,NOT('08 Sop'!I109="")),'08 Sop'!I109,0)</f>
        <v>0</v>
      </c>
      <c r="AC109" s="495">
        <f>IF(AND('08 Sop'!E109=1,NOT('08 Sop'!I109="")),'08 Sop'!I109,0)</f>
        <v>0</v>
      </c>
      <c r="AD109" s="495">
        <f>IF(AND('08 Sop'!F109=1,NOT('08 Sop'!I109="")),'08 Sop'!I109,0)</f>
        <v>0</v>
      </c>
      <c r="AE109" s="495">
        <f>IF(AND('08 Sop'!C109=0,NOT('08 Sop'!H109="")),'08 Sop'!H109,4)</f>
        <v>4</v>
      </c>
      <c r="AF109" s="495">
        <f>IF(AND('08 Sop'!D109=0,NOT('08 Sop'!H109="")),'08 Sop'!H109,4)</f>
        <v>4</v>
      </c>
      <c r="AG109" s="495">
        <f>IF(AND('08 Sop'!E109=0,NOT('08 Sop'!H109="")),'08 Sop'!H109,4)</f>
        <v>4</v>
      </c>
      <c r="AH109" s="495">
        <f>IF(AND('08 Sop'!F109=0,NOT('08 Sop'!H109="")),'08 Sop'!H109,4)</f>
        <v>4</v>
      </c>
    </row>
    <row r="110" spans="1:34" outlineLevel="2">
      <c r="A110" s="596" t="s">
        <v>1180</v>
      </c>
      <c r="B110" s="724" t="s">
        <v>824</v>
      </c>
      <c r="C110" s="195"/>
      <c r="D110" s="195"/>
      <c r="E110" s="195"/>
      <c r="F110" s="196"/>
      <c r="G110" s="201">
        <v>2</v>
      </c>
      <c r="H110" s="201"/>
      <c r="I110" s="201"/>
      <c r="J110" s="201" t="s">
        <v>3371</v>
      </c>
      <c r="K110" s="16" t="s">
        <v>4110</v>
      </c>
      <c r="L110" s="203"/>
      <c r="AA110" s="495">
        <f>IF(AND('08 Sop'!C110=1,NOT('08 Sop'!I110="")),'08 Sop'!I110,0)</f>
        <v>0</v>
      </c>
      <c r="AB110" s="495">
        <f>IF(AND('08 Sop'!D110=1,NOT('08 Sop'!I110="")),'08 Sop'!I110,0)</f>
        <v>0</v>
      </c>
      <c r="AC110" s="495">
        <f>IF(AND('08 Sop'!E110=1,NOT('08 Sop'!I110="")),'08 Sop'!I110,0)</f>
        <v>0</v>
      </c>
      <c r="AD110" s="495">
        <f>IF(AND('08 Sop'!F110=1,NOT('08 Sop'!I110="")),'08 Sop'!I110,0)</f>
        <v>0</v>
      </c>
      <c r="AE110" s="495">
        <f>IF(AND('08 Sop'!C110=0,NOT('08 Sop'!H110="")),'08 Sop'!H110,4)</f>
        <v>4</v>
      </c>
      <c r="AF110" s="495">
        <f>IF(AND('08 Sop'!D110=0,NOT('08 Sop'!H110="")),'08 Sop'!H110,4)</f>
        <v>4</v>
      </c>
      <c r="AG110" s="495">
        <f>IF(AND('08 Sop'!E110=0,NOT('08 Sop'!H110="")),'08 Sop'!H110,4)</f>
        <v>4</v>
      </c>
      <c r="AH110" s="495">
        <f>IF(AND('08 Sop'!F110=0,NOT('08 Sop'!H110="")),'08 Sop'!H110,4)</f>
        <v>4</v>
      </c>
    </row>
    <row r="111" spans="1:34" outlineLevel="1">
      <c r="A111" s="594" t="s">
        <v>1181</v>
      </c>
      <c r="B111" s="726" t="s">
        <v>1182</v>
      </c>
      <c r="C111" s="195"/>
      <c r="D111" s="195"/>
      <c r="E111" s="195"/>
      <c r="F111" s="196"/>
      <c r="G111" s="201"/>
      <c r="H111" s="201"/>
      <c r="I111" s="201"/>
      <c r="J111" s="201"/>
      <c r="K111" s="16"/>
      <c r="L111" s="199"/>
      <c r="AB111" s="495">
        <f>IF(AND('08 Sop'!D111=1,NOT('08 Sop'!I111="")),'08 Sop'!I111,0)</f>
        <v>0</v>
      </c>
    </row>
    <row r="112" spans="1:34" outlineLevel="2">
      <c r="A112" s="596" t="s">
        <v>1183</v>
      </c>
      <c r="B112" s="724" t="s">
        <v>861</v>
      </c>
      <c r="C112" s="195"/>
      <c r="D112" s="195"/>
      <c r="E112" s="195"/>
      <c r="F112" s="196"/>
      <c r="G112" s="201">
        <v>4</v>
      </c>
      <c r="H112" s="201">
        <v>2</v>
      </c>
      <c r="I112" s="201"/>
      <c r="J112" s="201" t="s">
        <v>2351</v>
      </c>
      <c r="K112" s="16" t="s">
        <v>169</v>
      </c>
      <c r="L112" s="199"/>
      <c r="AA112" s="495">
        <f>IF(AND('08 Sop'!C112=1,NOT('08 Sop'!I112="")),'08 Sop'!I112,0)</f>
        <v>0</v>
      </c>
      <c r="AB112" s="495">
        <f>IF(AND('08 Sop'!D112=1,NOT('08 Sop'!I112="")),'08 Sop'!I112,0)</f>
        <v>0</v>
      </c>
      <c r="AC112" s="495">
        <f>IF(AND('08 Sop'!E112=1,NOT('08 Sop'!I112="")),'08 Sop'!I112,0)</f>
        <v>0</v>
      </c>
      <c r="AD112" s="495">
        <f>IF(AND('08 Sop'!F112=1,NOT('08 Sop'!I112="")),'08 Sop'!I112,0)</f>
        <v>0</v>
      </c>
      <c r="AE112" s="495">
        <f>IF(AND('08 Sop'!C112=0,NOT('08 Sop'!H112="")),'08 Sop'!H112,4)</f>
        <v>2</v>
      </c>
      <c r="AF112" s="495">
        <f>IF(AND('08 Sop'!D112=0,NOT('08 Sop'!H112="")),'08 Sop'!H112,4)</f>
        <v>2</v>
      </c>
      <c r="AG112" s="495">
        <f>IF(AND('08 Sop'!E112=0,NOT('08 Sop'!H112="")),'08 Sop'!H112,4)</f>
        <v>2</v>
      </c>
      <c r="AH112" s="495">
        <f>IF(AND('08 Sop'!F112=0,NOT('08 Sop'!H112="")),'08 Sop'!H112,4)</f>
        <v>2</v>
      </c>
    </row>
    <row r="113" spans="1:34" ht="20" outlineLevel="2">
      <c r="A113" s="596" t="s">
        <v>862</v>
      </c>
      <c r="B113" s="724" t="s">
        <v>863</v>
      </c>
      <c r="C113" s="195"/>
      <c r="D113" s="195"/>
      <c r="E113" s="195"/>
      <c r="F113" s="196"/>
      <c r="G113" s="201">
        <v>2</v>
      </c>
      <c r="H113" s="201"/>
      <c r="I113" s="201"/>
      <c r="J113" s="201" t="s">
        <v>3371</v>
      </c>
      <c r="K113" s="16"/>
      <c r="L113" s="199"/>
      <c r="AA113" s="495">
        <f>IF(AND('08 Sop'!C113=1,NOT('08 Sop'!I113="")),'08 Sop'!I113,0)</f>
        <v>0</v>
      </c>
      <c r="AB113" s="495">
        <f>IF(AND('08 Sop'!D113=1,NOT('08 Sop'!I113="")),'08 Sop'!I113,0)</f>
        <v>0</v>
      </c>
      <c r="AC113" s="495">
        <f>IF(AND('08 Sop'!E113=1,NOT('08 Sop'!I113="")),'08 Sop'!I113,0)</f>
        <v>0</v>
      </c>
      <c r="AD113" s="495">
        <f>IF(AND('08 Sop'!F113=1,NOT('08 Sop'!I113="")),'08 Sop'!I113,0)</f>
        <v>0</v>
      </c>
      <c r="AE113" s="495">
        <f>IF(AND('08 Sop'!C113=0,NOT('08 Sop'!H113="")),'08 Sop'!H113,4)</f>
        <v>4</v>
      </c>
      <c r="AF113" s="495">
        <f>IF(AND('08 Sop'!D113=0,NOT('08 Sop'!H113="")),'08 Sop'!H113,4)</f>
        <v>4</v>
      </c>
      <c r="AG113" s="495">
        <f>IF(AND('08 Sop'!E113=0,NOT('08 Sop'!H113="")),'08 Sop'!H113,4)</f>
        <v>4</v>
      </c>
      <c r="AH113" s="495">
        <f>IF(AND('08 Sop'!F113=0,NOT('08 Sop'!H113="")),'08 Sop'!H113,4)</f>
        <v>4</v>
      </c>
    </row>
    <row r="114" spans="1:34" outlineLevel="2">
      <c r="A114" s="596" t="s">
        <v>864</v>
      </c>
      <c r="B114" s="724" t="s">
        <v>797</v>
      </c>
      <c r="C114" s="195"/>
      <c r="D114" s="195"/>
      <c r="E114" s="195"/>
      <c r="F114" s="196"/>
      <c r="G114" s="201">
        <v>4</v>
      </c>
      <c r="H114" s="201"/>
      <c r="I114" s="201"/>
      <c r="J114" s="201" t="s">
        <v>2855</v>
      </c>
      <c r="K114" s="16"/>
      <c r="L114" s="199"/>
      <c r="AA114" s="495">
        <f>IF(AND('08 Sop'!C114=1,NOT('08 Sop'!I114="")),'08 Sop'!I114,0)</f>
        <v>0</v>
      </c>
      <c r="AB114" s="495">
        <f>IF(AND('08 Sop'!D114=1,NOT('08 Sop'!I114="")),'08 Sop'!I114,0)</f>
        <v>0</v>
      </c>
      <c r="AC114" s="495">
        <f>IF(AND('08 Sop'!E114=1,NOT('08 Sop'!I114="")),'08 Sop'!I114,0)</f>
        <v>0</v>
      </c>
      <c r="AD114" s="495">
        <f>IF(AND('08 Sop'!F114=1,NOT('08 Sop'!I114="")),'08 Sop'!I114,0)</f>
        <v>0</v>
      </c>
      <c r="AE114" s="495">
        <f>IF(AND('08 Sop'!C114=0,NOT('08 Sop'!H114="")),'08 Sop'!H114,4)</f>
        <v>4</v>
      </c>
      <c r="AF114" s="495">
        <f>IF(AND('08 Sop'!D114=0,NOT('08 Sop'!H114="")),'08 Sop'!H114,4)</f>
        <v>4</v>
      </c>
      <c r="AG114" s="495">
        <f>IF(AND('08 Sop'!E114=0,NOT('08 Sop'!H114="")),'08 Sop'!H114,4)</f>
        <v>4</v>
      </c>
      <c r="AH114" s="495">
        <f>IF(AND('08 Sop'!F114=0,NOT('08 Sop'!H114="")),'08 Sop'!H114,4)</f>
        <v>4</v>
      </c>
    </row>
    <row r="115" spans="1:34" outlineLevel="2">
      <c r="A115" s="596" t="s">
        <v>798</v>
      </c>
      <c r="B115" s="724" t="s">
        <v>799</v>
      </c>
      <c r="C115" s="195"/>
      <c r="D115" s="195"/>
      <c r="E115" s="196"/>
      <c r="F115" s="196"/>
      <c r="G115" s="201">
        <v>4</v>
      </c>
      <c r="H115" s="201"/>
      <c r="I115" s="201"/>
      <c r="J115" s="201" t="s">
        <v>2855</v>
      </c>
      <c r="K115" s="16"/>
      <c r="L115" s="199"/>
      <c r="AA115" s="495">
        <f>IF(AND('08 Sop'!C115=1,NOT('08 Sop'!I115="")),'08 Sop'!I115,0)</f>
        <v>0</v>
      </c>
      <c r="AB115" s="495">
        <f>IF(AND('08 Sop'!D115=1,NOT('08 Sop'!I115="")),'08 Sop'!I115,0)</f>
        <v>0</v>
      </c>
      <c r="AC115" s="495">
        <f>IF(AND('08 Sop'!E115=1,NOT('08 Sop'!I115="")),'08 Sop'!I115,0)</f>
        <v>0</v>
      </c>
      <c r="AD115" s="495">
        <f>IF(AND('08 Sop'!F115=1,NOT('08 Sop'!I115="")),'08 Sop'!I115,0)</f>
        <v>0</v>
      </c>
      <c r="AE115" s="495">
        <f>IF(AND('08 Sop'!C115=0,NOT('08 Sop'!H115="")),'08 Sop'!H115,4)</f>
        <v>4</v>
      </c>
      <c r="AF115" s="495">
        <f>IF(AND('08 Sop'!D115=0,NOT('08 Sop'!H115="")),'08 Sop'!H115,4)</f>
        <v>4</v>
      </c>
      <c r="AG115" s="495">
        <f>IF(AND('08 Sop'!E115=0,NOT('08 Sop'!H115="")),'08 Sop'!H115,4)</f>
        <v>4</v>
      </c>
      <c r="AH115" s="495">
        <f>IF(AND('08 Sop'!F115=0,NOT('08 Sop'!H115="")),'08 Sop'!H115,4)</f>
        <v>4</v>
      </c>
    </row>
    <row r="116" spans="1:34" ht="20" outlineLevel="2">
      <c r="A116" s="596" t="s">
        <v>800</v>
      </c>
      <c r="B116" s="724" t="s">
        <v>804</v>
      </c>
      <c r="C116" s="195"/>
      <c r="D116" s="195"/>
      <c r="E116" s="195"/>
      <c r="F116" s="196"/>
      <c r="G116" s="201">
        <v>4</v>
      </c>
      <c r="H116" s="201"/>
      <c r="I116" s="201"/>
      <c r="J116" s="201" t="s">
        <v>5466</v>
      </c>
      <c r="K116" s="16"/>
      <c r="L116" s="203"/>
      <c r="AA116" s="495">
        <f>IF(AND('08 Sop'!C116=1,NOT('08 Sop'!I116="")),'08 Sop'!I116,0)</f>
        <v>0</v>
      </c>
      <c r="AB116" s="495">
        <f>IF(AND('08 Sop'!D116=1,NOT('08 Sop'!I116="")),'08 Sop'!I116,0)</f>
        <v>0</v>
      </c>
      <c r="AC116" s="495">
        <f>IF(AND('08 Sop'!E116=1,NOT('08 Sop'!I116="")),'08 Sop'!I116,0)</f>
        <v>0</v>
      </c>
      <c r="AD116" s="495">
        <f>IF(AND('08 Sop'!F116=1,NOT('08 Sop'!I116="")),'08 Sop'!I116,0)</f>
        <v>0</v>
      </c>
      <c r="AE116" s="495">
        <f>IF(AND('08 Sop'!C116=0,NOT('08 Sop'!H116="")),'08 Sop'!H116,4)</f>
        <v>4</v>
      </c>
      <c r="AF116" s="495">
        <f>IF(AND('08 Sop'!D116=0,NOT('08 Sop'!H116="")),'08 Sop'!H116,4)</f>
        <v>4</v>
      </c>
      <c r="AG116" s="495">
        <f>IF(AND('08 Sop'!E116=0,NOT('08 Sop'!H116="")),'08 Sop'!H116,4)</f>
        <v>4</v>
      </c>
      <c r="AH116" s="495">
        <f>IF(AND('08 Sop'!F116=0,NOT('08 Sop'!H116="")),'08 Sop'!H116,4)</f>
        <v>4</v>
      </c>
    </row>
    <row r="117" spans="1:34" outlineLevel="2">
      <c r="A117" s="596" t="s">
        <v>805</v>
      </c>
      <c r="B117" s="724" t="s">
        <v>806</v>
      </c>
      <c r="C117" s="195"/>
      <c r="D117" s="195"/>
      <c r="E117" s="195"/>
      <c r="F117" s="196"/>
      <c r="G117" s="201">
        <v>4</v>
      </c>
      <c r="H117" s="201"/>
      <c r="I117" s="201"/>
      <c r="J117" s="201" t="s">
        <v>2855</v>
      </c>
      <c r="K117" s="16"/>
      <c r="L117" s="199"/>
      <c r="AA117" s="495">
        <f>IF(AND('08 Sop'!C117=1,NOT('08 Sop'!I117="")),'08 Sop'!I117,0)</f>
        <v>0</v>
      </c>
      <c r="AB117" s="495">
        <f>IF(AND('08 Sop'!D117=1,NOT('08 Sop'!I117="")),'08 Sop'!I117,0)</f>
        <v>0</v>
      </c>
      <c r="AC117" s="495">
        <f>IF(AND('08 Sop'!E117=1,NOT('08 Sop'!I117="")),'08 Sop'!I117,0)</f>
        <v>0</v>
      </c>
      <c r="AD117" s="495">
        <f>IF(AND('08 Sop'!F117=1,NOT('08 Sop'!I117="")),'08 Sop'!I117,0)</f>
        <v>0</v>
      </c>
      <c r="AE117" s="495">
        <f>IF(AND('08 Sop'!C117=0,NOT('08 Sop'!H117="")),'08 Sop'!H117,4)</f>
        <v>4</v>
      </c>
      <c r="AF117" s="495">
        <f>IF(AND('08 Sop'!D117=0,NOT('08 Sop'!H117="")),'08 Sop'!H117,4)</f>
        <v>4</v>
      </c>
      <c r="AG117" s="495">
        <f>IF(AND('08 Sop'!E117=0,NOT('08 Sop'!H117="")),'08 Sop'!H117,4)</f>
        <v>4</v>
      </c>
      <c r="AH117" s="495">
        <f>IF(AND('08 Sop'!F117=0,NOT('08 Sop'!H117="")),'08 Sop'!H117,4)</f>
        <v>4</v>
      </c>
    </row>
    <row r="118" spans="1:34" outlineLevel="2">
      <c r="A118" s="596" t="s">
        <v>807</v>
      </c>
      <c r="B118" s="724" t="s">
        <v>808</v>
      </c>
      <c r="C118" s="195"/>
      <c r="D118" s="195"/>
      <c r="E118" s="195"/>
      <c r="F118" s="196"/>
      <c r="G118" s="201">
        <v>4</v>
      </c>
      <c r="H118" s="201"/>
      <c r="I118" s="201"/>
      <c r="J118" s="201" t="s">
        <v>2356</v>
      </c>
      <c r="K118" s="16"/>
      <c r="L118" s="199"/>
      <c r="AA118" s="495">
        <f>IF(AND('08 Sop'!C118=1,NOT('08 Sop'!I118="")),'08 Sop'!I118,0)</f>
        <v>0</v>
      </c>
      <c r="AB118" s="495">
        <f>IF(AND('08 Sop'!D118=1,NOT('08 Sop'!I118="")),'08 Sop'!I118,0)</f>
        <v>0</v>
      </c>
      <c r="AC118" s="495">
        <f>IF(AND('08 Sop'!E118=1,NOT('08 Sop'!I118="")),'08 Sop'!I118,0)</f>
        <v>0</v>
      </c>
      <c r="AD118" s="495">
        <f>IF(AND('08 Sop'!F118=1,NOT('08 Sop'!I118="")),'08 Sop'!I118,0)</f>
        <v>0</v>
      </c>
      <c r="AE118" s="495">
        <f>IF(AND('08 Sop'!C118=0,NOT('08 Sop'!H118="")),'08 Sop'!H118,4)</f>
        <v>4</v>
      </c>
      <c r="AF118" s="495">
        <f>IF(AND('08 Sop'!D118=0,NOT('08 Sop'!H118="")),'08 Sop'!H118,4)</f>
        <v>4</v>
      </c>
      <c r="AG118" s="495">
        <f>IF(AND('08 Sop'!E118=0,NOT('08 Sop'!H118="")),'08 Sop'!H118,4)</f>
        <v>4</v>
      </c>
      <c r="AH118" s="495">
        <f>IF(AND('08 Sop'!F118=0,NOT('08 Sop'!H118="")),'08 Sop'!H118,4)</f>
        <v>4</v>
      </c>
    </row>
    <row r="119" spans="1:34" outlineLevel="2">
      <c r="A119" s="596" t="s">
        <v>809</v>
      </c>
      <c r="B119" s="724" t="s">
        <v>812</v>
      </c>
      <c r="C119" s="195"/>
      <c r="D119" s="195"/>
      <c r="E119" s="195"/>
      <c r="F119" s="196"/>
      <c r="G119" s="201">
        <v>4</v>
      </c>
      <c r="H119" s="201"/>
      <c r="I119" s="201"/>
      <c r="J119" s="201" t="s">
        <v>2858</v>
      </c>
      <c r="K119" s="16"/>
      <c r="L119" s="199"/>
      <c r="AA119" s="495">
        <f>IF(AND('08 Sop'!C119=1,NOT('08 Sop'!I119="")),'08 Sop'!I119,0)</f>
        <v>0</v>
      </c>
      <c r="AB119" s="495">
        <f>IF(AND('08 Sop'!D119=1,NOT('08 Sop'!I119="")),'08 Sop'!I119,0)</f>
        <v>0</v>
      </c>
      <c r="AC119" s="495">
        <f>IF(AND('08 Sop'!E119=1,NOT('08 Sop'!I119="")),'08 Sop'!I119,0)</f>
        <v>0</v>
      </c>
      <c r="AD119" s="495">
        <f>IF(AND('08 Sop'!F119=1,NOT('08 Sop'!I119="")),'08 Sop'!I119,0)</f>
        <v>0</v>
      </c>
      <c r="AE119" s="495">
        <f>IF(AND('08 Sop'!C119=0,NOT('08 Sop'!H119="")),'08 Sop'!H119,4)</f>
        <v>4</v>
      </c>
      <c r="AF119" s="495">
        <f>IF(AND('08 Sop'!D119=0,NOT('08 Sop'!H119="")),'08 Sop'!H119,4)</f>
        <v>4</v>
      </c>
      <c r="AG119" s="495">
        <f>IF(AND('08 Sop'!E119=0,NOT('08 Sop'!H119="")),'08 Sop'!H119,4)</f>
        <v>4</v>
      </c>
      <c r="AH119" s="495">
        <f>IF(AND('08 Sop'!F119=0,NOT('08 Sop'!H119="")),'08 Sop'!H119,4)</f>
        <v>4</v>
      </c>
    </row>
    <row r="120" spans="1:34" ht="13">
      <c r="A120" s="721" t="s">
        <v>813</v>
      </c>
      <c r="B120" s="731" t="s">
        <v>4189</v>
      </c>
      <c r="C120" s="195"/>
      <c r="D120" s="195"/>
      <c r="E120" s="195"/>
      <c r="F120" s="196"/>
      <c r="G120" s="201"/>
      <c r="H120" s="201"/>
      <c r="I120" s="201"/>
      <c r="J120" s="201"/>
      <c r="K120" s="16"/>
      <c r="L120" s="84"/>
      <c r="AB120" s="495">
        <f>IF(AND('08 Sop'!D120=1,NOT('08 Sop'!I120="")),'08 Sop'!I120,0)</f>
        <v>0</v>
      </c>
    </row>
    <row r="121" spans="1:34" outlineLevel="1">
      <c r="A121" s="594" t="s">
        <v>4190</v>
      </c>
      <c r="B121" s="723" t="s">
        <v>4191</v>
      </c>
      <c r="C121" s="195"/>
      <c r="D121" s="195"/>
      <c r="E121" s="196"/>
      <c r="F121" s="196"/>
      <c r="G121" s="201"/>
      <c r="H121" s="201"/>
      <c r="I121" s="201"/>
      <c r="J121" s="201"/>
      <c r="K121" s="16"/>
      <c r="L121" s="84"/>
      <c r="AB121" s="495">
        <f>IF(AND('08 Sop'!D121=1,NOT('08 Sop'!I121="")),'08 Sop'!I121,0)</f>
        <v>0</v>
      </c>
    </row>
    <row r="122" spans="1:34" outlineLevel="2">
      <c r="A122" s="596" t="s">
        <v>4192</v>
      </c>
      <c r="B122" s="724" t="s">
        <v>1210</v>
      </c>
      <c r="C122" s="195"/>
      <c r="D122" s="195"/>
      <c r="E122" s="195"/>
      <c r="F122" s="196"/>
      <c r="G122" s="201">
        <v>4</v>
      </c>
      <c r="H122" s="201"/>
      <c r="I122" s="201"/>
      <c r="J122" s="201" t="s">
        <v>2351</v>
      </c>
      <c r="K122" s="16" t="s">
        <v>2278</v>
      </c>
      <c r="L122" s="84"/>
      <c r="AA122" s="495">
        <f>IF(AND('08 Sop'!C122=1,NOT('08 Sop'!I122="")),'08 Sop'!I122,0)</f>
        <v>0</v>
      </c>
      <c r="AB122" s="495">
        <f>IF(AND('08 Sop'!D122=1,NOT('08 Sop'!I122="")),'08 Sop'!I122,0)</f>
        <v>0</v>
      </c>
      <c r="AC122" s="495">
        <f>IF(AND('08 Sop'!E122=1,NOT('08 Sop'!I122="")),'08 Sop'!I122,0)</f>
        <v>0</v>
      </c>
      <c r="AD122" s="495">
        <f>IF(AND('08 Sop'!F122=1,NOT('08 Sop'!I122="")),'08 Sop'!I122,0)</f>
        <v>0</v>
      </c>
      <c r="AE122" s="495">
        <f>IF(AND('08 Sop'!C122=0,NOT('08 Sop'!H122="")),'08 Sop'!H122,4)</f>
        <v>4</v>
      </c>
      <c r="AF122" s="495">
        <f>IF(AND('08 Sop'!D122=0,NOT('08 Sop'!H122="")),'08 Sop'!H122,4)</f>
        <v>4</v>
      </c>
      <c r="AG122" s="495">
        <f>IF(AND('08 Sop'!E122=0,NOT('08 Sop'!H122="")),'08 Sop'!H122,4)</f>
        <v>4</v>
      </c>
      <c r="AH122" s="495">
        <f>IF(AND('08 Sop'!F122=0,NOT('08 Sop'!H122="")),'08 Sop'!H122,4)</f>
        <v>4</v>
      </c>
    </row>
    <row r="123" spans="1:34" outlineLevel="2">
      <c r="A123" s="596" t="s">
        <v>1211</v>
      </c>
      <c r="B123" s="724" t="s">
        <v>1212</v>
      </c>
      <c r="C123" s="195"/>
      <c r="D123" s="195"/>
      <c r="E123" s="195"/>
      <c r="F123" s="196"/>
      <c r="G123" s="201">
        <v>4</v>
      </c>
      <c r="H123" s="201"/>
      <c r="I123" s="201"/>
      <c r="J123" s="201" t="s">
        <v>5466</v>
      </c>
      <c r="K123" s="16" t="s">
        <v>2278</v>
      </c>
      <c r="L123" s="84"/>
      <c r="AA123" s="495">
        <f>IF(AND('08 Sop'!C123=1,NOT('08 Sop'!I123="")),'08 Sop'!I123,0)</f>
        <v>0</v>
      </c>
      <c r="AB123" s="495">
        <f>IF(AND('08 Sop'!D123=1,NOT('08 Sop'!I123="")),'08 Sop'!I123,0)</f>
        <v>0</v>
      </c>
      <c r="AC123" s="495">
        <f>IF(AND('08 Sop'!E123=1,NOT('08 Sop'!I123="")),'08 Sop'!I123,0)</f>
        <v>0</v>
      </c>
      <c r="AD123" s="495">
        <f>IF(AND('08 Sop'!F123=1,NOT('08 Sop'!I123="")),'08 Sop'!I123,0)</f>
        <v>0</v>
      </c>
      <c r="AE123" s="495">
        <f>IF(AND('08 Sop'!C123=0,NOT('08 Sop'!H123="")),'08 Sop'!H123,4)</f>
        <v>4</v>
      </c>
      <c r="AF123" s="495">
        <f>IF(AND('08 Sop'!D123=0,NOT('08 Sop'!H123="")),'08 Sop'!H123,4)</f>
        <v>4</v>
      </c>
      <c r="AG123" s="495">
        <f>IF(AND('08 Sop'!E123=0,NOT('08 Sop'!H123="")),'08 Sop'!H123,4)</f>
        <v>4</v>
      </c>
      <c r="AH123" s="495">
        <f>IF(AND('08 Sop'!F123=0,NOT('08 Sop'!H123="")),'08 Sop'!H123,4)</f>
        <v>4</v>
      </c>
    </row>
    <row r="124" spans="1:34" outlineLevel="2">
      <c r="A124" s="596" t="s">
        <v>1213</v>
      </c>
      <c r="B124" s="727" t="s">
        <v>1214</v>
      </c>
      <c r="C124" s="195"/>
      <c r="D124" s="195"/>
      <c r="E124" s="195"/>
      <c r="F124" s="196"/>
      <c r="G124" s="201">
        <v>4</v>
      </c>
      <c r="H124" s="201"/>
      <c r="I124" s="201"/>
      <c r="J124" s="201" t="s">
        <v>5466</v>
      </c>
      <c r="K124" s="16" t="s">
        <v>2278</v>
      </c>
      <c r="L124" s="84"/>
      <c r="AA124" s="495">
        <f>IF(AND('08 Sop'!C124=1,NOT('08 Sop'!I124="")),'08 Sop'!I124,0)</f>
        <v>0</v>
      </c>
      <c r="AB124" s="495">
        <f>IF(AND('08 Sop'!D124=1,NOT('08 Sop'!I124="")),'08 Sop'!I124,0)</f>
        <v>0</v>
      </c>
      <c r="AC124" s="495">
        <f>IF(AND('08 Sop'!E124=1,NOT('08 Sop'!I124="")),'08 Sop'!I124,0)</f>
        <v>0</v>
      </c>
      <c r="AD124" s="495">
        <f>IF(AND('08 Sop'!F124=1,NOT('08 Sop'!I124="")),'08 Sop'!I124,0)</f>
        <v>0</v>
      </c>
      <c r="AE124" s="495">
        <f>IF(AND('08 Sop'!C124=0,NOT('08 Sop'!H124="")),'08 Sop'!H124,4)</f>
        <v>4</v>
      </c>
      <c r="AF124" s="495">
        <f>IF(AND('08 Sop'!D124=0,NOT('08 Sop'!H124="")),'08 Sop'!H124,4)</f>
        <v>4</v>
      </c>
      <c r="AG124" s="495">
        <f>IF(AND('08 Sop'!E124=0,NOT('08 Sop'!H124="")),'08 Sop'!H124,4)</f>
        <v>4</v>
      </c>
      <c r="AH124" s="495">
        <f>IF(AND('08 Sop'!F124=0,NOT('08 Sop'!H124="")),'08 Sop'!H124,4)</f>
        <v>4</v>
      </c>
    </row>
    <row r="125" spans="1:34" outlineLevel="2">
      <c r="A125" s="596" t="s">
        <v>1215</v>
      </c>
      <c r="B125" s="727" t="s">
        <v>1216</v>
      </c>
      <c r="C125" s="195"/>
      <c r="D125" s="195"/>
      <c r="E125" s="195"/>
      <c r="F125" s="196"/>
      <c r="G125" s="201">
        <v>4</v>
      </c>
      <c r="H125" s="201"/>
      <c r="I125" s="201"/>
      <c r="J125" s="201" t="s">
        <v>5466</v>
      </c>
      <c r="K125" s="16" t="s">
        <v>1217</v>
      </c>
      <c r="L125" s="84"/>
      <c r="AA125" s="495">
        <f>IF(AND('08 Sop'!C125=1,NOT('08 Sop'!I125="")),'08 Sop'!I125,0)</f>
        <v>0</v>
      </c>
      <c r="AB125" s="495">
        <f>IF(AND('08 Sop'!D125=1,NOT('08 Sop'!I125="")),'08 Sop'!I125,0)</f>
        <v>0</v>
      </c>
      <c r="AC125" s="495">
        <f>IF(AND('08 Sop'!E125=1,NOT('08 Sop'!I125="")),'08 Sop'!I125,0)</f>
        <v>0</v>
      </c>
      <c r="AD125" s="495">
        <f>IF(AND('08 Sop'!F125=1,NOT('08 Sop'!I125="")),'08 Sop'!I125,0)</f>
        <v>0</v>
      </c>
      <c r="AE125" s="495">
        <f>IF(AND('08 Sop'!C125=0,NOT('08 Sop'!H125="")),'08 Sop'!H125,4)</f>
        <v>4</v>
      </c>
      <c r="AF125" s="495">
        <f>IF(AND('08 Sop'!D125=0,NOT('08 Sop'!H125="")),'08 Sop'!H125,4)</f>
        <v>4</v>
      </c>
      <c r="AG125" s="495">
        <f>IF(AND('08 Sop'!E125=0,NOT('08 Sop'!H125="")),'08 Sop'!H125,4)</f>
        <v>4</v>
      </c>
      <c r="AH125" s="495">
        <f>IF(AND('08 Sop'!F125=0,NOT('08 Sop'!H125="")),'08 Sop'!H125,4)</f>
        <v>4</v>
      </c>
    </row>
    <row r="126" spans="1:34" outlineLevel="2">
      <c r="A126" s="596" t="s">
        <v>1218</v>
      </c>
      <c r="B126" s="727" t="s">
        <v>2048</v>
      </c>
      <c r="C126" s="195"/>
      <c r="D126" s="195"/>
      <c r="E126" s="195"/>
      <c r="F126" s="196"/>
      <c r="G126" s="201">
        <v>1</v>
      </c>
      <c r="H126" s="201"/>
      <c r="I126" s="201"/>
      <c r="J126" s="201" t="s">
        <v>2356</v>
      </c>
      <c r="K126" s="16" t="s">
        <v>2049</v>
      </c>
      <c r="L126" s="84"/>
      <c r="AA126" s="495">
        <f>IF(AND('08 Sop'!C126=1,NOT('08 Sop'!I126="")),'08 Sop'!I126,0)</f>
        <v>0</v>
      </c>
      <c r="AB126" s="495">
        <f>IF(AND('08 Sop'!D126=1,NOT('08 Sop'!I126="")),'08 Sop'!I126,0)</f>
        <v>0</v>
      </c>
      <c r="AC126" s="495">
        <f>IF(AND('08 Sop'!E126=1,NOT('08 Sop'!I126="")),'08 Sop'!I126,0)</f>
        <v>0</v>
      </c>
      <c r="AD126" s="495">
        <f>IF(AND('08 Sop'!F126=1,NOT('08 Sop'!I126="")),'08 Sop'!I126,0)</f>
        <v>0</v>
      </c>
      <c r="AE126" s="495">
        <f>IF(AND('08 Sop'!C126=0,NOT('08 Sop'!H126="")),'08 Sop'!H126,4)</f>
        <v>4</v>
      </c>
      <c r="AF126" s="495">
        <f>IF(AND('08 Sop'!D126=0,NOT('08 Sop'!H126="")),'08 Sop'!H126,4)</f>
        <v>4</v>
      </c>
      <c r="AG126" s="495">
        <f>IF(AND('08 Sop'!E126=0,NOT('08 Sop'!H126="")),'08 Sop'!H126,4)</f>
        <v>4</v>
      </c>
      <c r="AH126" s="495">
        <f>IF(AND('08 Sop'!F126=0,NOT('08 Sop'!H126="")),'08 Sop'!H126,4)</f>
        <v>4</v>
      </c>
    </row>
    <row r="127" spans="1:34" ht="20" outlineLevel="2">
      <c r="A127" s="596" t="s">
        <v>2050</v>
      </c>
      <c r="B127" s="724" t="s">
        <v>1156</v>
      </c>
      <c r="C127" s="195"/>
      <c r="D127" s="195"/>
      <c r="E127" s="195"/>
      <c r="F127" s="196"/>
      <c r="G127" s="201">
        <v>4</v>
      </c>
      <c r="H127" s="201"/>
      <c r="I127" s="201"/>
      <c r="J127" s="201" t="s">
        <v>5466</v>
      </c>
      <c r="K127" s="16"/>
      <c r="L127" s="84"/>
      <c r="AA127" s="495">
        <f>IF(AND('08 Sop'!C127=1,NOT('08 Sop'!I127="")),'08 Sop'!I127,0)</f>
        <v>0</v>
      </c>
      <c r="AB127" s="495">
        <f>IF(AND('08 Sop'!D127=1,NOT('08 Sop'!I127="")),'08 Sop'!I127,0)</f>
        <v>0</v>
      </c>
      <c r="AC127" s="495">
        <f>IF(AND('08 Sop'!E127=1,NOT('08 Sop'!I127="")),'08 Sop'!I127,0)</f>
        <v>0</v>
      </c>
      <c r="AD127" s="495">
        <f>IF(AND('08 Sop'!F127=1,NOT('08 Sop'!I127="")),'08 Sop'!I127,0)</f>
        <v>0</v>
      </c>
      <c r="AE127" s="495">
        <f>IF(AND('08 Sop'!C127=0,NOT('08 Sop'!H127="")),'08 Sop'!H127,4)</f>
        <v>4</v>
      </c>
      <c r="AF127" s="495">
        <f>IF(AND('08 Sop'!D127=0,NOT('08 Sop'!H127="")),'08 Sop'!H127,4)</f>
        <v>4</v>
      </c>
      <c r="AG127" s="495">
        <f>IF(AND('08 Sop'!E127=0,NOT('08 Sop'!H127="")),'08 Sop'!H127,4)</f>
        <v>4</v>
      </c>
      <c r="AH127" s="495">
        <f>IF(AND('08 Sop'!F127=0,NOT('08 Sop'!H127="")),'08 Sop'!H127,4)</f>
        <v>4</v>
      </c>
    </row>
    <row r="128" spans="1:34" outlineLevel="2">
      <c r="A128" s="596" t="s">
        <v>1157</v>
      </c>
      <c r="B128" s="724" t="s">
        <v>4199</v>
      </c>
      <c r="C128" s="195"/>
      <c r="D128" s="195"/>
      <c r="E128" s="195"/>
      <c r="F128" s="196"/>
      <c r="G128" s="201">
        <v>4</v>
      </c>
      <c r="H128" s="201"/>
      <c r="I128" s="201"/>
      <c r="J128" s="201" t="s">
        <v>2356</v>
      </c>
      <c r="K128" s="16"/>
      <c r="L128" s="199"/>
      <c r="AA128" s="495">
        <f>IF(AND('08 Sop'!C128=1,NOT('08 Sop'!I128="")),'08 Sop'!I128,0)</f>
        <v>0</v>
      </c>
      <c r="AB128" s="495">
        <f>IF(AND('08 Sop'!D128=1,NOT('08 Sop'!I128="")),'08 Sop'!I128,0)</f>
        <v>0</v>
      </c>
      <c r="AC128" s="495">
        <f>IF(AND('08 Sop'!E128=1,NOT('08 Sop'!I128="")),'08 Sop'!I128,0)</f>
        <v>0</v>
      </c>
      <c r="AD128" s="495">
        <f>IF(AND('08 Sop'!F128=1,NOT('08 Sop'!I128="")),'08 Sop'!I128,0)</f>
        <v>0</v>
      </c>
      <c r="AE128" s="495">
        <f>IF(AND('08 Sop'!C128=0,NOT('08 Sop'!H128="")),'08 Sop'!H128,4)</f>
        <v>4</v>
      </c>
      <c r="AF128" s="495">
        <f>IF(AND('08 Sop'!D128=0,NOT('08 Sop'!H128="")),'08 Sop'!H128,4)</f>
        <v>4</v>
      </c>
      <c r="AG128" s="495">
        <f>IF(AND('08 Sop'!E128=0,NOT('08 Sop'!H128="")),'08 Sop'!H128,4)</f>
        <v>4</v>
      </c>
      <c r="AH128" s="495">
        <f>IF(AND('08 Sop'!F128=0,NOT('08 Sop'!H128="")),'08 Sop'!H128,4)</f>
        <v>4</v>
      </c>
    </row>
    <row r="129" spans="1:34" ht="30" outlineLevel="2">
      <c r="A129" s="596" t="s">
        <v>4200</v>
      </c>
      <c r="B129" s="732" t="s">
        <v>842</v>
      </c>
      <c r="C129" s="195"/>
      <c r="D129" s="195"/>
      <c r="E129" s="195"/>
      <c r="F129" s="196"/>
      <c r="G129" s="201">
        <v>4</v>
      </c>
      <c r="H129" s="201">
        <v>2</v>
      </c>
      <c r="I129" s="201"/>
      <c r="J129" s="201" t="s">
        <v>3371</v>
      </c>
      <c r="K129" s="16"/>
      <c r="L129" s="199"/>
      <c r="AA129" s="495">
        <f>IF(AND('08 Sop'!C129=1,NOT('08 Sop'!I129="")),'08 Sop'!I129,0)</f>
        <v>0</v>
      </c>
      <c r="AB129" s="495">
        <f>IF(AND('08 Sop'!D129=1,NOT('08 Sop'!I129="")),'08 Sop'!I129,0)</f>
        <v>0</v>
      </c>
      <c r="AC129" s="495">
        <f>IF(AND('08 Sop'!E129=1,NOT('08 Sop'!I129="")),'08 Sop'!I129,0)</f>
        <v>0</v>
      </c>
      <c r="AD129" s="495">
        <f>IF(AND('08 Sop'!F129=1,NOT('08 Sop'!I129="")),'08 Sop'!I129,0)</f>
        <v>0</v>
      </c>
      <c r="AE129" s="495">
        <f>IF(AND('08 Sop'!C129=0,NOT('08 Sop'!H129="")),'08 Sop'!H129,4)</f>
        <v>2</v>
      </c>
      <c r="AF129" s="495">
        <f>IF(AND('08 Sop'!D129=0,NOT('08 Sop'!H129="")),'08 Sop'!H129,4)</f>
        <v>2</v>
      </c>
      <c r="AG129" s="495">
        <f>IF(AND('08 Sop'!E129=0,NOT('08 Sop'!H129="")),'08 Sop'!H129,4)</f>
        <v>2</v>
      </c>
      <c r="AH129" s="495">
        <f>IF(AND('08 Sop'!F129=0,NOT('08 Sop'!H129="")),'08 Sop'!H129,4)</f>
        <v>2</v>
      </c>
    </row>
    <row r="130" spans="1:34" ht="40" outlineLevel="2">
      <c r="A130" s="596" t="s">
        <v>843</v>
      </c>
      <c r="B130" s="732" t="s">
        <v>907</v>
      </c>
      <c r="C130" s="195"/>
      <c r="D130" s="195"/>
      <c r="E130" s="195"/>
      <c r="F130" s="196"/>
      <c r="G130" s="201">
        <v>4</v>
      </c>
      <c r="H130" s="201">
        <v>3</v>
      </c>
      <c r="I130" s="201"/>
      <c r="J130" s="201" t="s">
        <v>2858</v>
      </c>
      <c r="K130" s="16"/>
      <c r="L130" s="199"/>
      <c r="AA130" s="495">
        <f>IF(AND('08 Sop'!C130=1,NOT('08 Sop'!I130="")),'08 Sop'!I130,0)</f>
        <v>0</v>
      </c>
      <c r="AB130" s="495">
        <f>IF(AND('08 Sop'!D130=1,NOT('08 Sop'!I130="")),'08 Sop'!I130,0)</f>
        <v>0</v>
      </c>
      <c r="AC130" s="495">
        <f>IF(AND('08 Sop'!E130=1,NOT('08 Sop'!I130="")),'08 Sop'!I130,0)</f>
        <v>0</v>
      </c>
      <c r="AD130" s="495">
        <f>IF(AND('08 Sop'!F130=1,NOT('08 Sop'!I130="")),'08 Sop'!I130,0)</f>
        <v>0</v>
      </c>
      <c r="AE130" s="495">
        <f>IF(AND('08 Sop'!C130=0,NOT('08 Sop'!H130="")),'08 Sop'!H130,4)</f>
        <v>3</v>
      </c>
      <c r="AF130" s="495">
        <f>IF(AND('08 Sop'!D130=0,NOT('08 Sop'!H130="")),'08 Sop'!H130,4)</f>
        <v>3</v>
      </c>
      <c r="AG130" s="495">
        <f>IF(AND('08 Sop'!E130=0,NOT('08 Sop'!H130="")),'08 Sop'!H130,4)</f>
        <v>3</v>
      </c>
      <c r="AH130" s="495">
        <f>IF(AND('08 Sop'!F130=0,NOT('08 Sop'!H130="")),'08 Sop'!H130,4)</f>
        <v>3</v>
      </c>
    </row>
    <row r="131" spans="1:34" outlineLevel="1">
      <c r="A131" s="594" t="s">
        <v>908</v>
      </c>
      <c r="B131" s="723" t="s">
        <v>909</v>
      </c>
      <c r="C131" s="195"/>
      <c r="D131" s="195"/>
      <c r="E131" s="195"/>
      <c r="F131" s="196"/>
      <c r="G131" s="201"/>
      <c r="H131" s="201"/>
      <c r="I131" s="201"/>
      <c r="J131" s="201"/>
      <c r="K131" s="16"/>
      <c r="L131" s="84"/>
      <c r="AB131" s="495">
        <f>IF(AND('08 Sop'!D131=1,NOT('08 Sop'!I131="")),'08 Sop'!I131,0)</f>
        <v>0</v>
      </c>
    </row>
    <row r="132" spans="1:34" outlineLevel="2">
      <c r="A132" s="596" t="s">
        <v>910</v>
      </c>
      <c r="B132" s="724" t="s">
        <v>911</v>
      </c>
      <c r="C132" s="195"/>
      <c r="D132" s="195"/>
      <c r="E132" s="195"/>
      <c r="F132" s="196"/>
      <c r="G132" s="201">
        <v>4</v>
      </c>
      <c r="H132" s="201"/>
      <c r="I132" s="201"/>
      <c r="J132" s="201" t="s">
        <v>2351</v>
      </c>
      <c r="K132" s="16"/>
      <c r="L132" s="84"/>
      <c r="AA132" s="495">
        <f>IF(AND('08 Sop'!C132=1,NOT('08 Sop'!I132="")),'08 Sop'!I132,0)</f>
        <v>0</v>
      </c>
      <c r="AB132" s="495">
        <f>IF(AND('08 Sop'!D132=1,NOT('08 Sop'!I132="")),'08 Sop'!I132,0)</f>
        <v>0</v>
      </c>
      <c r="AC132" s="495">
        <f>IF(AND('08 Sop'!E132=1,NOT('08 Sop'!I132="")),'08 Sop'!I132,0)</f>
        <v>0</v>
      </c>
      <c r="AD132" s="495">
        <f>IF(AND('08 Sop'!F132=1,NOT('08 Sop'!I132="")),'08 Sop'!I132,0)</f>
        <v>0</v>
      </c>
      <c r="AE132" s="495">
        <f>IF(AND('08 Sop'!C132=0,NOT('08 Sop'!H132="")),'08 Sop'!H132,4)</f>
        <v>4</v>
      </c>
      <c r="AF132" s="495">
        <f>IF(AND('08 Sop'!D132=0,NOT('08 Sop'!H132="")),'08 Sop'!H132,4)</f>
        <v>4</v>
      </c>
      <c r="AG132" s="495">
        <f>IF(AND('08 Sop'!E132=0,NOT('08 Sop'!H132="")),'08 Sop'!H132,4)</f>
        <v>4</v>
      </c>
      <c r="AH132" s="495">
        <f>IF(AND('08 Sop'!F132=0,NOT('08 Sop'!H132="")),'08 Sop'!H132,4)</f>
        <v>4</v>
      </c>
    </row>
    <row r="133" spans="1:34" ht="40" outlineLevel="2">
      <c r="A133" s="596" t="s">
        <v>912</v>
      </c>
      <c r="B133" s="732" t="s">
        <v>4916</v>
      </c>
      <c r="C133" s="195"/>
      <c r="D133" s="195"/>
      <c r="E133" s="195"/>
      <c r="F133" s="196"/>
      <c r="G133" s="201">
        <v>4</v>
      </c>
      <c r="H133" s="201">
        <v>2</v>
      </c>
      <c r="I133" s="201"/>
      <c r="J133" s="201" t="s">
        <v>5466</v>
      </c>
      <c r="K133" s="16"/>
      <c r="L133" s="84"/>
      <c r="AA133" s="495">
        <f>IF(AND('08 Sop'!C133=1,NOT('08 Sop'!I133="")),'08 Sop'!I133,0)</f>
        <v>0</v>
      </c>
      <c r="AB133" s="495">
        <f>IF(AND('08 Sop'!D133=1,NOT('08 Sop'!I133="")),'08 Sop'!I133,0)</f>
        <v>0</v>
      </c>
      <c r="AC133" s="495">
        <f>IF(AND('08 Sop'!E133=1,NOT('08 Sop'!I133="")),'08 Sop'!I133,0)</f>
        <v>0</v>
      </c>
      <c r="AD133" s="495">
        <f>IF(AND('08 Sop'!F133=1,NOT('08 Sop'!I133="")),'08 Sop'!I133,0)</f>
        <v>0</v>
      </c>
      <c r="AE133" s="495">
        <f>IF(AND('08 Sop'!C133=0,NOT('08 Sop'!H133="")),'08 Sop'!H133,4)</f>
        <v>2</v>
      </c>
      <c r="AF133" s="495">
        <f>IF(AND('08 Sop'!D133=0,NOT('08 Sop'!H133="")),'08 Sop'!H133,4)</f>
        <v>2</v>
      </c>
      <c r="AG133" s="495">
        <f>IF(AND('08 Sop'!E133=0,NOT('08 Sop'!H133="")),'08 Sop'!H133,4)</f>
        <v>2</v>
      </c>
      <c r="AH133" s="495">
        <f>IF(AND('08 Sop'!F133=0,NOT('08 Sop'!H133="")),'08 Sop'!H133,4)</f>
        <v>2</v>
      </c>
    </row>
    <row r="134" spans="1:34" ht="50" outlineLevel="2">
      <c r="A134" s="596" t="s">
        <v>4917</v>
      </c>
      <c r="B134" s="732" t="s">
        <v>4823</v>
      </c>
      <c r="C134" s="195"/>
      <c r="D134" s="195"/>
      <c r="E134" s="196"/>
      <c r="F134" s="196"/>
      <c r="G134" s="201">
        <v>4</v>
      </c>
      <c r="H134" s="201">
        <v>3</v>
      </c>
      <c r="I134" s="201"/>
      <c r="J134" s="201" t="s">
        <v>2858</v>
      </c>
      <c r="K134" s="16"/>
      <c r="L134" s="84"/>
      <c r="AA134" s="495">
        <f>IF(AND('08 Sop'!C134=1,NOT('08 Sop'!I134="")),'08 Sop'!I134,0)</f>
        <v>0</v>
      </c>
      <c r="AB134" s="495">
        <f>IF(AND('08 Sop'!D134=1,NOT('08 Sop'!I134="")),'08 Sop'!I134,0)</f>
        <v>0</v>
      </c>
      <c r="AC134" s="495">
        <f>IF(AND('08 Sop'!E134=1,NOT('08 Sop'!I134="")),'08 Sop'!I134,0)</f>
        <v>0</v>
      </c>
      <c r="AD134" s="495">
        <f>IF(AND('08 Sop'!F134=1,NOT('08 Sop'!I134="")),'08 Sop'!I134,0)</f>
        <v>0</v>
      </c>
      <c r="AE134" s="495">
        <f>IF(AND('08 Sop'!C134=0,NOT('08 Sop'!H134="")),'08 Sop'!H134,4)</f>
        <v>3</v>
      </c>
      <c r="AF134" s="495">
        <f>IF(AND('08 Sop'!D134=0,NOT('08 Sop'!H134="")),'08 Sop'!H134,4)</f>
        <v>3</v>
      </c>
      <c r="AG134" s="495">
        <f>IF(AND('08 Sop'!E134=0,NOT('08 Sop'!H134="")),'08 Sop'!H134,4)</f>
        <v>3</v>
      </c>
      <c r="AH134" s="495">
        <f>IF(AND('08 Sop'!F134=0,NOT('08 Sop'!H134="")),'08 Sop'!H134,4)</f>
        <v>3</v>
      </c>
    </row>
    <row r="135" spans="1:34" outlineLevel="1">
      <c r="A135" s="594" t="s">
        <v>4824</v>
      </c>
      <c r="B135" s="723" t="s">
        <v>1184</v>
      </c>
      <c r="C135" s="195"/>
      <c r="D135" s="195"/>
      <c r="E135" s="195"/>
      <c r="F135" s="196"/>
      <c r="G135" s="201"/>
      <c r="H135" s="201"/>
      <c r="I135" s="201"/>
      <c r="J135" s="201"/>
      <c r="K135" s="16"/>
      <c r="L135" s="84"/>
      <c r="AB135" s="495">
        <f>IF(AND('08 Sop'!D135=1,NOT('08 Sop'!I135="")),'08 Sop'!I135,0)</f>
        <v>0</v>
      </c>
    </row>
    <row r="136" spans="1:34" outlineLevel="2">
      <c r="A136" s="596" t="s">
        <v>1185</v>
      </c>
      <c r="B136" s="724" t="s">
        <v>2090</v>
      </c>
      <c r="C136" s="195"/>
      <c r="D136" s="195"/>
      <c r="E136" s="195"/>
      <c r="F136" s="196"/>
      <c r="G136" s="201">
        <v>4</v>
      </c>
      <c r="H136" s="201"/>
      <c r="I136" s="201"/>
      <c r="J136" s="201" t="s">
        <v>2351</v>
      </c>
      <c r="K136" s="16"/>
      <c r="L136" s="84"/>
      <c r="AA136" s="495">
        <f>IF(AND('08 Sop'!C136=1,NOT('08 Sop'!I136="")),'08 Sop'!I136,0)</f>
        <v>0</v>
      </c>
      <c r="AB136" s="495">
        <f>IF(AND('08 Sop'!D136=1,NOT('08 Sop'!I136="")),'08 Sop'!I136,0)</f>
        <v>0</v>
      </c>
      <c r="AC136" s="495">
        <f>IF(AND('08 Sop'!E136=1,NOT('08 Sop'!I136="")),'08 Sop'!I136,0)</f>
        <v>0</v>
      </c>
      <c r="AD136" s="495">
        <f>IF(AND('08 Sop'!F136=1,NOT('08 Sop'!I136="")),'08 Sop'!I136,0)</f>
        <v>0</v>
      </c>
      <c r="AE136" s="495">
        <f>IF(AND('08 Sop'!C136=0,NOT('08 Sop'!H136="")),'08 Sop'!H136,4)</f>
        <v>4</v>
      </c>
      <c r="AF136" s="495">
        <f>IF(AND('08 Sop'!D136=0,NOT('08 Sop'!H136="")),'08 Sop'!H136,4)</f>
        <v>4</v>
      </c>
      <c r="AG136" s="495">
        <f>IF(AND('08 Sop'!E136=0,NOT('08 Sop'!H136="")),'08 Sop'!H136,4)</f>
        <v>4</v>
      </c>
      <c r="AH136" s="495">
        <f>IF(AND('08 Sop'!F136=0,NOT('08 Sop'!H136="")),'08 Sop'!H136,4)</f>
        <v>4</v>
      </c>
    </row>
    <row r="137" spans="1:34" ht="20" outlineLevel="2">
      <c r="A137" s="596" t="s">
        <v>2091</v>
      </c>
      <c r="B137" s="724" t="s">
        <v>5058</v>
      </c>
      <c r="C137" s="195"/>
      <c r="D137" s="195"/>
      <c r="E137" s="195"/>
      <c r="F137" s="196"/>
      <c r="G137" s="201">
        <v>4</v>
      </c>
      <c r="H137" s="201"/>
      <c r="I137" s="201">
        <v>3</v>
      </c>
      <c r="J137" s="201" t="s">
        <v>5466</v>
      </c>
      <c r="K137" s="16"/>
      <c r="L137" s="84"/>
      <c r="AA137" s="495">
        <f>IF(AND('08 Sop'!C137=1,NOT('08 Sop'!I137="")),'08 Sop'!I137,0)</f>
        <v>0</v>
      </c>
      <c r="AB137" s="495">
        <f>IF(AND('08 Sop'!D137=1,NOT('08 Sop'!I137="")),'08 Sop'!I137,0)</f>
        <v>0</v>
      </c>
      <c r="AC137" s="495">
        <f>IF(AND('08 Sop'!E137=1,NOT('08 Sop'!I137="")),'08 Sop'!I137,0)</f>
        <v>0</v>
      </c>
      <c r="AD137" s="495">
        <f>IF(AND('08 Sop'!F137=1,NOT('08 Sop'!I137="")),'08 Sop'!I137,0)</f>
        <v>0</v>
      </c>
      <c r="AE137" s="495">
        <f>IF(AND('08 Sop'!C137=0,NOT('08 Sop'!H137="")),'08 Sop'!H137,4)</f>
        <v>4</v>
      </c>
      <c r="AF137" s="495">
        <f>IF(AND('08 Sop'!D137=0,NOT('08 Sop'!H137="")),'08 Sop'!H137,4)</f>
        <v>4</v>
      </c>
      <c r="AG137" s="495">
        <f>IF(AND('08 Sop'!E137=0,NOT('08 Sop'!H137="")),'08 Sop'!H137,4)</f>
        <v>4</v>
      </c>
      <c r="AH137" s="495">
        <f>IF(AND('08 Sop'!F137=0,NOT('08 Sop'!H137="")),'08 Sop'!H137,4)</f>
        <v>4</v>
      </c>
    </row>
    <row r="138" spans="1:34" ht="20" outlineLevel="2">
      <c r="A138" s="596" t="s">
        <v>2092</v>
      </c>
      <c r="B138" s="724" t="s">
        <v>4818</v>
      </c>
      <c r="C138" s="195"/>
      <c r="D138" s="195"/>
      <c r="E138" s="195"/>
      <c r="F138" s="196"/>
      <c r="G138" s="201">
        <v>4</v>
      </c>
      <c r="H138" s="201"/>
      <c r="I138" s="201">
        <v>3</v>
      </c>
      <c r="J138" s="201" t="s">
        <v>5466</v>
      </c>
      <c r="K138" s="16"/>
      <c r="L138" s="84"/>
      <c r="AA138" s="495">
        <f>IF(AND('08 Sop'!C138=1,NOT('08 Sop'!I138="")),'08 Sop'!I138,0)</f>
        <v>0</v>
      </c>
      <c r="AB138" s="495">
        <f>IF(AND('08 Sop'!D138=1,NOT('08 Sop'!I138="")),'08 Sop'!I138,0)</f>
        <v>0</v>
      </c>
      <c r="AC138" s="495">
        <f>IF(AND('08 Sop'!E138=1,NOT('08 Sop'!I138="")),'08 Sop'!I138,0)</f>
        <v>0</v>
      </c>
      <c r="AD138" s="495">
        <f>IF(AND('08 Sop'!F138=1,NOT('08 Sop'!I138="")),'08 Sop'!I138,0)</f>
        <v>0</v>
      </c>
      <c r="AE138" s="495">
        <f>IF(AND('08 Sop'!C138=0,NOT('08 Sop'!H138="")),'08 Sop'!H138,4)</f>
        <v>4</v>
      </c>
      <c r="AF138" s="495">
        <f>IF(AND('08 Sop'!D138=0,NOT('08 Sop'!H138="")),'08 Sop'!H138,4)</f>
        <v>4</v>
      </c>
      <c r="AG138" s="495">
        <f>IF(AND('08 Sop'!E138=0,NOT('08 Sop'!H138="")),'08 Sop'!H138,4)</f>
        <v>4</v>
      </c>
      <c r="AH138" s="495">
        <f>IF(AND('08 Sop'!F138=0,NOT('08 Sop'!H138="")),'08 Sop'!H138,4)</f>
        <v>4</v>
      </c>
    </row>
    <row r="139" spans="1:34" ht="20" outlineLevel="2">
      <c r="A139" s="596" t="s">
        <v>1127</v>
      </c>
      <c r="B139" s="724" t="s">
        <v>4185</v>
      </c>
      <c r="C139" s="195"/>
      <c r="D139" s="195"/>
      <c r="E139" s="195"/>
      <c r="F139" s="196"/>
      <c r="G139" s="201">
        <v>4</v>
      </c>
      <c r="H139" s="201"/>
      <c r="I139" s="201">
        <v>3</v>
      </c>
      <c r="J139" s="201" t="s">
        <v>2356</v>
      </c>
      <c r="K139" s="16"/>
      <c r="L139" s="199"/>
      <c r="AA139" s="495">
        <f>IF(AND('08 Sop'!C139=1,NOT('08 Sop'!I139="")),'08 Sop'!I139,0)</f>
        <v>0</v>
      </c>
      <c r="AB139" s="495">
        <f>IF(AND('08 Sop'!D139=1,NOT('08 Sop'!I139="")),'08 Sop'!I139,0)</f>
        <v>0</v>
      </c>
      <c r="AC139" s="495">
        <f>IF(AND('08 Sop'!E139=1,NOT('08 Sop'!I139="")),'08 Sop'!I139,0)</f>
        <v>0</v>
      </c>
      <c r="AD139" s="495">
        <f>IF(AND('08 Sop'!F139=1,NOT('08 Sop'!I139="")),'08 Sop'!I139,0)</f>
        <v>0</v>
      </c>
      <c r="AE139" s="495">
        <f>IF(AND('08 Sop'!C139=0,NOT('08 Sop'!H139="")),'08 Sop'!H139,4)</f>
        <v>4</v>
      </c>
      <c r="AF139" s="495">
        <f>IF(AND('08 Sop'!D139=0,NOT('08 Sop'!H139="")),'08 Sop'!H139,4)</f>
        <v>4</v>
      </c>
      <c r="AG139" s="495">
        <f>IF(AND('08 Sop'!E139=0,NOT('08 Sop'!H139="")),'08 Sop'!H139,4)</f>
        <v>4</v>
      </c>
      <c r="AH139" s="495">
        <f>IF(AND('08 Sop'!F139=0,NOT('08 Sop'!H139="")),'08 Sop'!H139,4)</f>
        <v>4</v>
      </c>
    </row>
    <row r="140" spans="1:34" ht="20" outlineLevel="2">
      <c r="A140" s="596" t="s">
        <v>4186</v>
      </c>
      <c r="B140" s="600" t="s">
        <v>4187</v>
      </c>
      <c r="C140" s="195"/>
      <c r="D140" s="195"/>
      <c r="E140" s="195"/>
      <c r="F140" s="196"/>
      <c r="G140" s="201">
        <v>2</v>
      </c>
      <c r="H140" s="201">
        <v>2</v>
      </c>
      <c r="I140" s="201"/>
      <c r="J140" s="201" t="s">
        <v>3371</v>
      </c>
      <c r="K140" s="16"/>
      <c r="L140" s="199"/>
      <c r="AA140" s="495">
        <f>IF(AND('08 Sop'!C140=1,NOT('08 Sop'!I140="")),'08 Sop'!I140,0)</f>
        <v>0</v>
      </c>
      <c r="AB140" s="495">
        <f>IF(AND('08 Sop'!D140=1,NOT('08 Sop'!I140="")),'08 Sop'!I140,0)</f>
        <v>0</v>
      </c>
      <c r="AC140" s="495">
        <f>IF(AND('08 Sop'!E140=1,NOT('08 Sop'!I140="")),'08 Sop'!I140,0)</f>
        <v>0</v>
      </c>
      <c r="AD140" s="495">
        <f>IF(AND('08 Sop'!F140=1,NOT('08 Sop'!I140="")),'08 Sop'!I140,0)</f>
        <v>0</v>
      </c>
      <c r="AE140" s="495">
        <f>IF(AND('08 Sop'!C140=0,NOT('08 Sop'!H140="")),'08 Sop'!H140,4)</f>
        <v>2</v>
      </c>
      <c r="AF140" s="495">
        <f>IF(AND('08 Sop'!D140=0,NOT('08 Sop'!H140="")),'08 Sop'!H140,4)</f>
        <v>2</v>
      </c>
      <c r="AG140" s="495">
        <f>IF(AND('08 Sop'!E140=0,NOT('08 Sop'!H140="")),'08 Sop'!H140,4)</f>
        <v>2</v>
      </c>
      <c r="AH140" s="495">
        <f>IF(AND('08 Sop'!F140=0,NOT('08 Sop'!H140="")),'08 Sop'!H140,4)</f>
        <v>2</v>
      </c>
    </row>
    <row r="141" spans="1:34" ht="20" outlineLevel="2">
      <c r="A141" s="596" t="s">
        <v>4188</v>
      </c>
      <c r="B141" s="724" t="s">
        <v>4940</v>
      </c>
      <c r="C141" s="195"/>
      <c r="D141" s="195"/>
      <c r="E141" s="195"/>
      <c r="F141" s="196"/>
      <c r="G141" s="201">
        <v>2</v>
      </c>
      <c r="H141" s="201">
        <v>3</v>
      </c>
      <c r="I141" s="201"/>
      <c r="J141" s="201" t="s">
        <v>2858</v>
      </c>
      <c r="K141" s="16"/>
      <c r="L141" s="199"/>
      <c r="AA141" s="495">
        <f>IF(AND('08 Sop'!C141=1,NOT('08 Sop'!I141="")),'08 Sop'!I141,0)</f>
        <v>0</v>
      </c>
      <c r="AB141" s="495">
        <f>IF(AND('08 Sop'!D141=1,NOT('08 Sop'!I141="")),'08 Sop'!I141,0)</f>
        <v>0</v>
      </c>
      <c r="AC141" s="495">
        <f>IF(AND('08 Sop'!E141=1,NOT('08 Sop'!I141="")),'08 Sop'!I141,0)</f>
        <v>0</v>
      </c>
      <c r="AD141" s="495">
        <f>IF(AND('08 Sop'!F141=1,NOT('08 Sop'!I141="")),'08 Sop'!I141,0)</f>
        <v>0</v>
      </c>
      <c r="AE141" s="495">
        <f>IF(AND('08 Sop'!C141=0,NOT('08 Sop'!H141="")),'08 Sop'!H141,4)</f>
        <v>3</v>
      </c>
      <c r="AF141" s="495">
        <f>IF(AND('08 Sop'!D141=0,NOT('08 Sop'!H141="")),'08 Sop'!H141,4)</f>
        <v>3</v>
      </c>
      <c r="AG141" s="495">
        <f>IF(AND('08 Sop'!E141=0,NOT('08 Sop'!H141="")),'08 Sop'!H141,4)</f>
        <v>3</v>
      </c>
      <c r="AH141" s="495">
        <f>IF(AND('08 Sop'!F141=0,NOT('08 Sop'!H141="")),'08 Sop'!H141,4)</f>
        <v>3</v>
      </c>
    </row>
    <row r="142" spans="1:34" outlineLevel="2">
      <c r="A142" s="596" t="s">
        <v>4941</v>
      </c>
      <c r="B142" s="600" t="s">
        <v>4844</v>
      </c>
      <c r="C142" s="195"/>
      <c r="D142" s="195"/>
      <c r="E142" s="195"/>
      <c r="F142" s="196"/>
      <c r="G142" s="201">
        <v>4</v>
      </c>
      <c r="H142" s="201">
        <v>2</v>
      </c>
      <c r="I142" s="201"/>
      <c r="J142" s="201" t="s">
        <v>2855</v>
      </c>
      <c r="K142" s="16"/>
      <c r="L142" s="199"/>
      <c r="AA142" s="495">
        <f>IF(AND('08 Sop'!C142=1,NOT('08 Sop'!I142="")),'08 Sop'!I142,0)</f>
        <v>0</v>
      </c>
      <c r="AB142" s="495">
        <f>IF(AND('08 Sop'!D142=1,NOT('08 Sop'!I142="")),'08 Sop'!I142,0)</f>
        <v>0</v>
      </c>
      <c r="AC142" s="495">
        <f>IF(AND('08 Sop'!E142=1,NOT('08 Sop'!I142="")),'08 Sop'!I142,0)</f>
        <v>0</v>
      </c>
      <c r="AD142" s="495">
        <f>IF(AND('08 Sop'!F142=1,NOT('08 Sop'!I142="")),'08 Sop'!I142,0)</f>
        <v>0</v>
      </c>
      <c r="AE142" s="495">
        <f>IF(AND('08 Sop'!C142=0,NOT('08 Sop'!H142="")),'08 Sop'!H142,4)</f>
        <v>2</v>
      </c>
      <c r="AF142" s="495">
        <f>IF(AND('08 Sop'!D142=0,NOT('08 Sop'!H142="")),'08 Sop'!H142,4)</f>
        <v>2</v>
      </c>
      <c r="AG142" s="495">
        <f>IF(AND('08 Sop'!E142=0,NOT('08 Sop'!H142="")),'08 Sop'!H142,4)</f>
        <v>2</v>
      </c>
      <c r="AH142" s="495">
        <f>IF(AND('08 Sop'!F142=0,NOT('08 Sop'!H142="")),'08 Sop'!H142,4)</f>
        <v>2</v>
      </c>
    </row>
    <row r="143" spans="1:34" outlineLevel="2">
      <c r="A143" s="596" t="s">
        <v>4845</v>
      </c>
      <c r="B143" s="724" t="s">
        <v>4846</v>
      </c>
      <c r="C143" s="195"/>
      <c r="D143" s="195"/>
      <c r="E143" s="195"/>
      <c r="F143" s="196"/>
      <c r="G143" s="201">
        <v>4</v>
      </c>
      <c r="H143" s="201">
        <v>3</v>
      </c>
      <c r="I143" s="201"/>
      <c r="J143" s="201" t="s">
        <v>2855</v>
      </c>
      <c r="K143" s="16"/>
      <c r="L143" s="199"/>
      <c r="AA143" s="495">
        <f>IF(AND('08 Sop'!C143=1,NOT('08 Sop'!I143="")),'08 Sop'!I143,0)</f>
        <v>0</v>
      </c>
      <c r="AB143" s="495">
        <f>IF(AND('08 Sop'!D143=1,NOT('08 Sop'!I143="")),'08 Sop'!I143,0)</f>
        <v>0</v>
      </c>
      <c r="AC143" s="495">
        <f>IF(AND('08 Sop'!E143=1,NOT('08 Sop'!I143="")),'08 Sop'!I143,0)</f>
        <v>0</v>
      </c>
      <c r="AD143" s="495">
        <f>IF(AND('08 Sop'!F143=1,NOT('08 Sop'!I143="")),'08 Sop'!I143,0)</f>
        <v>0</v>
      </c>
      <c r="AE143" s="495">
        <f>IF(AND('08 Sop'!C143=0,NOT('08 Sop'!H143="")),'08 Sop'!H143,4)</f>
        <v>3</v>
      </c>
      <c r="AF143" s="495">
        <f>IF(AND('08 Sop'!D143=0,NOT('08 Sop'!H143="")),'08 Sop'!H143,4)</f>
        <v>3</v>
      </c>
      <c r="AG143" s="495">
        <f>IF(AND('08 Sop'!E143=0,NOT('08 Sop'!H143="")),'08 Sop'!H143,4)</f>
        <v>3</v>
      </c>
      <c r="AH143" s="495">
        <f>IF(AND('08 Sop'!F143=0,NOT('08 Sop'!H143="")),'08 Sop'!H143,4)</f>
        <v>3</v>
      </c>
    </row>
    <row r="144" spans="1:34" ht="20" outlineLevel="2">
      <c r="A144" s="596" t="s">
        <v>4847</v>
      </c>
      <c r="B144" s="724" t="s">
        <v>4848</v>
      </c>
      <c r="C144" s="195"/>
      <c r="D144" s="195"/>
      <c r="E144" s="195"/>
      <c r="F144" s="196"/>
      <c r="G144" s="201">
        <v>2</v>
      </c>
      <c r="H144" s="201"/>
      <c r="I144" s="201"/>
      <c r="J144" s="201" t="s">
        <v>5466</v>
      </c>
      <c r="K144" s="16"/>
      <c r="L144" s="199"/>
      <c r="AA144" s="495">
        <f>IF(AND('08 Sop'!C144=1,NOT('08 Sop'!I144="")),'08 Sop'!I144,0)</f>
        <v>0</v>
      </c>
      <c r="AB144" s="495">
        <f>IF(AND('08 Sop'!D144=1,NOT('08 Sop'!I144="")),'08 Sop'!I144,0)</f>
        <v>0</v>
      </c>
      <c r="AC144" s="495">
        <f>IF(AND('08 Sop'!E144=1,NOT('08 Sop'!I144="")),'08 Sop'!I144,0)</f>
        <v>0</v>
      </c>
      <c r="AD144" s="495">
        <f>IF(AND('08 Sop'!F144=1,NOT('08 Sop'!I144="")),'08 Sop'!I144,0)</f>
        <v>0</v>
      </c>
      <c r="AE144" s="495">
        <f>IF(AND('08 Sop'!C144=0,NOT('08 Sop'!H144="")),'08 Sop'!H144,4)</f>
        <v>4</v>
      </c>
      <c r="AF144" s="495">
        <f>IF(AND('08 Sop'!D144=0,NOT('08 Sop'!H144="")),'08 Sop'!H144,4)</f>
        <v>4</v>
      </c>
      <c r="AG144" s="495">
        <f>IF(AND('08 Sop'!E144=0,NOT('08 Sop'!H144="")),'08 Sop'!H144,4)</f>
        <v>4</v>
      </c>
      <c r="AH144" s="495">
        <f>IF(AND('08 Sop'!F144=0,NOT('08 Sop'!H144="")),'08 Sop'!H144,4)</f>
        <v>4</v>
      </c>
    </row>
    <row r="145" spans="1:34" ht="20" outlineLevel="2">
      <c r="A145" s="596" t="s">
        <v>4849</v>
      </c>
      <c r="B145" s="724" t="s">
        <v>4850</v>
      </c>
      <c r="C145" s="195"/>
      <c r="D145" s="195"/>
      <c r="E145" s="195"/>
      <c r="F145" s="196"/>
      <c r="G145" s="201">
        <v>4</v>
      </c>
      <c r="H145" s="201"/>
      <c r="I145" s="202"/>
      <c r="J145" s="201" t="s">
        <v>5466</v>
      </c>
      <c r="K145" s="16"/>
      <c r="L145" s="199"/>
      <c r="AA145" s="495">
        <f>IF(AND('08 Sop'!C145=1,NOT('08 Sop'!I145="")),'08 Sop'!I145,0)</f>
        <v>0</v>
      </c>
      <c r="AB145" s="495">
        <f>IF(AND('08 Sop'!D145=1,NOT('08 Sop'!I145="")),'08 Sop'!I145,0)</f>
        <v>0</v>
      </c>
      <c r="AC145" s="495">
        <f>IF(AND('08 Sop'!E145=1,NOT('08 Sop'!I145="")),'08 Sop'!I145,0)</f>
        <v>0</v>
      </c>
      <c r="AD145" s="495">
        <f>IF(AND('08 Sop'!F145=1,NOT('08 Sop'!I145="")),'08 Sop'!I145,0)</f>
        <v>0</v>
      </c>
      <c r="AE145" s="495">
        <f>IF(AND('08 Sop'!C145=0,NOT('08 Sop'!H145="")),'08 Sop'!H145,4)</f>
        <v>4</v>
      </c>
      <c r="AF145" s="495">
        <f>IF(AND('08 Sop'!D145=0,NOT('08 Sop'!H145="")),'08 Sop'!H145,4)</f>
        <v>4</v>
      </c>
      <c r="AG145" s="495">
        <f>IF(AND('08 Sop'!E145=0,NOT('08 Sop'!H145="")),'08 Sop'!H145,4)</f>
        <v>4</v>
      </c>
      <c r="AH145" s="495">
        <f>IF(AND('08 Sop'!F145=0,NOT('08 Sop'!H145="")),'08 Sop'!H145,4)</f>
        <v>4</v>
      </c>
    </row>
    <row r="146" spans="1:34" outlineLevel="2">
      <c r="A146" s="596" t="s">
        <v>4851</v>
      </c>
      <c r="B146" s="724" t="s">
        <v>1158</v>
      </c>
      <c r="C146" s="195"/>
      <c r="D146" s="195"/>
      <c r="E146" s="196"/>
      <c r="F146" s="196"/>
      <c r="G146" s="201">
        <v>4</v>
      </c>
      <c r="H146" s="201"/>
      <c r="I146" s="202"/>
      <c r="J146" s="201" t="s">
        <v>5466</v>
      </c>
      <c r="K146" s="16" t="s">
        <v>2278</v>
      </c>
      <c r="L146" s="199"/>
      <c r="AA146" s="495">
        <f>IF(AND('08 Sop'!C146=1,NOT('08 Sop'!I146="")),'08 Sop'!I146,0)</f>
        <v>0</v>
      </c>
      <c r="AB146" s="495">
        <f>IF(AND('08 Sop'!D146=1,NOT('08 Sop'!I146="")),'08 Sop'!I146,0)</f>
        <v>0</v>
      </c>
      <c r="AC146" s="495">
        <f>IF(AND('08 Sop'!E146=1,NOT('08 Sop'!I146="")),'08 Sop'!I146,0)</f>
        <v>0</v>
      </c>
      <c r="AD146" s="495">
        <f>IF(AND('08 Sop'!F146=1,NOT('08 Sop'!I146="")),'08 Sop'!I146,0)</f>
        <v>0</v>
      </c>
      <c r="AE146" s="495">
        <f>IF(AND('08 Sop'!C146=0,NOT('08 Sop'!H146="")),'08 Sop'!H146,4)</f>
        <v>4</v>
      </c>
      <c r="AF146" s="495">
        <f>IF(AND('08 Sop'!D146=0,NOT('08 Sop'!H146="")),'08 Sop'!H146,4)</f>
        <v>4</v>
      </c>
      <c r="AG146" s="495">
        <f>IF(AND('08 Sop'!E146=0,NOT('08 Sop'!H146="")),'08 Sop'!H146,4)</f>
        <v>4</v>
      </c>
      <c r="AH146" s="495">
        <f>IF(AND('08 Sop'!F146=0,NOT('08 Sop'!H146="")),'08 Sop'!H146,4)</f>
        <v>4</v>
      </c>
    </row>
    <row r="147" spans="1:34" ht="20" outlineLevel="2">
      <c r="A147" s="596" t="s">
        <v>1159</v>
      </c>
      <c r="B147" s="724" t="s">
        <v>1160</v>
      </c>
      <c r="C147" s="196"/>
      <c r="D147" s="195"/>
      <c r="E147" s="196"/>
      <c r="F147" s="196"/>
      <c r="G147" s="201">
        <v>2</v>
      </c>
      <c r="H147" s="201">
        <v>2</v>
      </c>
      <c r="I147" s="201"/>
      <c r="J147" s="201" t="s">
        <v>3371</v>
      </c>
      <c r="K147" s="16"/>
      <c r="L147" s="199"/>
      <c r="AA147" s="495">
        <f>IF(AND('08 Sop'!C147=1,NOT('08 Sop'!I147="")),'08 Sop'!I147,0)</f>
        <v>0</v>
      </c>
      <c r="AB147" s="495">
        <f>IF(AND('08 Sop'!D147=1,NOT('08 Sop'!I147="")),'08 Sop'!I147,0)</f>
        <v>0</v>
      </c>
      <c r="AC147" s="495">
        <f>IF(AND('08 Sop'!E147=1,NOT('08 Sop'!I147="")),'08 Sop'!I147,0)</f>
        <v>0</v>
      </c>
      <c r="AD147" s="495">
        <f>IF(AND('08 Sop'!F147=1,NOT('08 Sop'!I147="")),'08 Sop'!I147,0)</f>
        <v>0</v>
      </c>
      <c r="AE147" s="495">
        <f>IF(AND('08 Sop'!C147=0,NOT('08 Sop'!H147="")),'08 Sop'!H147,4)</f>
        <v>2</v>
      </c>
      <c r="AF147" s="495">
        <f>IF(AND('08 Sop'!D147=0,NOT('08 Sop'!H147="")),'08 Sop'!H147,4)</f>
        <v>2</v>
      </c>
      <c r="AG147" s="495">
        <f>IF(AND('08 Sop'!E147=0,NOT('08 Sop'!H147="")),'08 Sop'!H147,4)</f>
        <v>2</v>
      </c>
      <c r="AH147" s="495">
        <f>IF(AND('08 Sop'!F147=0,NOT('08 Sop'!H147="")),'08 Sop'!H147,4)</f>
        <v>2</v>
      </c>
    </row>
    <row r="148" spans="1:34" ht="20" outlineLevel="2">
      <c r="A148" s="596" t="s">
        <v>1161</v>
      </c>
      <c r="B148" s="724" t="s">
        <v>4841</v>
      </c>
      <c r="C148" s="195"/>
      <c r="D148" s="195"/>
      <c r="E148" s="196"/>
      <c r="F148" s="196"/>
      <c r="G148" s="201">
        <v>2</v>
      </c>
      <c r="H148" s="201">
        <v>2</v>
      </c>
      <c r="I148" s="201"/>
      <c r="J148" s="201" t="s">
        <v>2858</v>
      </c>
      <c r="K148" s="16"/>
      <c r="L148" s="84"/>
      <c r="AA148" s="495">
        <f>IF(AND('08 Sop'!C148=1,NOT('08 Sop'!I148="")),'08 Sop'!I148,0)</f>
        <v>0</v>
      </c>
      <c r="AB148" s="495">
        <f>IF(AND('08 Sop'!D148=1,NOT('08 Sop'!I148="")),'08 Sop'!I148,0)</f>
        <v>0</v>
      </c>
      <c r="AC148" s="495">
        <f>IF(AND('08 Sop'!E148=1,NOT('08 Sop'!I148="")),'08 Sop'!I148,0)</f>
        <v>0</v>
      </c>
      <c r="AD148" s="495">
        <f>IF(AND('08 Sop'!F148=1,NOT('08 Sop'!I148="")),'08 Sop'!I148,0)</f>
        <v>0</v>
      </c>
      <c r="AE148" s="495">
        <f>IF(AND('08 Sop'!C148=0,NOT('08 Sop'!H148="")),'08 Sop'!H148,4)</f>
        <v>2</v>
      </c>
      <c r="AF148" s="495">
        <f>IF(AND('08 Sop'!D148=0,NOT('08 Sop'!H148="")),'08 Sop'!H148,4)</f>
        <v>2</v>
      </c>
      <c r="AG148" s="495">
        <f>IF(AND('08 Sop'!E148=0,NOT('08 Sop'!H148="")),'08 Sop'!H148,4)</f>
        <v>2</v>
      </c>
      <c r="AH148" s="495">
        <f>IF(AND('08 Sop'!F148=0,NOT('08 Sop'!H148="")),'08 Sop'!H148,4)</f>
        <v>2</v>
      </c>
    </row>
    <row r="149" spans="1:34" outlineLevel="1">
      <c r="A149" s="594" t="s">
        <v>4842</v>
      </c>
      <c r="B149" s="723" t="s">
        <v>5059</v>
      </c>
      <c r="C149" s="195"/>
      <c r="D149" s="195"/>
      <c r="E149" s="196"/>
      <c r="F149" s="196"/>
      <c r="G149" s="201"/>
      <c r="H149" s="201"/>
      <c r="I149" s="201"/>
      <c r="J149" s="201"/>
      <c r="K149" s="16"/>
      <c r="L149" s="199"/>
      <c r="AB149" s="495">
        <f>IF(AND('08 Sop'!D149=1,NOT('08 Sop'!I149="")),'08 Sop'!I149,0)</f>
        <v>0</v>
      </c>
    </row>
    <row r="150" spans="1:34" ht="20" outlineLevel="2">
      <c r="A150" s="596" t="s">
        <v>4843</v>
      </c>
      <c r="B150" s="724" t="s">
        <v>4794</v>
      </c>
      <c r="C150" s="195"/>
      <c r="D150" s="195"/>
      <c r="E150" s="196"/>
      <c r="F150" s="196"/>
      <c r="G150" s="201">
        <v>4</v>
      </c>
      <c r="H150" s="201"/>
      <c r="I150" s="201"/>
      <c r="J150" s="201" t="s">
        <v>2351</v>
      </c>
      <c r="K150" s="16"/>
      <c r="L150" s="199"/>
      <c r="AA150" s="495">
        <f>IF(AND('08 Sop'!C150=1,NOT('08 Sop'!I150="")),'08 Sop'!I150,0)</f>
        <v>0</v>
      </c>
      <c r="AB150" s="495">
        <f>IF(AND('08 Sop'!D150=1,NOT('08 Sop'!I150="")),'08 Sop'!I150,0)</f>
        <v>0</v>
      </c>
      <c r="AC150" s="495">
        <f>IF(AND('08 Sop'!E150=1,NOT('08 Sop'!I150="")),'08 Sop'!I150,0)</f>
        <v>0</v>
      </c>
      <c r="AD150" s="495">
        <f>IF(AND('08 Sop'!F150=1,NOT('08 Sop'!I150="")),'08 Sop'!I150,0)</f>
        <v>0</v>
      </c>
      <c r="AE150" s="495">
        <f>IF(AND('08 Sop'!C150=0,NOT('08 Sop'!H150="")),'08 Sop'!H150,4)</f>
        <v>4</v>
      </c>
      <c r="AF150" s="495">
        <f>IF(AND('08 Sop'!D150=0,NOT('08 Sop'!H150="")),'08 Sop'!H150,4)</f>
        <v>4</v>
      </c>
      <c r="AG150" s="495">
        <f>IF(AND('08 Sop'!E150=0,NOT('08 Sop'!H150="")),'08 Sop'!H150,4)</f>
        <v>4</v>
      </c>
      <c r="AH150" s="495">
        <f>IF(AND('08 Sop'!F150=0,NOT('08 Sop'!H150="")),'08 Sop'!H150,4)</f>
        <v>4</v>
      </c>
    </row>
    <row r="151" spans="1:34" ht="30" outlineLevel="2">
      <c r="A151" s="596" t="s">
        <v>4795</v>
      </c>
      <c r="B151" s="724" t="s">
        <v>4860</v>
      </c>
      <c r="C151" s="195"/>
      <c r="D151" s="195"/>
      <c r="E151" s="196"/>
      <c r="F151" s="196"/>
      <c r="G151" s="201">
        <v>4</v>
      </c>
      <c r="H151" s="201">
        <v>3</v>
      </c>
      <c r="I151" s="201"/>
      <c r="J151" s="201" t="s">
        <v>5466</v>
      </c>
      <c r="K151" s="16"/>
      <c r="L151" s="199"/>
      <c r="AA151" s="495">
        <f>IF(AND('08 Sop'!C151=1,NOT('08 Sop'!I151="")),'08 Sop'!I151,0)</f>
        <v>0</v>
      </c>
      <c r="AB151" s="495">
        <f>IF(AND('08 Sop'!D151=1,NOT('08 Sop'!I151="")),'08 Sop'!I151,0)</f>
        <v>0</v>
      </c>
      <c r="AC151" s="495">
        <f>IF(AND('08 Sop'!E151=1,NOT('08 Sop'!I151="")),'08 Sop'!I151,0)</f>
        <v>0</v>
      </c>
      <c r="AD151" s="495">
        <f>IF(AND('08 Sop'!F151=1,NOT('08 Sop'!I151="")),'08 Sop'!I151,0)</f>
        <v>0</v>
      </c>
      <c r="AE151" s="495">
        <f>IF(AND('08 Sop'!C151=0,NOT('08 Sop'!H151="")),'08 Sop'!H151,4)</f>
        <v>3</v>
      </c>
      <c r="AF151" s="495">
        <f>IF(AND('08 Sop'!D151=0,NOT('08 Sop'!H151="")),'08 Sop'!H151,4)</f>
        <v>3</v>
      </c>
      <c r="AG151" s="495">
        <f>IF(AND('08 Sop'!E151=0,NOT('08 Sop'!H151="")),'08 Sop'!H151,4)</f>
        <v>3</v>
      </c>
      <c r="AH151" s="495">
        <f>IF(AND('08 Sop'!F151=0,NOT('08 Sop'!H151="")),'08 Sop'!H151,4)</f>
        <v>3</v>
      </c>
    </row>
    <row r="152" spans="1:34" ht="20" outlineLevel="2">
      <c r="A152" s="596" t="s">
        <v>4861</v>
      </c>
      <c r="B152" s="724" t="s">
        <v>4922</v>
      </c>
      <c r="C152" s="195"/>
      <c r="D152" s="195"/>
      <c r="E152" s="196"/>
      <c r="F152" s="196"/>
      <c r="G152" s="201">
        <v>4</v>
      </c>
      <c r="H152" s="201"/>
      <c r="I152" s="202"/>
      <c r="J152" s="201" t="s">
        <v>5466</v>
      </c>
      <c r="K152" s="16" t="s">
        <v>4923</v>
      </c>
      <c r="L152" s="199"/>
      <c r="AA152" s="495">
        <f>IF(AND('08 Sop'!C152=1,NOT('08 Sop'!I152="")),'08 Sop'!I152,0)</f>
        <v>0</v>
      </c>
      <c r="AB152" s="495">
        <f>IF(AND('08 Sop'!D152=1,NOT('08 Sop'!I152="")),'08 Sop'!I152,0)</f>
        <v>0</v>
      </c>
      <c r="AC152" s="495">
        <f>IF(AND('08 Sop'!E152=1,NOT('08 Sop'!I152="")),'08 Sop'!I152,0)</f>
        <v>0</v>
      </c>
      <c r="AD152" s="495">
        <f>IF(AND('08 Sop'!F152=1,NOT('08 Sop'!I152="")),'08 Sop'!I152,0)</f>
        <v>0</v>
      </c>
      <c r="AE152" s="495">
        <f>IF(AND('08 Sop'!C152=0,NOT('08 Sop'!H152="")),'08 Sop'!H152,4)</f>
        <v>4</v>
      </c>
      <c r="AF152" s="495">
        <f>IF(AND('08 Sop'!D152=0,NOT('08 Sop'!H152="")),'08 Sop'!H152,4)</f>
        <v>4</v>
      </c>
      <c r="AG152" s="495">
        <f>IF(AND('08 Sop'!E152=0,NOT('08 Sop'!H152="")),'08 Sop'!H152,4)</f>
        <v>4</v>
      </c>
      <c r="AH152" s="495">
        <f>IF(AND('08 Sop'!F152=0,NOT('08 Sop'!H152="")),'08 Sop'!H152,4)</f>
        <v>4</v>
      </c>
    </row>
    <row r="153" spans="1:34" ht="20" outlineLevel="2">
      <c r="A153" s="596" t="s">
        <v>4924</v>
      </c>
      <c r="B153" s="724" t="s">
        <v>4925</v>
      </c>
      <c r="C153" s="195"/>
      <c r="D153" s="195"/>
      <c r="E153" s="196"/>
      <c r="F153" s="196"/>
      <c r="G153" s="201">
        <v>4</v>
      </c>
      <c r="H153" s="201"/>
      <c r="I153" s="202"/>
      <c r="J153" s="201" t="s">
        <v>2356</v>
      </c>
      <c r="K153" s="16"/>
      <c r="L153" s="199"/>
      <c r="AA153" s="495">
        <f>IF(AND('08 Sop'!C153=1,NOT('08 Sop'!I153="")),'08 Sop'!I153,0)</f>
        <v>0</v>
      </c>
      <c r="AB153" s="495">
        <f>IF(AND('08 Sop'!D153=1,NOT('08 Sop'!I153="")),'08 Sop'!I153,0)</f>
        <v>0</v>
      </c>
      <c r="AC153" s="495">
        <f>IF(AND('08 Sop'!E153=1,NOT('08 Sop'!I153="")),'08 Sop'!I153,0)</f>
        <v>0</v>
      </c>
      <c r="AD153" s="495">
        <f>IF(AND('08 Sop'!F153=1,NOT('08 Sop'!I153="")),'08 Sop'!I153,0)</f>
        <v>0</v>
      </c>
      <c r="AE153" s="495">
        <f>IF(AND('08 Sop'!C153=0,NOT('08 Sop'!H153="")),'08 Sop'!H153,4)</f>
        <v>4</v>
      </c>
      <c r="AF153" s="495">
        <f>IF(AND('08 Sop'!D153=0,NOT('08 Sop'!H153="")),'08 Sop'!H153,4)</f>
        <v>4</v>
      </c>
      <c r="AG153" s="495">
        <f>IF(AND('08 Sop'!E153=0,NOT('08 Sop'!H153="")),'08 Sop'!H153,4)</f>
        <v>4</v>
      </c>
      <c r="AH153" s="495">
        <f>IF(AND('08 Sop'!F153=0,NOT('08 Sop'!H153="")),'08 Sop'!H153,4)</f>
        <v>4</v>
      </c>
    </row>
    <row r="154" spans="1:34" outlineLevel="2">
      <c r="A154" s="596" t="s">
        <v>4926</v>
      </c>
      <c r="B154" s="724" t="s">
        <v>5060</v>
      </c>
      <c r="C154" s="195"/>
      <c r="D154" s="195"/>
      <c r="E154" s="196"/>
      <c r="F154" s="196"/>
      <c r="G154" s="201">
        <v>2</v>
      </c>
      <c r="H154" s="201">
        <v>3</v>
      </c>
      <c r="I154" s="201"/>
      <c r="J154" s="201" t="s">
        <v>1244</v>
      </c>
      <c r="K154" s="16"/>
      <c r="L154" s="203"/>
      <c r="AA154" s="495">
        <f>IF(AND('08 Sop'!C154=1,NOT('08 Sop'!I154="")),'08 Sop'!I154,0)</f>
        <v>0</v>
      </c>
      <c r="AB154" s="495">
        <f>IF(AND('08 Sop'!D154=1,NOT('08 Sop'!I154="")),'08 Sop'!I154,0)</f>
        <v>0</v>
      </c>
      <c r="AC154" s="495">
        <f>IF(AND('08 Sop'!E154=1,NOT('08 Sop'!I154="")),'08 Sop'!I154,0)</f>
        <v>0</v>
      </c>
      <c r="AD154" s="495">
        <f>IF(AND('08 Sop'!F154=1,NOT('08 Sop'!I154="")),'08 Sop'!I154,0)</f>
        <v>0</v>
      </c>
      <c r="AE154" s="495">
        <f>IF(AND('08 Sop'!C154=0,NOT('08 Sop'!H154="")),'08 Sop'!H154,4)</f>
        <v>3</v>
      </c>
      <c r="AF154" s="495">
        <f>IF(AND('08 Sop'!D154=0,NOT('08 Sop'!H154="")),'08 Sop'!H154,4)</f>
        <v>3</v>
      </c>
      <c r="AG154" s="495">
        <f>IF(AND('08 Sop'!E154=0,NOT('08 Sop'!H154="")),'08 Sop'!H154,4)</f>
        <v>3</v>
      </c>
      <c r="AH154" s="495">
        <f>IF(AND('08 Sop'!F154=0,NOT('08 Sop'!H154="")),'08 Sop'!H154,4)</f>
        <v>3</v>
      </c>
    </row>
    <row r="155" spans="1:34" outlineLevel="2">
      <c r="A155" s="596" t="s">
        <v>4927</v>
      </c>
      <c r="B155" s="724" t="s">
        <v>5034</v>
      </c>
      <c r="C155" s="195"/>
      <c r="D155" s="195"/>
      <c r="E155" s="196"/>
      <c r="F155" s="196"/>
      <c r="G155" s="201">
        <v>2</v>
      </c>
      <c r="H155" s="201">
        <v>3</v>
      </c>
      <c r="I155" s="201"/>
      <c r="J155" s="201" t="s">
        <v>2858</v>
      </c>
      <c r="K155" s="16"/>
      <c r="L155" s="203"/>
      <c r="AA155" s="495">
        <f>IF(AND('08 Sop'!C155=1,NOT('08 Sop'!I155="")),'08 Sop'!I155,0)</f>
        <v>0</v>
      </c>
      <c r="AB155" s="495">
        <f>IF(AND('08 Sop'!D155=1,NOT('08 Sop'!I155="")),'08 Sop'!I155,0)</f>
        <v>0</v>
      </c>
      <c r="AC155" s="495">
        <f>IF(AND('08 Sop'!E155=1,NOT('08 Sop'!I155="")),'08 Sop'!I155,0)</f>
        <v>0</v>
      </c>
      <c r="AD155" s="495">
        <f>IF(AND('08 Sop'!F155=1,NOT('08 Sop'!I155="")),'08 Sop'!I155,0)</f>
        <v>0</v>
      </c>
      <c r="AE155" s="495">
        <f>IF(AND('08 Sop'!C155=0,NOT('08 Sop'!H155="")),'08 Sop'!H155,4)</f>
        <v>3</v>
      </c>
      <c r="AF155" s="495">
        <f>IF(AND('08 Sop'!D155=0,NOT('08 Sop'!H155="")),'08 Sop'!H155,4)</f>
        <v>3</v>
      </c>
      <c r="AG155" s="495">
        <f>IF(AND('08 Sop'!E155=0,NOT('08 Sop'!H155="")),'08 Sop'!H155,4)</f>
        <v>3</v>
      </c>
      <c r="AH155" s="495">
        <f>IF(AND('08 Sop'!F155=0,NOT('08 Sop'!H155="")),'08 Sop'!H155,4)</f>
        <v>3</v>
      </c>
    </row>
    <row r="156" spans="1:34" ht="20" outlineLevel="2">
      <c r="A156" s="596" t="s">
        <v>4825</v>
      </c>
      <c r="B156" s="724" t="s">
        <v>4862</v>
      </c>
      <c r="C156" s="195"/>
      <c r="D156" s="195"/>
      <c r="E156" s="196"/>
      <c r="F156" s="196"/>
      <c r="G156" s="201">
        <v>2</v>
      </c>
      <c r="H156" s="201">
        <v>3</v>
      </c>
      <c r="I156" s="201"/>
      <c r="J156" s="201" t="s">
        <v>2858</v>
      </c>
      <c r="K156" s="16"/>
      <c r="L156" s="199"/>
      <c r="AA156" s="495">
        <f>IF(AND('08 Sop'!C156=1,NOT('08 Sop'!I156="")),'08 Sop'!I156,0)</f>
        <v>0</v>
      </c>
      <c r="AB156" s="495">
        <f>IF(AND('08 Sop'!D156=1,NOT('08 Sop'!I156="")),'08 Sop'!I156,0)</f>
        <v>0</v>
      </c>
      <c r="AC156" s="495">
        <f>IF(AND('08 Sop'!E156=1,NOT('08 Sop'!I156="")),'08 Sop'!I156,0)</f>
        <v>0</v>
      </c>
      <c r="AD156" s="495">
        <f>IF(AND('08 Sop'!F156=1,NOT('08 Sop'!I156="")),'08 Sop'!I156,0)</f>
        <v>0</v>
      </c>
      <c r="AE156" s="495">
        <f>IF(AND('08 Sop'!C156=0,NOT('08 Sop'!H156="")),'08 Sop'!H156,4)</f>
        <v>3</v>
      </c>
      <c r="AF156" s="495">
        <f>IF(AND('08 Sop'!D156=0,NOT('08 Sop'!H156="")),'08 Sop'!H156,4)</f>
        <v>3</v>
      </c>
      <c r="AG156" s="495">
        <f>IF(AND('08 Sop'!E156=0,NOT('08 Sop'!H156="")),'08 Sop'!H156,4)</f>
        <v>3</v>
      </c>
      <c r="AH156" s="495">
        <f>IF(AND('08 Sop'!F156=0,NOT('08 Sop'!H156="")),'08 Sop'!H156,4)</f>
        <v>3</v>
      </c>
    </row>
    <row r="157" spans="1:34" outlineLevel="1">
      <c r="A157" s="594" t="s">
        <v>4863</v>
      </c>
      <c r="B157" s="723" t="s">
        <v>4864</v>
      </c>
      <c r="C157" s="195"/>
      <c r="D157" s="195"/>
      <c r="E157" s="196"/>
      <c r="F157" s="196"/>
      <c r="G157" s="201"/>
      <c r="H157" s="201"/>
      <c r="I157" s="201"/>
      <c r="J157" s="201"/>
      <c r="K157" s="16"/>
      <c r="L157" s="199"/>
      <c r="AB157" s="495">
        <f>IF(AND('08 Sop'!D157=1,NOT('08 Sop'!I157="")),'08 Sop'!I157,0)</f>
        <v>0</v>
      </c>
    </row>
    <row r="158" spans="1:34" ht="20" outlineLevel="2">
      <c r="A158" s="596" t="s">
        <v>4828</v>
      </c>
      <c r="B158" s="724" t="s">
        <v>4874</v>
      </c>
      <c r="C158" s="196"/>
      <c r="D158" s="196"/>
      <c r="E158" s="196"/>
      <c r="F158" s="196"/>
      <c r="G158" s="201">
        <v>4</v>
      </c>
      <c r="H158" s="201"/>
      <c r="I158" s="201"/>
      <c r="J158" s="201" t="s">
        <v>5466</v>
      </c>
      <c r="K158" s="16"/>
      <c r="L158" s="203"/>
      <c r="AA158" s="495">
        <f>IF(AND('08 Sop'!C158=1,NOT('08 Sop'!I158="")),'08 Sop'!I158,0)</f>
        <v>0</v>
      </c>
      <c r="AB158" s="495">
        <f>IF(AND('08 Sop'!D158=1,NOT('08 Sop'!I158="")),'08 Sop'!I158,0)</f>
        <v>0</v>
      </c>
      <c r="AC158" s="495">
        <f>IF(AND('08 Sop'!E158=1,NOT('08 Sop'!I158="")),'08 Sop'!I158,0)</f>
        <v>0</v>
      </c>
      <c r="AD158" s="495">
        <f>IF(AND('08 Sop'!F158=1,NOT('08 Sop'!I158="")),'08 Sop'!I158,0)</f>
        <v>0</v>
      </c>
      <c r="AE158" s="495">
        <f>IF(AND('08 Sop'!C158=0,NOT('08 Sop'!H158="")),'08 Sop'!H158,4)</f>
        <v>4</v>
      </c>
      <c r="AF158" s="495">
        <f>IF(AND('08 Sop'!D158=0,NOT('08 Sop'!H158="")),'08 Sop'!H158,4)</f>
        <v>4</v>
      </c>
      <c r="AG158" s="495">
        <f>IF(AND('08 Sop'!E158=0,NOT('08 Sop'!H158="")),'08 Sop'!H158,4)</f>
        <v>4</v>
      </c>
      <c r="AH158" s="495">
        <f>IF(AND('08 Sop'!F158=0,NOT('08 Sop'!H158="")),'08 Sop'!H158,4)</f>
        <v>4</v>
      </c>
    </row>
    <row r="159" spans="1:34" ht="20" outlineLevel="2">
      <c r="A159" s="596" t="s">
        <v>4875</v>
      </c>
      <c r="B159" s="724" t="s">
        <v>5035</v>
      </c>
      <c r="C159" s="195"/>
      <c r="D159" s="195"/>
      <c r="E159" s="196"/>
      <c r="F159" s="196"/>
      <c r="G159" s="201">
        <v>4</v>
      </c>
      <c r="H159" s="201"/>
      <c r="I159" s="201"/>
      <c r="J159" s="201" t="s">
        <v>5466</v>
      </c>
      <c r="K159" s="16"/>
      <c r="L159" s="203"/>
      <c r="AA159" s="495">
        <f>IF(AND('08 Sop'!C159=1,NOT('08 Sop'!I159="")),'08 Sop'!I159,0)</f>
        <v>0</v>
      </c>
      <c r="AB159" s="495">
        <f>IF(AND('08 Sop'!D159=1,NOT('08 Sop'!I159="")),'08 Sop'!I159,0)</f>
        <v>0</v>
      </c>
      <c r="AC159" s="495">
        <f>IF(AND('08 Sop'!E159=1,NOT('08 Sop'!I159="")),'08 Sop'!I159,0)</f>
        <v>0</v>
      </c>
      <c r="AD159" s="495">
        <f>IF(AND('08 Sop'!F159=1,NOT('08 Sop'!I159="")),'08 Sop'!I159,0)</f>
        <v>0</v>
      </c>
      <c r="AE159" s="495">
        <f>IF(AND('08 Sop'!C159=0,NOT('08 Sop'!H159="")),'08 Sop'!H159,4)</f>
        <v>4</v>
      </c>
      <c r="AF159" s="495">
        <f>IF(AND('08 Sop'!D159=0,NOT('08 Sop'!H159="")),'08 Sop'!H159,4)</f>
        <v>4</v>
      </c>
      <c r="AG159" s="495">
        <f>IF(AND('08 Sop'!E159=0,NOT('08 Sop'!H159="")),'08 Sop'!H159,4)</f>
        <v>4</v>
      </c>
      <c r="AH159" s="495">
        <f>IF(AND('08 Sop'!F159=0,NOT('08 Sop'!H159="")),'08 Sop'!H159,4)</f>
        <v>4</v>
      </c>
    </row>
    <row r="160" spans="1:34" ht="20" outlineLevel="2">
      <c r="A160" s="596" t="s">
        <v>4876</v>
      </c>
      <c r="B160" s="724" t="s">
        <v>4882</v>
      </c>
      <c r="C160" s="195"/>
      <c r="D160" s="195"/>
      <c r="E160" s="196"/>
      <c r="F160" s="196"/>
      <c r="G160" s="201">
        <v>2</v>
      </c>
      <c r="H160" s="201"/>
      <c r="I160" s="201"/>
      <c r="J160" s="201" t="s">
        <v>2356</v>
      </c>
      <c r="K160" s="16"/>
      <c r="L160" s="199"/>
      <c r="AA160" s="495">
        <f>IF(AND('08 Sop'!C160=1,NOT('08 Sop'!I160="")),'08 Sop'!I160,0)</f>
        <v>0</v>
      </c>
      <c r="AB160" s="495">
        <f>IF(AND('08 Sop'!D160=1,NOT('08 Sop'!I160="")),'08 Sop'!I160,0)</f>
        <v>0</v>
      </c>
      <c r="AC160" s="495">
        <f>IF(AND('08 Sop'!E160=1,NOT('08 Sop'!I160="")),'08 Sop'!I160,0)</f>
        <v>0</v>
      </c>
      <c r="AD160" s="495">
        <f>IF(AND('08 Sop'!F160=1,NOT('08 Sop'!I160="")),'08 Sop'!I160,0)</f>
        <v>0</v>
      </c>
      <c r="AE160" s="495">
        <f>IF(AND('08 Sop'!C160=0,NOT('08 Sop'!H160="")),'08 Sop'!H160,4)</f>
        <v>4</v>
      </c>
      <c r="AF160" s="495">
        <f>IF(AND('08 Sop'!D160=0,NOT('08 Sop'!H160="")),'08 Sop'!H160,4)</f>
        <v>4</v>
      </c>
      <c r="AG160" s="495">
        <f>IF(AND('08 Sop'!E160=0,NOT('08 Sop'!H160="")),'08 Sop'!H160,4)</f>
        <v>4</v>
      </c>
      <c r="AH160" s="495">
        <f>IF(AND('08 Sop'!F160=0,NOT('08 Sop'!H160="")),'08 Sop'!H160,4)</f>
        <v>4</v>
      </c>
    </row>
    <row r="161" spans="1:34" outlineLevel="2">
      <c r="A161" s="596" t="s">
        <v>4890</v>
      </c>
      <c r="B161" s="724" t="s">
        <v>4891</v>
      </c>
      <c r="C161" s="195"/>
      <c r="D161" s="195"/>
      <c r="E161" s="196"/>
      <c r="F161" s="196"/>
      <c r="G161" s="201">
        <v>4</v>
      </c>
      <c r="H161" s="201"/>
      <c r="I161" s="201"/>
      <c r="J161" s="201" t="s">
        <v>5466</v>
      </c>
      <c r="K161" s="16"/>
      <c r="L161" s="199"/>
      <c r="AA161" s="495">
        <f>IF(AND('08 Sop'!C161=1,NOT('08 Sop'!I161="")),'08 Sop'!I161,0)</f>
        <v>0</v>
      </c>
      <c r="AB161" s="495">
        <f>IF(AND('08 Sop'!D161=1,NOT('08 Sop'!I161="")),'08 Sop'!I161,0)</f>
        <v>0</v>
      </c>
      <c r="AC161" s="495">
        <f>IF(AND('08 Sop'!E161=1,NOT('08 Sop'!I161="")),'08 Sop'!I161,0)</f>
        <v>0</v>
      </c>
      <c r="AD161" s="495">
        <f>IF(AND('08 Sop'!F161=1,NOT('08 Sop'!I161="")),'08 Sop'!I161,0)</f>
        <v>0</v>
      </c>
      <c r="AE161" s="495">
        <f>IF(AND('08 Sop'!C161=0,NOT('08 Sop'!H161="")),'08 Sop'!H161,4)</f>
        <v>4</v>
      </c>
      <c r="AF161" s="495">
        <f>IF(AND('08 Sop'!D161=0,NOT('08 Sop'!H161="")),'08 Sop'!H161,4)</f>
        <v>4</v>
      </c>
      <c r="AG161" s="495">
        <f>IF(AND('08 Sop'!E161=0,NOT('08 Sop'!H161="")),'08 Sop'!H161,4)</f>
        <v>4</v>
      </c>
      <c r="AH161" s="495">
        <f>IF(AND('08 Sop'!F161=0,NOT('08 Sop'!H161="")),'08 Sop'!H161,4)</f>
        <v>4</v>
      </c>
    </row>
    <row r="162" spans="1:34" outlineLevel="2">
      <c r="A162" s="596" t="s">
        <v>4892</v>
      </c>
      <c r="B162" s="724" t="s">
        <v>4938</v>
      </c>
      <c r="C162" s="195"/>
      <c r="D162" s="195"/>
      <c r="E162" s="196"/>
      <c r="F162" s="196"/>
      <c r="G162" s="201">
        <v>4</v>
      </c>
      <c r="H162" s="201"/>
      <c r="I162" s="201"/>
      <c r="J162" s="201" t="s">
        <v>2356</v>
      </c>
      <c r="K162" s="16"/>
      <c r="L162" s="199"/>
      <c r="AA162" s="495">
        <f>IF(AND('08 Sop'!C162=1,NOT('08 Sop'!I162="")),'08 Sop'!I162,0)</f>
        <v>0</v>
      </c>
      <c r="AB162" s="495">
        <f>IF(AND('08 Sop'!D162=1,NOT('08 Sop'!I162="")),'08 Sop'!I162,0)</f>
        <v>0</v>
      </c>
      <c r="AC162" s="495">
        <f>IF(AND('08 Sop'!E162=1,NOT('08 Sop'!I162="")),'08 Sop'!I162,0)</f>
        <v>0</v>
      </c>
      <c r="AD162" s="495">
        <f>IF(AND('08 Sop'!F162=1,NOT('08 Sop'!I162="")),'08 Sop'!I162,0)</f>
        <v>0</v>
      </c>
      <c r="AE162" s="495">
        <f>IF(AND('08 Sop'!C162=0,NOT('08 Sop'!H162="")),'08 Sop'!H162,4)</f>
        <v>4</v>
      </c>
      <c r="AF162" s="495">
        <f>IF(AND('08 Sop'!D162=0,NOT('08 Sop'!H162="")),'08 Sop'!H162,4)</f>
        <v>4</v>
      </c>
      <c r="AG162" s="495">
        <f>IF(AND('08 Sop'!E162=0,NOT('08 Sop'!H162="")),'08 Sop'!H162,4)</f>
        <v>4</v>
      </c>
      <c r="AH162" s="495">
        <f>IF(AND('08 Sop'!F162=0,NOT('08 Sop'!H162="")),'08 Sop'!H162,4)</f>
        <v>4</v>
      </c>
    </row>
    <row r="163" spans="1:34" ht="30" outlineLevel="2">
      <c r="A163" s="596" t="s">
        <v>4939</v>
      </c>
      <c r="B163" s="733" t="s">
        <v>352</v>
      </c>
      <c r="C163" s="195"/>
      <c r="D163" s="195"/>
      <c r="E163" s="196"/>
      <c r="F163" s="196"/>
      <c r="G163" s="201">
        <v>4</v>
      </c>
      <c r="H163" s="201">
        <v>3</v>
      </c>
      <c r="I163" s="201"/>
      <c r="J163" s="201" t="s">
        <v>2855</v>
      </c>
      <c r="K163" s="16"/>
      <c r="L163" s="199"/>
      <c r="AA163" s="495">
        <f>IF(AND('08 Sop'!C163=1,NOT('08 Sop'!I163="")),'08 Sop'!I163,0)</f>
        <v>0</v>
      </c>
      <c r="AB163" s="495">
        <f>IF(AND('08 Sop'!D163=1,NOT('08 Sop'!I163="")),'08 Sop'!I163,0)</f>
        <v>0</v>
      </c>
      <c r="AC163" s="495">
        <f>IF(AND('08 Sop'!E163=1,NOT('08 Sop'!I163="")),'08 Sop'!I163,0)</f>
        <v>0</v>
      </c>
      <c r="AD163" s="495">
        <f>IF(AND('08 Sop'!F163=1,NOT('08 Sop'!I163="")),'08 Sop'!I163,0)</f>
        <v>0</v>
      </c>
      <c r="AE163" s="495">
        <f>IF(AND('08 Sop'!C163=0,NOT('08 Sop'!H163="")),'08 Sop'!H163,4)</f>
        <v>3</v>
      </c>
      <c r="AF163" s="495">
        <f>IF(AND('08 Sop'!D163=0,NOT('08 Sop'!H163="")),'08 Sop'!H163,4)</f>
        <v>3</v>
      </c>
      <c r="AG163" s="495">
        <f>IF(AND('08 Sop'!E163=0,NOT('08 Sop'!H163="")),'08 Sop'!H163,4)</f>
        <v>3</v>
      </c>
      <c r="AH163" s="495">
        <f>IF(AND('08 Sop'!F163=0,NOT('08 Sop'!H163="")),'08 Sop'!H163,4)</f>
        <v>3</v>
      </c>
    </row>
    <row r="164" spans="1:34" outlineLevel="2">
      <c r="A164" s="596" t="s">
        <v>353</v>
      </c>
      <c r="B164" s="724" t="s">
        <v>354</v>
      </c>
      <c r="C164" s="195"/>
      <c r="D164" s="195"/>
      <c r="E164" s="214"/>
      <c r="F164" s="214"/>
      <c r="G164" s="201">
        <v>2</v>
      </c>
      <c r="H164" s="201">
        <v>3</v>
      </c>
      <c r="I164" s="201"/>
      <c r="J164" s="201"/>
      <c r="K164" s="16"/>
      <c r="L164" s="199"/>
      <c r="AA164" s="495">
        <f>IF(AND('08 Sop'!C164=1,NOT('08 Sop'!I164="")),'08 Sop'!I164,0)</f>
        <v>0</v>
      </c>
      <c r="AB164" s="495">
        <f>IF(AND('08 Sop'!D164=1,NOT('08 Sop'!I164="")),'08 Sop'!I164,0)</f>
        <v>0</v>
      </c>
      <c r="AC164" s="495">
        <f>IF(AND('08 Sop'!E164=1,NOT('08 Sop'!I164="")),'08 Sop'!I164,0)</f>
        <v>0</v>
      </c>
      <c r="AD164" s="495">
        <f>IF(AND('08 Sop'!F164=1,NOT('08 Sop'!I164="")),'08 Sop'!I164,0)</f>
        <v>0</v>
      </c>
      <c r="AE164" s="495">
        <f>IF(AND('08 Sop'!C164=0,NOT('08 Sop'!H164="")),'08 Sop'!H164,4)</f>
        <v>3</v>
      </c>
      <c r="AF164" s="495">
        <f>IF(AND('08 Sop'!D164=0,NOT('08 Sop'!H164="")),'08 Sop'!H164,4)</f>
        <v>3</v>
      </c>
      <c r="AG164" s="495">
        <f>IF(AND('08 Sop'!E164=0,NOT('08 Sop'!H164="")),'08 Sop'!H164,4)</f>
        <v>3</v>
      </c>
      <c r="AH164" s="495">
        <f>IF(AND('08 Sop'!F164=0,NOT('08 Sop'!H164="")),'08 Sop'!H164,4)</f>
        <v>3</v>
      </c>
    </row>
    <row r="165" spans="1:34" outlineLevel="1">
      <c r="A165" s="594" t="s">
        <v>355</v>
      </c>
      <c r="B165" s="723" t="s">
        <v>356</v>
      </c>
      <c r="C165" s="195"/>
      <c r="D165" s="195"/>
      <c r="E165" s="214"/>
      <c r="F165" s="214"/>
      <c r="G165" s="201"/>
      <c r="H165" s="201"/>
      <c r="I165" s="201"/>
      <c r="J165" s="201"/>
      <c r="K165" s="16"/>
      <c r="L165" s="199"/>
      <c r="AB165" s="495">
        <f>IF(AND('08 Sop'!D165=1,NOT('08 Sop'!I165="")),'08 Sop'!I165,0)</f>
        <v>0</v>
      </c>
    </row>
    <row r="166" spans="1:34" outlineLevel="2">
      <c r="A166" s="596" t="s">
        <v>357</v>
      </c>
      <c r="B166" s="724" t="s">
        <v>300</v>
      </c>
      <c r="C166" s="195"/>
      <c r="D166" s="195"/>
      <c r="E166" s="36"/>
      <c r="F166" s="36"/>
      <c r="G166" s="201">
        <v>4</v>
      </c>
      <c r="H166" s="201"/>
      <c r="I166" s="201"/>
      <c r="J166" s="201" t="s">
        <v>2351</v>
      </c>
      <c r="K166" s="16"/>
      <c r="L166" s="199"/>
      <c r="AA166" s="495">
        <f>IF(AND('08 Sop'!C166=1,NOT('08 Sop'!I166="")),'08 Sop'!I166,0)</f>
        <v>0</v>
      </c>
      <c r="AB166" s="495">
        <f>IF(AND('08 Sop'!D166=1,NOT('08 Sop'!I166="")),'08 Sop'!I166,0)</f>
        <v>0</v>
      </c>
      <c r="AC166" s="495">
        <f>IF(AND('08 Sop'!E166=1,NOT('08 Sop'!I166="")),'08 Sop'!I166,0)</f>
        <v>0</v>
      </c>
      <c r="AD166" s="495">
        <f>IF(AND('08 Sop'!F166=1,NOT('08 Sop'!I166="")),'08 Sop'!I166,0)</f>
        <v>0</v>
      </c>
      <c r="AE166" s="495">
        <f>IF(AND('08 Sop'!C166=0,NOT('08 Sop'!H166="")),'08 Sop'!H166,4)</f>
        <v>4</v>
      </c>
      <c r="AF166" s="495">
        <f>IF(AND('08 Sop'!D166=0,NOT('08 Sop'!H166="")),'08 Sop'!H166,4)</f>
        <v>4</v>
      </c>
      <c r="AG166" s="495">
        <f>IF(AND('08 Sop'!E166=0,NOT('08 Sop'!H166="")),'08 Sop'!H166,4)</f>
        <v>4</v>
      </c>
      <c r="AH166" s="495">
        <f>IF(AND('08 Sop'!F166=0,NOT('08 Sop'!H166="")),'08 Sop'!H166,4)</f>
        <v>4</v>
      </c>
    </row>
    <row r="167" spans="1:34" outlineLevel="2">
      <c r="A167" s="596" t="s">
        <v>301</v>
      </c>
      <c r="B167" s="724" t="s">
        <v>4905</v>
      </c>
      <c r="C167" s="195"/>
      <c r="D167" s="195"/>
      <c r="E167" s="214"/>
      <c r="F167" s="214"/>
      <c r="G167" s="201">
        <v>4</v>
      </c>
      <c r="H167" s="201">
        <v>2</v>
      </c>
      <c r="I167" s="201"/>
      <c r="J167" s="201" t="s">
        <v>2351</v>
      </c>
      <c r="K167" s="16"/>
      <c r="L167" s="199"/>
      <c r="AA167" s="495">
        <f>IF(AND('08 Sop'!C167=1,NOT('08 Sop'!I167="")),'08 Sop'!I167,0)</f>
        <v>0</v>
      </c>
      <c r="AB167" s="495">
        <f>IF(AND('08 Sop'!D167=1,NOT('08 Sop'!I167="")),'08 Sop'!I167,0)</f>
        <v>0</v>
      </c>
      <c r="AC167" s="495">
        <f>IF(AND('08 Sop'!E167=1,NOT('08 Sop'!I167="")),'08 Sop'!I167,0)</f>
        <v>0</v>
      </c>
      <c r="AD167" s="495">
        <f>IF(AND('08 Sop'!F167=1,NOT('08 Sop'!I167="")),'08 Sop'!I167,0)</f>
        <v>0</v>
      </c>
      <c r="AE167" s="495">
        <f>IF(AND('08 Sop'!C167=0,NOT('08 Sop'!H167="")),'08 Sop'!H167,4)</f>
        <v>2</v>
      </c>
      <c r="AF167" s="495">
        <f>IF(AND('08 Sop'!D167=0,NOT('08 Sop'!H167="")),'08 Sop'!H167,4)</f>
        <v>2</v>
      </c>
      <c r="AG167" s="495">
        <f>IF(AND('08 Sop'!E167=0,NOT('08 Sop'!H167="")),'08 Sop'!H167,4)</f>
        <v>2</v>
      </c>
      <c r="AH167" s="495">
        <f>IF(AND('08 Sop'!F167=0,NOT('08 Sop'!H167="")),'08 Sop'!H167,4)</f>
        <v>2</v>
      </c>
    </row>
    <row r="168" spans="1:34" outlineLevel="2">
      <c r="A168" s="596" t="s">
        <v>4906</v>
      </c>
      <c r="B168" s="724" t="s">
        <v>4837</v>
      </c>
      <c r="C168" s="195"/>
      <c r="D168" s="195"/>
      <c r="E168" s="214"/>
      <c r="F168" s="214"/>
      <c r="G168" s="201">
        <v>4</v>
      </c>
      <c r="H168" s="201">
        <v>3</v>
      </c>
      <c r="I168" s="201"/>
      <c r="J168" s="201" t="s">
        <v>5466</v>
      </c>
      <c r="K168" s="16"/>
      <c r="L168" s="199"/>
      <c r="AA168" s="495">
        <f>IF(AND('08 Sop'!C168=1,NOT('08 Sop'!I168="")),'08 Sop'!I168,0)</f>
        <v>0</v>
      </c>
      <c r="AB168" s="495">
        <f>IF(AND('08 Sop'!D168=1,NOT('08 Sop'!I168="")),'08 Sop'!I168,0)</f>
        <v>0</v>
      </c>
      <c r="AC168" s="495">
        <f>IF(AND('08 Sop'!E168=1,NOT('08 Sop'!I168="")),'08 Sop'!I168,0)</f>
        <v>0</v>
      </c>
      <c r="AD168" s="495">
        <f>IF(AND('08 Sop'!F168=1,NOT('08 Sop'!I168="")),'08 Sop'!I168,0)</f>
        <v>0</v>
      </c>
      <c r="AE168" s="495">
        <f>IF(AND('08 Sop'!C168=0,NOT('08 Sop'!H168="")),'08 Sop'!H168,4)</f>
        <v>3</v>
      </c>
      <c r="AF168" s="495">
        <f>IF(AND('08 Sop'!D168=0,NOT('08 Sop'!H168="")),'08 Sop'!H168,4)</f>
        <v>3</v>
      </c>
      <c r="AG168" s="495">
        <f>IF(AND('08 Sop'!E168=0,NOT('08 Sop'!H168="")),'08 Sop'!H168,4)</f>
        <v>3</v>
      </c>
      <c r="AH168" s="495">
        <f>IF(AND('08 Sop'!F168=0,NOT('08 Sop'!H168="")),'08 Sop'!H168,4)</f>
        <v>3</v>
      </c>
    </row>
    <row r="169" spans="1:34" outlineLevel="2">
      <c r="A169" s="596" t="s">
        <v>4838</v>
      </c>
      <c r="B169" s="724" t="s">
        <v>4839</v>
      </c>
      <c r="C169" s="195"/>
      <c r="D169" s="195"/>
      <c r="E169" s="214"/>
      <c r="F169" s="214"/>
      <c r="G169" s="201">
        <v>2</v>
      </c>
      <c r="H169" s="201"/>
      <c r="I169" s="201"/>
      <c r="J169" s="201" t="s">
        <v>2356</v>
      </c>
      <c r="K169" s="16"/>
      <c r="L169" s="199"/>
      <c r="AA169" s="495">
        <f>IF(AND('08 Sop'!C169=1,NOT('08 Sop'!I169="")),'08 Sop'!I169,0)</f>
        <v>0</v>
      </c>
      <c r="AB169" s="495">
        <f>IF(AND('08 Sop'!D169=1,NOT('08 Sop'!I169="")),'08 Sop'!I169,0)</f>
        <v>0</v>
      </c>
      <c r="AC169" s="495">
        <f>IF(AND('08 Sop'!E169=1,NOT('08 Sop'!I169="")),'08 Sop'!I169,0)</f>
        <v>0</v>
      </c>
      <c r="AD169" s="495">
        <f>IF(AND('08 Sop'!F169=1,NOT('08 Sop'!I169="")),'08 Sop'!I169,0)</f>
        <v>0</v>
      </c>
      <c r="AE169" s="495">
        <f>IF(AND('08 Sop'!C169=0,NOT('08 Sop'!H169="")),'08 Sop'!H169,4)</f>
        <v>4</v>
      </c>
      <c r="AF169" s="495">
        <f>IF(AND('08 Sop'!D169=0,NOT('08 Sop'!H169="")),'08 Sop'!H169,4)</f>
        <v>4</v>
      </c>
      <c r="AG169" s="495">
        <f>IF(AND('08 Sop'!E169=0,NOT('08 Sop'!H169="")),'08 Sop'!H169,4)</f>
        <v>4</v>
      </c>
      <c r="AH169" s="495">
        <f>IF(AND('08 Sop'!F169=0,NOT('08 Sop'!H169="")),'08 Sop'!H169,4)</f>
        <v>4</v>
      </c>
    </row>
    <row r="170" spans="1:34" outlineLevel="2">
      <c r="A170" s="596" t="s">
        <v>4909</v>
      </c>
      <c r="B170" s="724" t="s">
        <v>4910</v>
      </c>
      <c r="C170" s="195"/>
      <c r="D170" s="195"/>
      <c r="E170" s="214"/>
      <c r="F170" s="214"/>
      <c r="G170" s="201">
        <v>4</v>
      </c>
      <c r="H170" s="201"/>
      <c r="I170" s="201">
        <v>3</v>
      </c>
      <c r="J170" s="201" t="s">
        <v>2356</v>
      </c>
      <c r="K170" s="16" t="s">
        <v>5693</v>
      </c>
      <c r="L170" s="199"/>
      <c r="AA170" s="495">
        <f>IF(AND('08 Sop'!C170=1,NOT('08 Sop'!I170="")),'08 Sop'!I170,0)</f>
        <v>0</v>
      </c>
      <c r="AB170" s="495">
        <f>IF(AND('08 Sop'!D170=1,NOT('08 Sop'!I170="")),'08 Sop'!I170,0)</f>
        <v>0</v>
      </c>
      <c r="AC170" s="495">
        <f>IF(AND('08 Sop'!E170=1,NOT('08 Sop'!I170="")),'08 Sop'!I170,0)</f>
        <v>0</v>
      </c>
      <c r="AD170" s="495">
        <f>IF(AND('08 Sop'!F170=1,NOT('08 Sop'!I170="")),'08 Sop'!I170,0)</f>
        <v>0</v>
      </c>
      <c r="AE170" s="495">
        <f>IF(AND('08 Sop'!C170=0,NOT('08 Sop'!H170="")),'08 Sop'!H170,4)</f>
        <v>4</v>
      </c>
      <c r="AF170" s="495">
        <f>IF(AND('08 Sop'!D170=0,NOT('08 Sop'!H170="")),'08 Sop'!H170,4)</f>
        <v>4</v>
      </c>
      <c r="AG170" s="495">
        <f>IF(AND('08 Sop'!E170=0,NOT('08 Sop'!H170="")),'08 Sop'!H170,4)</f>
        <v>4</v>
      </c>
      <c r="AH170" s="495">
        <f>IF(AND('08 Sop'!F170=0,NOT('08 Sop'!H170="")),'08 Sop'!H170,4)</f>
        <v>4</v>
      </c>
    </row>
    <row r="171" spans="1:34" ht="50" outlineLevel="2">
      <c r="A171" s="596" t="s">
        <v>4911</v>
      </c>
      <c r="B171" s="724" t="s">
        <v>4865</v>
      </c>
      <c r="C171" s="195"/>
      <c r="D171" s="195"/>
      <c r="E171" s="214"/>
      <c r="F171" s="214"/>
      <c r="G171" s="201">
        <v>2</v>
      </c>
      <c r="H171" s="201">
        <v>2</v>
      </c>
      <c r="I171" s="201"/>
      <c r="J171" s="201" t="s">
        <v>5466</v>
      </c>
      <c r="K171" s="16"/>
      <c r="L171" s="203"/>
      <c r="AA171" s="495">
        <f>IF(AND('08 Sop'!C171=1,NOT('08 Sop'!I171="")),'08 Sop'!I171,0)</f>
        <v>0</v>
      </c>
      <c r="AB171" s="495">
        <f>IF(AND('08 Sop'!D171=1,NOT('08 Sop'!I171="")),'08 Sop'!I171,0)</f>
        <v>0</v>
      </c>
      <c r="AC171" s="495">
        <f>IF(AND('08 Sop'!E171=1,NOT('08 Sop'!I171="")),'08 Sop'!I171,0)</f>
        <v>0</v>
      </c>
      <c r="AD171" s="495">
        <f>IF(AND('08 Sop'!F171=1,NOT('08 Sop'!I171="")),'08 Sop'!I171,0)</f>
        <v>0</v>
      </c>
      <c r="AE171" s="495">
        <f>IF(AND('08 Sop'!C171=0,NOT('08 Sop'!H171="")),'08 Sop'!H171,4)</f>
        <v>2</v>
      </c>
      <c r="AF171" s="495">
        <f>IF(AND('08 Sop'!D171=0,NOT('08 Sop'!H171="")),'08 Sop'!H171,4)</f>
        <v>2</v>
      </c>
      <c r="AG171" s="495">
        <f>IF(AND('08 Sop'!E171=0,NOT('08 Sop'!H171="")),'08 Sop'!H171,4)</f>
        <v>2</v>
      </c>
      <c r="AH171" s="495">
        <f>IF(AND('08 Sop'!F171=0,NOT('08 Sop'!H171="")),'08 Sop'!H171,4)</f>
        <v>2</v>
      </c>
    </row>
    <row r="172" spans="1:34" outlineLevel="2">
      <c r="A172" s="596" t="s">
        <v>4866</v>
      </c>
      <c r="B172" s="724" t="s">
        <v>4867</v>
      </c>
      <c r="C172" s="195"/>
      <c r="D172" s="195"/>
      <c r="E172" s="214"/>
      <c r="F172" s="214"/>
      <c r="G172" s="201">
        <v>4</v>
      </c>
      <c r="H172" s="201">
        <v>3</v>
      </c>
      <c r="I172" s="201"/>
      <c r="J172" s="201" t="s">
        <v>3371</v>
      </c>
      <c r="K172" s="16"/>
      <c r="L172" s="199"/>
      <c r="AA172" s="495">
        <f>IF(AND('08 Sop'!C172=1,NOT('08 Sop'!I172="")),'08 Sop'!I172,0)</f>
        <v>0</v>
      </c>
      <c r="AB172" s="495">
        <f>IF(AND('08 Sop'!D172=1,NOT('08 Sop'!I172="")),'08 Sop'!I172,0)</f>
        <v>0</v>
      </c>
      <c r="AC172" s="495">
        <f>IF(AND('08 Sop'!E172=1,NOT('08 Sop'!I172="")),'08 Sop'!I172,0)</f>
        <v>0</v>
      </c>
      <c r="AD172" s="495">
        <f>IF(AND('08 Sop'!F172=1,NOT('08 Sop'!I172="")),'08 Sop'!I172,0)</f>
        <v>0</v>
      </c>
      <c r="AE172" s="495">
        <f>IF(AND('08 Sop'!C172=0,NOT('08 Sop'!H172="")),'08 Sop'!H172,4)</f>
        <v>3</v>
      </c>
      <c r="AF172" s="495">
        <f>IF(AND('08 Sop'!D172=0,NOT('08 Sop'!H172="")),'08 Sop'!H172,4)</f>
        <v>3</v>
      </c>
      <c r="AG172" s="495">
        <f>IF(AND('08 Sop'!E172=0,NOT('08 Sop'!H172="")),'08 Sop'!H172,4)</f>
        <v>3</v>
      </c>
      <c r="AH172" s="495">
        <f>IF(AND('08 Sop'!F172=0,NOT('08 Sop'!H172="")),'08 Sop'!H172,4)</f>
        <v>3</v>
      </c>
    </row>
    <row r="173" spans="1:34" outlineLevel="2">
      <c r="A173" s="596" t="s">
        <v>4868</v>
      </c>
      <c r="B173" s="724" t="s">
        <v>4869</v>
      </c>
      <c r="C173" s="195"/>
      <c r="D173" s="195"/>
      <c r="E173" s="214"/>
      <c r="F173" s="214"/>
      <c r="G173" s="201">
        <v>4</v>
      </c>
      <c r="H173" s="201">
        <v>2</v>
      </c>
      <c r="I173" s="201"/>
      <c r="J173" s="201" t="s">
        <v>3371</v>
      </c>
      <c r="K173" s="16"/>
      <c r="L173" s="203"/>
      <c r="AA173" s="495">
        <f>IF(AND('08 Sop'!C173=1,NOT('08 Sop'!I173="")),'08 Sop'!I173,0)</f>
        <v>0</v>
      </c>
      <c r="AB173" s="495">
        <f>IF(AND('08 Sop'!D173=1,NOT('08 Sop'!I173="")),'08 Sop'!I173,0)</f>
        <v>0</v>
      </c>
      <c r="AC173" s="495">
        <f>IF(AND('08 Sop'!E173=1,NOT('08 Sop'!I173="")),'08 Sop'!I173,0)</f>
        <v>0</v>
      </c>
      <c r="AD173" s="495">
        <f>IF(AND('08 Sop'!F173=1,NOT('08 Sop'!I173="")),'08 Sop'!I173,0)</f>
        <v>0</v>
      </c>
      <c r="AE173" s="495">
        <f>IF(AND('08 Sop'!C173=0,NOT('08 Sop'!H173="")),'08 Sop'!H173,4)</f>
        <v>2</v>
      </c>
      <c r="AF173" s="495">
        <f>IF(AND('08 Sop'!D173=0,NOT('08 Sop'!H173="")),'08 Sop'!H173,4)</f>
        <v>2</v>
      </c>
      <c r="AG173" s="495">
        <f>IF(AND('08 Sop'!E173=0,NOT('08 Sop'!H173="")),'08 Sop'!H173,4)</f>
        <v>2</v>
      </c>
      <c r="AH173" s="495">
        <f>IF(AND('08 Sop'!F173=0,NOT('08 Sop'!H173="")),'08 Sop'!H173,4)</f>
        <v>2</v>
      </c>
    </row>
    <row r="174" spans="1:34" outlineLevel="2">
      <c r="A174" s="596" t="s">
        <v>4870</v>
      </c>
      <c r="B174" s="724" t="s">
        <v>5036</v>
      </c>
      <c r="C174" s="195"/>
      <c r="D174" s="195"/>
      <c r="E174" s="214"/>
      <c r="F174" s="214"/>
      <c r="G174" s="201">
        <v>4</v>
      </c>
      <c r="H174" s="201">
        <v>2</v>
      </c>
      <c r="I174" s="201"/>
      <c r="J174" s="201" t="s">
        <v>3371</v>
      </c>
      <c r="K174" s="16"/>
      <c r="L174" s="203"/>
      <c r="AA174" s="495">
        <f>IF(AND('08 Sop'!C174=1,NOT('08 Sop'!I174="")),'08 Sop'!I174,0)</f>
        <v>0</v>
      </c>
      <c r="AB174" s="495">
        <f>IF(AND('08 Sop'!D174=1,NOT('08 Sop'!I174="")),'08 Sop'!I174,0)</f>
        <v>0</v>
      </c>
      <c r="AC174" s="495">
        <f>IF(AND('08 Sop'!E174=1,NOT('08 Sop'!I174="")),'08 Sop'!I174,0)</f>
        <v>0</v>
      </c>
      <c r="AD174" s="495">
        <f>IF(AND('08 Sop'!F174=1,NOT('08 Sop'!I174="")),'08 Sop'!I174,0)</f>
        <v>0</v>
      </c>
      <c r="AE174" s="495">
        <f>IF(AND('08 Sop'!C174=0,NOT('08 Sop'!H174="")),'08 Sop'!H174,4)</f>
        <v>2</v>
      </c>
      <c r="AF174" s="495">
        <f>IF(AND('08 Sop'!D174=0,NOT('08 Sop'!H174="")),'08 Sop'!H174,4)</f>
        <v>2</v>
      </c>
      <c r="AG174" s="495">
        <f>IF(AND('08 Sop'!E174=0,NOT('08 Sop'!H174="")),'08 Sop'!H174,4)</f>
        <v>2</v>
      </c>
      <c r="AH174" s="495">
        <f>IF(AND('08 Sop'!F174=0,NOT('08 Sop'!H174="")),'08 Sop'!H174,4)</f>
        <v>2</v>
      </c>
    </row>
    <row r="175" spans="1:34" outlineLevel="2">
      <c r="A175" s="596" t="s">
        <v>4871</v>
      </c>
      <c r="B175" s="724" t="s">
        <v>4872</v>
      </c>
      <c r="C175" s="195"/>
      <c r="D175" s="195"/>
      <c r="E175" s="214"/>
      <c r="F175" s="214"/>
      <c r="G175" s="201">
        <v>3</v>
      </c>
      <c r="H175" s="201"/>
      <c r="I175" s="201"/>
      <c r="J175" s="201" t="s">
        <v>2858</v>
      </c>
      <c r="K175" s="16"/>
      <c r="L175" s="199"/>
      <c r="AA175" s="495">
        <f>IF(AND('08 Sop'!C175=1,NOT('08 Sop'!I175="")),'08 Sop'!I175,0)</f>
        <v>0</v>
      </c>
      <c r="AB175" s="495">
        <f>IF(AND('08 Sop'!D175=1,NOT('08 Sop'!I175="")),'08 Sop'!I175,0)</f>
        <v>0</v>
      </c>
      <c r="AC175" s="495">
        <f>IF(AND('08 Sop'!E175=1,NOT('08 Sop'!I175="")),'08 Sop'!I175,0)</f>
        <v>0</v>
      </c>
      <c r="AD175" s="495">
        <f>IF(AND('08 Sop'!F175=1,NOT('08 Sop'!I175="")),'08 Sop'!I175,0)</f>
        <v>0</v>
      </c>
      <c r="AE175" s="495">
        <f>IF(AND('08 Sop'!C175=0,NOT('08 Sop'!H175="")),'08 Sop'!H175,4)</f>
        <v>4</v>
      </c>
      <c r="AF175" s="495">
        <f>IF(AND('08 Sop'!D175=0,NOT('08 Sop'!H175="")),'08 Sop'!H175,4)</f>
        <v>4</v>
      </c>
      <c r="AG175" s="495">
        <f>IF(AND('08 Sop'!E175=0,NOT('08 Sop'!H175="")),'08 Sop'!H175,4)</f>
        <v>4</v>
      </c>
      <c r="AH175" s="495">
        <f>IF(AND('08 Sop'!F175=0,NOT('08 Sop'!H175="")),'08 Sop'!H175,4)</f>
        <v>4</v>
      </c>
    </row>
    <row r="176" spans="1:34" outlineLevel="1">
      <c r="A176" s="594" t="s">
        <v>4873</v>
      </c>
      <c r="B176" s="734" t="s">
        <v>201</v>
      </c>
      <c r="C176" s="195"/>
      <c r="D176" s="195"/>
      <c r="E176" s="214"/>
      <c r="F176" s="214"/>
      <c r="G176" s="201"/>
      <c r="H176" s="201"/>
      <c r="I176" s="201"/>
      <c r="J176" s="201"/>
      <c r="K176" s="16"/>
      <c r="L176" s="199"/>
      <c r="AB176" s="495">
        <f>IF(AND('08 Sop'!D176=1,NOT('08 Sop'!I176="")),'08 Sop'!I176,0)</f>
        <v>0</v>
      </c>
    </row>
    <row r="177" spans="1:34" ht="20" outlineLevel="2">
      <c r="A177" s="596" t="s">
        <v>385</v>
      </c>
      <c r="B177" s="735" t="s">
        <v>386</v>
      </c>
      <c r="C177" s="195"/>
      <c r="D177" s="195"/>
      <c r="E177" s="214"/>
      <c r="F177" s="214"/>
      <c r="G177" s="201">
        <v>2</v>
      </c>
      <c r="H177" s="201"/>
      <c r="I177" s="201"/>
      <c r="J177" s="201" t="s">
        <v>2351</v>
      </c>
      <c r="K177" s="16" t="s">
        <v>4923</v>
      </c>
      <c r="L177" s="199"/>
      <c r="AA177" s="495">
        <f>IF(AND('08 Sop'!C177=1,NOT('08 Sop'!I177="")),'08 Sop'!I177,0)</f>
        <v>0</v>
      </c>
      <c r="AB177" s="495">
        <f>IF(AND('08 Sop'!D177=1,NOT('08 Sop'!I177="")),'08 Sop'!I177,0)</f>
        <v>0</v>
      </c>
      <c r="AC177" s="495">
        <f>IF(AND('08 Sop'!E177=1,NOT('08 Sop'!I177="")),'08 Sop'!I177,0)</f>
        <v>0</v>
      </c>
      <c r="AD177" s="495">
        <f>IF(AND('08 Sop'!F177=1,NOT('08 Sop'!I177="")),'08 Sop'!I177,0)</f>
        <v>0</v>
      </c>
      <c r="AE177" s="495">
        <f>IF(AND('08 Sop'!C177=0,NOT('08 Sop'!H177="")),'08 Sop'!H177,4)</f>
        <v>4</v>
      </c>
      <c r="AF177" s="495">
        <f>IF(AND('08 Sop'!D177=0,NOT('08 Sop'!H177="")),'08 Sop'!H177,4)</f>
        <v>4</v>
      </c>
      <c r="AG177" s="495">
        <f>IF(AND('08 Sop'!E177=0,NOT('08 Sop'!H177="")),'08 Sop'!H177,4)</f>
        <v>4</v>
      </c>
      <c r="AH177" s="495">
        <f>IF(AND('08 Sop'!F177=0,NOT('08 Sop'!H177="")),'08 Sop'!H177,4)</f>
        <v>4</v>
      </c>
    </row>
    <row r="178" spans="1:34" s="211" customFormat="1" ht="13" outlineLevel="2">
      <c r="A178" s="596" t="s">
        <v>387</v>
      </c>
      <c r="B178" s="602" t="s">
        <v>388</v>
      </c>
      <c r="C178" s="195"/>
      <c r="D178" s="195"/>
      <c r="E178" s="214"/>
      <c r="F178" s="214"/>
      <c r="G178" s="201">
        <v>4</v>
      </c>
      <c r="H178" s="201"/>
      <c r="I178" s="201"/>
      <c r="J178" s="201" t="s">
        <v>5466</v>
      </c>
      <c r="K178" s="202"/>
      <c r="L178" s="199"/>
      <c r="M178" s="498"/>
      <c r="N178" s="210"/>
      <c r="O178" s="210"/>
      <c r="P178" s="210"/>
      <c r="Q178" s="210"/>
      <c r="R178" s="210"/>
      <c r="S178" s="210"/>
      <c r="T178" s="210"/>
      <c r="U178" s="210"/>
      <c r="V178" s="210"/>
      <c r="W178" s="210"/>
      <c r="X178" s="210"/>
      <c r="Y178" s="210"/>
      <c r="Z178" s="210"/>
      <c r="AA178" s="211">
        <f>IF(AND('08 Sop'!C178=1,NOT('08 Sop'!I178="")),'08 Sop'!I178,0)</f>
        <v>0</v>
      </c>
      <c r="AB178" s="495">
        <f>IF(AND('08 Sop'!D178=1,NOT('08 Sop'!I178="")),'08 Sop'!I178,0)</f>
        <v>0</v>
      </c>
      <c r="AC178" s="211">
        <f>IF(AND('08 Sop'!E178=1,NOT('08 Sop'!I178="")),'08 Sop'!I178,0)</f>
        <v>0</v>
      </c>
      <c r="AD178" s="211">
        <f>IF(AND('08 Sop'!F178=1,NOT('08 Sop'!I178="")),'08 Sop'!I178,0)</f>
        <v>0</v>
      </c>
      <c r="AE178" s="211">
        <f>IF(AND('08 Sop'!C178=0,NOT('08 Sop'!H178="")),'08 Sop'!H178,4)</f>
        <v>4</v>
      </c>
      <c r="AF178" s="211">
        <f>IF(AND('08 Sop'!D178=0,NOT('08 Sop'!H178="")),'08 Sop'!H178,4)</f>
        <v>4</v>
      </c>
      <c r="AG178" s="211">
        <f>IF(AND('08 Sop'!E178=0,NOT('08 Sop'!H178="")),'08 Sop'!H178,4)</f>
        <v>4</v>
      </c>
      <c r="AH178" s="211">
        <f>IF(AND('08 Sop'!F178=0,NOT('08 Sop'!H178="")),'08 Sop'!H178,4)</f>
        <v>4</v>
      </c>
    </row>
    <row r="179" spans="1:34" s="499" customFormat="1">
      <c r="A179" s="596" t="s">
        <v>389</v>
      </c>
      <c r="B179" s="735" t="s">
        <v>272</v>
      </c>
      <c r="C179" s="195"/>
      <c r="D179" s="195"/>
      <c r="E179" s="214"/>
      <c r="F179" s="214"/>
      <c r="G179" s="201">
        <v>2</v>
      </c>
      <c r="H179" s="201"/>
      <c r="I179" s="201"/>
      <c r="J179" s="201" t="s">
        <v>5466</v>
      </c>
      <c r="K179" s="16"/>
      <c r="L179" s="203"/>
      <c r="M179" s="498"/>
      <c r="N179" s="512"/>
      <c r="O179" s="512"/>
      <c r="P179" s="512"/>
      <c r="Q179" s="512"/>
      <c r="R179" s="512"/>
      <c r="S179" s="512"/>
      <c r="T179" s="512"/>
      <c r="U179" s="512"/>
      <c r="V179" s="512"/>
      <c r="W179" s="512"/>
      <c r="X179" s="512"/>
      <c r="Y179" s="512"/>
      <c r="Z179" s="512"/>
      <c r="AA179" s="499">
        <f>IF(AND('08 Sop'!C179=1,NOT('08 Sop'!I179="")),'08 Sop'!I179,0)</f>
        <v>0</v>
      </c>
      <c r="AB179" s="495">
        <f>IF(AND('08 Sop'!D179=1,NOT('08 Sop'!I179="")),'08 Sop'!I179,0)</f>
        <v>0</v>
      </c>
      <c r="AC179" s="499">
        <f>IF(AND('08 Sop'!E179=1,NOT('08 Sop'!I179="")),'08 Sop'!I179,0)</f>
        <v>0</v>
      </c>
      <c r="AD179" s="499">
        <f>IF(AND('08 Sop'!F179=1,NOT('08 Sop'!I179="")),'08 Sop'!I179,0)</f>
        <v>0</v>
      </c>
      <c r="AE179" s="499">
        <f>IF(AND('08 Sop'!C179=0,NOT('08 Sop'!H179="")),'08 Sop'!H179,4)</f>
        <v>4</v>
      </c>
      <c r="AF179" s="499">
        <f>IF(AND('08 Sop'!D179=0,NOT('08 Sop'!H179="")),'08 Sop'!H179,4)</f>
        <v>4</v>
      </c>
      <c r="AG179" s="499">
        <f>IF(AND('08 Sop'!E179=0,NOT('08 Sop'!H179="")),'08 Sop'!H179,4)</f>
        <v>4</v>
      </c>
      <c r="AH179" s="499">
        <f>IF(AND('08 Sop'!F179=0,NOT('08 Sop'!H179="")),'08 Sop'!H179,4)</f>
        <v>4</v>
      </c>
    </row>
    <row r="180" spans="1:34" s="499" customFormat="1">
      <c r="A180" s="596" t="s">
        <v>273</v>
      </c>
      <c r="B180" s="735" t="s">
        <v>274</v>
      </c>
      <c r="C180" s="195"/>
      <c r="D180" s="195"/>
      <c r="E180" s="214"/>
      <c r="F180" s="214"/>
      <c r="G180" s="201">
        <v>2</v>
      </c>
      <c r="H180" s="201"/>
      <c r="I180" s="201"/>
      <c r="J180" s="201" t="s">
        <v>5466</v>
      </c>
      <c r="K180" s="16"/>
      <c r="L180" s="203"/>
      <c r="M180" s="498"/>
      <c r="N180" s="512"/>
      <c r="O180" s="512"/>
      <c r="P180" s="512"/>
      <c r="Q180" s="512"/>
      <c r="R180" s="512"/>
      <c r="S180" s="512"/>
      <c r="T180" s="512"/>
      <c r="U180" s="512"/>
      <c r="V180" s="512"/>
      <c r="W180" s="512"/>
      <c r="X180" s="512"/>
      <c r="Y180" s="512"/>
      <c r="Z180" s="512"/>
      <c r="AA180" s="499">
        <f>IF(AND('08 Sop'!C180=1,NOT('08 Sop'!I180="")),'08 Sop'!I180,0)</f>
        <v>0</v>
      </c>
      <c r="AB180" s="495">
        <f>IF(AND('08 Sop'!D180=1,NOT('08 Sop'!I180="")),'08 Sop'!I180,0)</f>
        <v>0</v>
      </c>
      <c r="AC180" s="499">
        <f>IF(AND('08 Sop'!E180=1,NOT('08 Sop'!I180="")),'08 Sop'!I180,0)</f>
        <v>0</v>
      </c>
      <c r="AD180" s="499">
        <f>IF(AND('08 Sop'!F180=1,NOT('08 Sop'!I180="")),'08 Sop'!I180,0)</f>
        <v>0</v>
      </c>
      <c r="AE180" s="499">
        <f>IF(AND('08 Sop'!C180=0,NOT('08 Sop'!H180="")),'08 Sop'!H180,4)</f>
        <v>4</v>
      </c>
      <c r="AF180" s="499">
        <f>IF(AND('08 Sop'!D180=0,NOT('08 Sop'!H180="")),'08 Sop'!H180,4)</f>
        <v>4</v>
      </c>
      <c r="AG180" s="499">
        <f>IF(AND('08 Sop'!E180=0,NOT('08 Sop'!H180="")),'08 Sop'!H180,4)</f>
        <v>4</v>
      </c>
      <c r="AH180" s="499">
        <f>IF(AND('08 Sop'!F180=0,NOT('08 Sop'!H180="")),'08 Sop'!H180,4)</f>
        <v>4</v>
      </c>
    </row>
    <row r="181" spans="1:34" outlineLevel="2">
      <c r="A181" s="596" t="s">
        <v>275</v>
      </c>
      <c r="B181" s="735" t="s">
        <v>4883</v>
      </c>
      <c r="C181" s="195"/>
      <c r="D181" s="195"/>
      <c r="E181" s="214"/>
      <c r="F181" s="214"/>
      <c r="G181" s="201">
        <v>2</v>
      </c>
      <c r="H181" s="201">
        <v>3</v>
      </c>
      <c r="I181" s="201"/>
      <c r="J181" s="201" t="s">
        <v>2858</v>
      </c>
      <c r="K181" s="16"/>
      <c r="L181" s="199"/>
      <c r="AA181" s="495">
        <f>IF(AND('08 Sop'!C181=1,NOT('08 Sop'!I181="")),'08 Sop'!I181,0)</f>
        <v>0</v>
      </c>
      <c r="AB181" s="495">
        <f>IF(AND('08 Sop'!D181=1,NOT('08 Sop'!I181="")),'08 Sop'!I181,0)</f>
        <v>0</v>
      </c>
      <c r="AC181" s="495">
        <f>IF(AND('08 Sop'!E181=1,NOT('08 Sop'!I181="")),'08 Sop'!I181,0)</f>
        <v>0</v>
      </c>
      <c r="AD181" s="495">
        <f>IF(AND('08 Sop'!F181=1,NOT('08 Sop'!I181="")),'08 Sop'!I181,0)</f>
        <v>0</v>
      </c>
      <c r="AE181" s="495">
        <f>IF(AND('08 Sop'!C181=0,NOT('08 Sop'!H181="")),'08 Sop'!H181,4)</f>
        <v>3</v>
      </c>
      <c r="AF181" s="495">
        <f>IF(AND('08 Sop'!D181=0,NOT('08 Sop'!H181="")),'08 Sop'!H181,4)</f>
        <v>3</v>
      </c>
      <c r="AG181" s="495">
        <f>IF(AND('08 Sop'!E181=0,NOT('08 Sop'!H181="")),'08 Sop'!H181,4)</f>
        <v>3</v>
      </c>
      <c r="AH181" s="495">
        <f>IF(AND('08 Sop'!F181=0,NOT('08 Sop'!H181="")),'08 Sop'!H181,4)</f>
        <v>3</v>
      </c>
    </row>
    <row r="182" spans="1:34" ht="13">
      <c r="A182" s="721" t="s">
        <v>4884</v>
      </c>
      <c r="B182" s="731" t="s">
        <v>4885</v>
      </c>
      <c r="C182" s="195"/>
      <c r="D182" s="195"/>
      <c r="E182" s="214"/>
      <c r="F182" s="214"/>
      <c r="G182" s="201"/>
      <c r="H182" s="201"/>
      <c r="I182" s="202"/>
      <c r="J182" s="202"/>
      <c r="K182" s="16"/>
      <c r="L182" s="199"/>
      <c r="AB182" s="495">
        <f>IF(AND('08 Sop'!D182=1,NOT('08 Sop'!I182="")),'08 Sop'!I182,0)</f>
        <v>0</v>
      </c>
    </row>
    <row r="183" spans="1:34" outlineLevel="1">
      <c r="A183" s="594" t="s">
        <v>4886</v>
      </c>
      <c r="B183" s="726" t="s">
        <v>5064</v>
      </c>
      <c r="C183" s="195"/>
      <c r="D183" s="195"/>
      <c r="E183" s="214"/>
      <c r="F183" s="214"/>
      <c r="G183" s="201"/>
      <c r="H183" s="201"/>
      <c r="I183" s="202"/>
      <c r="J183" s="202"/>
      <c r="K183" s="16"/>
      <c r="L183" s="199"/>
      <c r="AB183" s="495">
        <f>IF(AND('08 Sop'!D183=1,NOT('08 Sop'!I183="")),'08 Sop'!I183,0)</f>
        <v>0</v>
      </c>
    </row>
    <row r="184" spans="1:34" outlineLevel="2">
      <c r="A184" s="596" t="s">
        <v>4928</v>
      </c>
      <c r="B184" s="600" t="s">
        <v>1719</v>
      </c>
      <c r="C184" s="195"/>
      <c r="D184" s="195"/>
      <c r="E184" s="214"/>
      <c r="F184" s="214"/>
      <c r="G184" s="201">
        <v>2</v>
      </c>
      <c r="H184" s="201"/>
      <c r="I184" s="201"/>
      <c r="J184" s="201" t="s">
        <v>2351</v>
      </c>
      <c r="K184" s="16" t="s">
        <v>1720</v>
      </c>
      <c r="L184" s="199"/>
      <c r="AA184" s="495">
        <f>IF(AND('08 Sop'!C184=1,NOT('08 Sop'!I184="")),'08 Sop'!I184,0)</f>
        <v>0</v>
      </c>
      <c r="AB184" s="495">
        <f>IF(AND('08 Sop'!D184=1,NOT('08 Sop'!I184="")),'08 Sop'!I184,0)</f>
        <v>0</v>
      </c>
      <c r="AC184" s="495">
        <f>IF(AND('08 Sop'!E184=1,NOT('08 Sop'!I184="")),'08 Sop'!I184,0)</f>
        <v>0</v>
      </c>
      <c r="AD184" s="495">
        <f>IF(AND('08 Sop'!F184=1,NOT('08 Sop'!I184="")),'08 Sop'!I184,0)</f>
        <v>0</v>
      </c>
      <c r="AE184" s="495">
        <f>IF(AND('08 Sop'!C184=0,NOT('08 Sop'!H184="")),'08 Sop'!H184,4)</f>
        <v>4</v>
      </c>
      <c r="AF184" s="495">
        <f>IF(AND('08 Sop'!D184=0,NOT('08 Sop'!H184="")),'08 Sop'!H184,4)</f>
        <v>4</v>
      </c>
      <c r="AG184" s="495">
        <f>IF(AND('08 Sop'!E184=0,NOT('08 Sop'!H184="")),'08 Sop'!H184,4)</f>
        <v>4</v>
      </c>
      <c r="AH184" s="495">
        <f>IF(AND('08 Sop'!F184=0,NOT('08 Sop'!H184="")),'08 Sop'!H184,4)</f>
        <v>4</v>
      </c>
    </row>
    <row r="185" spans="1:34" ht="20" outlineLevel="2">
      <c r="A185" s="596" t="s">
        <v>4929</v>
      </c>
      <c r="B185" s="724" t="s">
        <v>4826</v>
      </c>
      <c r="C185" s="196"/>
      <c r="D185" s="195"/>
      <c r="E185" s="214"/>
      <c r="F185" s="214"/>
      <c r="G185" s="201">
        <v>4</v>
      </c>
      <c r="H185" s="201"/>
      <c r="I185" s="201"/>
      <c r="J185" s="201" t="s">
        <v>5466</v>
      </c>
      <c r="K185" s="16"/>
      <c r="L185" s="199"/>
      <c r="AA185" s="495">
        <f>IF(AND('08 Sop'!C185=1,NOT('08 Sop'!I185="")),'08 Sop'!I185,0)</f>
        <v>0</v>
      </c>
      <c r="AB185" s="495">
        <f>IF(AND('08 Sop'!D185=1,NOT('08 Sop'!I185="")),'08 Sop'!I185,0)</f>
        <v>0</v>
      </c>
      <c r="AC185" s="495">
        <f>IF(AND('08 Sop'!E185=1,NOT('08 Sop'!I185="")),'08 Sop'!I185,0)</f>
        <v>0</v>
      </c>
      <c r="AD185" s="495">
        <f>IF(AND('08 Sop'!F185=1,NOT('08 Sop'!I185="")),'08 Sop'!I185,0)</f>
        <v>0</v>
      </c>
      <c r="AE185" s="495">
        <f>IF(AND('08 Sop'!C185=0,NOT('08 Sop'!H185="")),'08 Sop'!H185,4)</f>
        <v>4</v>
      </c>
      <c r="AF185" s="495">
        <f>IF(AND('08 Sop'!D185=0,NOT('08 Sop'!H185="")),'08 Sop'!H185,4)</f>
        <v>4</v>
      </c>
      <c r="AG185" s="495">
        <f>IF(AND('08 Sop'!E185=0,NOT('08 Sop'!H185="")),'08 Sop'!H185,4)</f>
        <v>4</v>
      </c>
      <c r="AH185" s="495">
        <f>IF(AND('08 Sop'!F185=0,NOT('08 Sop'!H185="")),'08 Sop'!H185,4)</f>
        <v>4</v>
      </c>
    </row>
    <row r="186" spans="1:34" outlineLevel="2">
      <c r="A186" s="596" t="s">
        <v>4827</v>
      </c>
      <c r="B186" s="724" t="s">
        <v>5065</v>
      </c>
      <c r="C186" s="195"/>
      <c r="D186" s="195"/>
      <c r="E186" s="214"/>
      <c r="F186" s="214"/>
      <c r="G186" s="201">
        <v>4</v>
      </c>
      <c r="H186" s="201">
        <v>2</v>
      </c>
      <c r="I186" s="201"/>
      <c r="J186" s="201" t="s">
        <v>5466</v>
      </c>
      <c r="K186" s="16"/>
      <c r="L186" s="199"/>
      <c r="AA186" s="495">
        <f>IF(AND('08 Sop'!C186=1,NOT('08 Sop'!I186="")),'08 Sop'!I186,0)</f>
        <v>0</v>
      </c>
      <c r="AB186" s="495">
        <f>IF(AND('08 Sop'!D186=1,NOT('08 Sop'!I186="")),'08 Sop'!I186,0)</f>
        <v>0</v>
      </c>
      <c r="AC186" s="495">
        <f>IF(AND('08 Sop'!E186=1,NOT('08 Sop'!I186="")),'08 Sop'!I186,0)</f>
        <v>0</v>
      </c>
      <c r="AD186" s="495">
        <f>IF(AND('08 Sop'!F186=1,NOT('08 Sop'!I186="")),'08 Sop'!I186,0)</f>
        <v>0</v>
      </c>
      <c r="AE186" s="495">
        <f>IF(AND('08 Sop'!C186=0,NOT('08 Sop'!H186="")),'08 Sop'!H186,4)</f>
        <v>2</v>
      </c>
      <c r="AF186" s="495">
        <f>IF(AND('08 Sop'!D186=0,NOT('08 Sop'!H186="")),'08 Sop'!H186,4)</f>
        <v>2</v>
      </c>
      <c r="AG186" s="495">
        <f>IF(AND('08 Sop'!E186=0,NOT('08 Sop'!H186="")),'08 Sop'!H186,4)</f>
        <v>2</v>
      </c>
      <c r="AH186" s="495">
        <f>IF(AND('08 Sop'!F186=0,NOT('08 Sop'!H186="")),'08 Sop'!H186,4)</f>
        <v>2</v>
      </c>
    </row>
    <row r="187" spans="1:34" ht="20" outlineLevel="2">
      <c r="A187" s="596" t="s">
        <v>4889</v>
      </c>
      <c r="B187" s="724" t="s">
        <v>376</v>
      </c>
      <c r="C187" s="195"/>
      <c r="D187" s="195"/>
      <c r="E187" s="214"/>
      <c r="F187" s="214"/>
      <c r="G187" s="201">
        <v>4</v>
      </c>
      <c r="H187" s="201">
        <v>2</v>
      </c>
      <c r="I187" s="201"/>
      <c r="J187" s="201" t="s">
        <v>2356</v>
      </c>
      <c r="K187" s="16"/>
      <c r="L187" s="199"/>
      <c r="AA187" s="495">
        <f>IF(AND('08 Sop'!C187=1,NOT('08 Sop'!I187="")),'08 Sop'!I187,0)</f>
        <v>0</v>
      </c>
      <c r="AB187" s="495">
        <f>IF(AND('08 Sop'!D187=1,NOT('08 Sop'!I187="")),'08 Sop'!I187,0)</f>
        <v>0</v>
      </c>
      <c r="AC187" s="495">
        <f>IF(AND('08 Sop'!E187=1,NOT('08 Sop'!I187="")),'08 Sop'!I187,0)</f>
        <v>0</v>
      </c>
      <c r="AD187" s="495">
        <f>IF(AND('08 Sop'!F187=1,NOT('08 Sop'!I187="")),'08 Sop'!I187,0)</f>
        <v>0</v>
      </c>
      <c r="AE187" s="495">
        <f>IF(AND('08 Sop'!C187=0,NOT('08 Sop'!H187="")),'08 Sop'!H187,4)</f>
        <v>2</v>
      </c>
      <c r="AF187" s="495">
        <f>IF(AND('08 Sop'!D187=0,NOT('08 Sop'!H187="")),'08 Sop'!H187,4)</f>
        <v>2</v>
      </c>
      <c r="AG187" s="495">
        <f>IF(AND('08 Sop'!E187=0,NOT('08 Sop'!H187="")),'08 Sop'!H187,4)</f>
        <v>2</v>
      </c>
      <c r="AH187" s="495">
        <f>IF(AND('08 Sop'!F187=0,NOT('08 Sop'!H187="")),'08 Sop'!H187,4)</f>
        <v>2</v>
      </c>
    </row>
    <row r="188" spans="1:34" outlineLevel="2">
      <c r="A188" s="596" t="s">
        <v>284</v>
      </c>
      <c r="B188" s="724" t="s">
        <v>378</v>
      </c>
      <c r="C188" s="195"/>
      <c r="D188" s="195"/>
      <c r="E188" s="214"/>
      <c r="F188" s="214"/>
      <c r="G188" s="201">
        <v>4</v>
      </c>
      <c r="H188" s="201">
        <v>3</v>
      </c>
      <c r="I188" s="201"/>
      <c r="J188" s="201" t="s">
        <v>3371</v>
      </c>
      <c r="K188" s="16"/>
      <c r="L188" s="203"/>
      <c r="AA188" s="495">
        <f>IF(AND('08 Sop'!C188=1,NOT('08 Sop'!I188="")),'08 Sop'!I188,0)</f>
        <v>0</v>
      </c>
      <c r="AB188" s="495">
        <f>IF(AND('08 Sop'!D188=1,NOT('08 Sop'!I188="")),'08 Sop'!I188,0)</f>
        <v>0</v>
      </c>
      <c r="AC188" s="495">
        <f>IF(AND('08 Sop'!E188=1,NOT('08 Sop'!I188="")),'08 Sop'!I188,0)</f>
        <v>0</v>
      </c>
      <c r="AD188" s="495">
        <f>IF(AND('08 Sop'!F188=1,NOT('08 Sop'!I188="")),'08 Sop'!I188,0)</f>
        <v>0</v>
      </c>
      <c r="AE188" s="495">
        <f>IF(AND('08 Sop'!C188=0,NOT('08 Sop'!H188="")),'08 Sop'!H188,4)</f>
        <v>3</v>
      </c>
      <c r="AF188" s="495">
        <f>IF(AND('08 Sop'!D188=0,NOT('08 Sop'!H188="")),'08 Sop'!H188,4)</f>
        <v>3</v>
      </c>
      <c r="AG188" s="495">
        <f>IF(AND('08 Sop'!E188=0,NOT('08 Sop'!H188="")),'08 Sop'!H188,4)</f>
        <v>3</v>
      </c>
      <c r="AH188" s="495">
        <f>IF(AND('08 Sop'!F188=0,NOT('08 Sop'!H188="")),'08 Sop'!H188,4)</f>
        <v>3</v>
      </c>
    </row>
    <row r="189" spans="1:34" ht="50" outlineLevel="2">
      <c r="A189" s="596" t="s">
        <v>285</v>
      </c>
      <c r="B189" s="724" t="s">
        <v>286</v>
      </c>
      <c r="C189" s="195"/>
      <c r="D189" s="195"/>
      <c r="E189" s="214"/>
      <c r="F189" s="214"/>
      <c r="G189" s="201">
        <v>4</v>
      </c>
      <c r="H189" s="201">
        <v>3</v>
      </c>
      <c r="I189" s="201"/>
      <c r="J189" s="201" t="s">
        <v>2356</v>
      </c>
      <c r="K189" s="16"/>
      <c r="L189" s="203"/>
      <c r="AA189" s="495">
        <f>IF(AND('08 Sop'!C189=1,NOT('08 Sop'!I189="")),'08 Sop'!I189,0)</f>
        <v>0</v>
      </c>
      <c r="AB189" s="495">
        <f>IF(AND('08 Sop'!D189=1,NOT('08 Sop'!I189="")),'08 Sop'!I189,0)</f>
        <v>0</v>
      </c>
      <c r="AC189" s="495">
        <f>IF(AND('08 Sop'!E189=1,NOT('08 Sop'!I189="")),'08 Sop'!I189,0)</f>
        <v>0</v>
      </c>
      <c r="AD189" s="495">
        <f>IF(AND('08 Sop'!F189=1,NOT('08 Sop'!I189="")),'08 Sop'!I189,0)</f>
        <v>0</v>
      </c>
      <c r="AE189" s="495">
        <f>IF(AND('08 Sop'!C189=0,NOT('08 Sop'!H189="")),'08 Sop'!H189,4)</f>
        <v>3</v>
      </c>
      <c r="AF189" s="495">
        <f>IF(AND('08 Sop'!D189=0,NOT('08 Sop'!H189="")),'08 Sop'!H189,4)</f>
        <v>3</v>
      </c>
      <c r="AG189" s="495">
        <f>IF(AND('08 Sop'!E189=0,NOT('08 Sop'!H189="")),'08 Sop'!H189,4)</f>
        <v>3</v>
      </c>
      <c r="AH189" s="495">
        <f>IF(AND('08 Sop'!F189=0,NOT('08 Sop'!H189="")),'08 Sop'!H189,4)</f>
        <v>3</v>
      </c>
    </row>
    <row r="190" spans="1:34" ht="20" outlineLevel="2">
      <c r="A190" s="596" t="s">
        <v>287</v>
      </c>
      <c r="B190" s="724" t="s">
        <v>288</v>
      </c>
      <c r="C190" s="195"/>
      <c r="D190" s="195"/>
      <c r="E190" s="214"/>
      <c r="F190" s="214"/>
      <c r="G190" s="201">
        <v>4</v>
      </c>
      <c r="H190" s="201"/>
      <c r="I190" s="201"/>
      <c r="J190" s="201" t="s">
        <v>2356</v>
      </c>
      <c r="K190" s="16"/>
      <c r="L190" s="199"/>
      <c r="AA190" s="495">
        <f>IF(AND('08 Sop'!C190=1,NOT('08 Sop'!I190="")),'08 Sop'!I190,0)</f>
        <v>0</v>
      </c>
      <c r="AB190" s="495">
        <f>IF(AND('08 Sop'!D190=1,NOT('08 Sop'!I190="")),'08 Sop'!I190,0)</f>
        <v>0</v>
      </c>
      <c r="AC190" s="495">
        <f>IF(AND('08 Sop'!E190=1,NOT('08 Sop'!I190="")),'08 Sop'!I190,0)</f>
        <v>0</v>
      </c>
      <c r="AD190" s="495">
        <f>IF(AND('08 Sop'!F190=1,NOT('08 Sop'!I190="")),'08 Sop'!I190,0)</f>
        <v>0</v>
      </c>
      <c r="AE190" s="495">
        <f>IF(AND('08 Sop'!C190=0,NOT('08 Sop'!H190="")),'08 Sop'!H190,4)</f>
        <v>4</v>
      </c>
      <c r="AF190" s="495">
        <f>IF(AND('08 Sop'!D190=0,NOT('08 Sop'!H190="")),'08 Sop'!H190,4)</f>
        <v>4</v>
      </c>
      <c r="AG190" s="495">
        <f>IF(AND('08 Sop'!E190=0,NOT('08 Sop'!H190="")),'08 Sop'!H190,4)</f>
        <v>4</v>
      </c>
      <c r="AH190" s="495">
        <f>IF(AND('08 Sop'!F190=0,NOT('08 Sop'!H190="")),'08 Sop'!H190,4)</f>
        <v>4</v>
      </c>
    </row>
    <row r="191" spans="1:34" outlineLevel="2">
      <c r="A191" s="596" t="s">
        <v>289</v>
      </c>
      <c r="B191" s="724" t="s">
        <v>290</v>
      </c>
      <c r="C191" s="195"/>
      <c r="D191" s="195"/>
      <c r="E191" s="214"/>
      <c r="F191" s="214"/>
      <c r="G191" s="201">
        <v>2</v>
      </c>
      <c r="H191" s="201">
        <v>3</v>
      </c>
      <c r="I191" s="201"/>
      <c r="J191" s="201" t="s">
        <v>2858</v>
      </c>
      <c r="K191" s="16"/>
      <c r="L191" s="199"/>
      <c r="AA191" s="495">
        <f>IF(AND('08 Sop'!C191=1,NOT('08 Sop'!I191="")),'08 Sop'!I191,0)</f>
        <v>0</v>
      </c>
      <c r="AB191" s="495">
        <f>IF(AND('08 Sop'!D191=1,NOT('08 Sop'!I191="")),'08 Sop'!I191,0)</f>
        <v>0</v>
      </c>
      <c r="AC191" s="495">
        <f>IF(AND('08 Sop'!E191=1,NOT('08 Sop'!I191="")),'08 Sop'!I191,0)</f>
        <v>0</v>
      </c>
      <c r="AD191" s="495">
        <f>IF(AND('08 Sop'!F191=1,NOT('08 Sop'!I191="")),'08 Sop'!I191,0)</f>
        <v>0</v>
      </c>
      <c r="AE191" s="495">
        <f>IF(AND('08 Sop'!C191=0,NOT('08 Sop'!H191="")),'08 Sop'!H191,4)</f>
        <v>3</v>
      </c>
      <c r="AF191" s="495">
        <f>IF(AND('08 Sop'!D191=0,NOT('08 Sop'!H191="")),'08 Sop'!H191,4)</f>
        <v>3</v>
      </c>
      <c r="AG191" s="495">
        <f>IF(AND('08 Sop'!E191=0,NOT('08 Sop'!H191="")),'08 Sop'!H191,4)</f>
        <v>3</v>
      </c>
      <c r="AH191" s="495">
        <f>IF(AND('08 Sop'!F191=0,NOT('08 Sop'!H191="")),'08 Sop'!H191,4)</f>
        <v>3</v>
      </c>
    </row>
    <row r="192" spans="1:34" outlineLevel="1">
      <c r="A192" s="594" t="s">
        <v>291</v>
      </c>
      <c r="B192" s="723" t="s">
        <v>4432</v>
      </c>
      <c r="C192" s="195"/>
      <c r="D192" s="195"/>
      <c r="E192" s="214"/>
      <c r="F192" s="214"/>
      <c r="G192" s="201"/>
      <c r="H192" s="201"/>
      <c r="I192" s="201"/>
      <c r="J192" s="201"/>
      <c r="K192" s="16"/>
      <c r="L192" s="199"/>
      <c r="AB192" s="495">
        <f>IF(AND('08 Sop'!D192=1,NOT('08 Sop'!I192="")),'08 Sop'!I192,0)</f>
        <v>0</v>
      </c>
    </row>
    <row r="193" spans="1:34" outlineLevel="2">
      <c r="A193" s="596" t="s">
        <v>4433</v>
      </c>
      <c r="B193" s="724" t="s">
        <v>4434</v>
      </c>
      <c r="C193" s="195"/>
      <c r="D193" s="195"/>
      <c r="E193" s="214"/>
      <c r="F193" s="214"/>
      <c r="G193" s="201">
        <v>4</v>
      </c>
      <c r="H193" s="201"/>
      <c r="I193" s="201"/>
      <c r="J193" s="201" t="s">
        <v>2351</v>
      </c>
      <c r="K193" s="16"/>
      <c r="L193" s="199"/>
      <c r="AA193" s="495">
        <f>IF(AND('08 Sop'!C193=1,NOT('08 Sop'!I193="")),'08 Sop'!I193,0)</f>
        <v>0</v>
      </c>
      <c r="AB193" s="495">
        <f>IF(AND('08 Sop'!D193=1,NOT('08 Sop'!I193="")),'08 Sop'!I193,0)</f>
        <v>0</v>
      </c>
      <c r="AC193" s="495">
        <f>IF(AND('08 Sop'!E193=1,NOT('08 Sop'!I193="")),'08 Sop'!I193,0)</f>
        <v>0</v>
      </c>
      <c r="AD193" s="495">
        <f>IF(AND('08 Sop'!F193=1,NOT('08 Sop'!I193="")),'08 Sop'!I193,0)</f>
        <v>0</v>
      </c>
      <c r="AE193" s="495">
        <f>IF(AND('08 Sop'!C193=0,NOT('08 Sop'!H193="")),'08 Sop'!H193,4)</f>
        <v>4</v>
      </c>
      <c r="AF193" s="495">
        <f>IF(AND('08 Sop'!D193=0,NOT('08 Sop'!H193="")),'08 Sop'!H193,4)</f>
        <v>4</v>
      </c>
      <c r="AG193" s="495">
        <f>IF(AND('08 Sop'!E193=0,NOT('08 Sop'!H193="")),'08 Sop'!H193,4)</f>
        <v>4</v>
      </c>
      <c r="AH193" s="495">
        <f>IF(AND('08 Sop'!F193=0,NOT('08 Sop'!H193="")),'08 Sop'!H193,4)</f>
        <v>4</v>
      </c>
    </row>
    <row r="194" spans="1:34" outlineLevel="2">
      <c r="A194" s="596" t="s">
        <v>4435</v>
      </c>
      <c r="B194" s="724" t="s">
        <v>3592</v>
      </c>
      <c r="C194" s="195"/>
      <c r="D194" s="195"/>
      <c r="E194" s="214"/>
      <c r="F194" s="214"/>
      <c r="G194" s="201">
        <v>2</v>
      </c>
      <c r="H194" s="201"/>
      <c r="I194" s="201"/>
      <c r="J194" s="201" t="s">
        <v>5466</v>
      </c>
      <c r="K194" s="16"/>
      <c r="L194" s="199"/>
      <c r="AA194" s="495">
        <f>IF(AND('08 Sop'!C194=1,NOT('08 Sop'!I194="")),'08 Sop'!I194,0)</f>
        <v>0</v>
      </c>
      <c r="AB194" s="495">
        <f>IF(AND('08 Sop'!D194=1,NOT('08 Sop'!I194="")),'08 Sop'!I194,0)</f>
        <v>0</v>
      </c>
      <c r="AC194" s="495">
        <f>IF(AND('08 Sop'!E194=1,NOT('08 Sop'!I194="")),'08 Sop'!I194,0)</f>
        <v>0</v>
      </c>
      <c r="AD194" s="495">
        <f>IF(AND('08 Sop'!F194=1,NOT('08 Sop'!I194="")),'08 Sop'!I194,0)</f>
        <v>0</v>
      </c>
      <c r="AE194" s="495">
        <f>IF(AND('08 Sop'!C194=0,NOT('08 Sop'!H194="")),'08 Sop'!H194,4)</f>
        <v>4</v>
      </c>
      <c r="AF194" s="495">
        <f>IF(AND('08 Sop'!D194=0,NOT('08 Sop'!H194="")),'08 Sop'!H194,4)</f>
        <v>4</v>
      </c>
      <c r="AG194" s="495">
        <f>IF(AND('08 Sop'!E194=0,NOT('08 Sop'!H194="")),'08 Sop'!H194,4)</f>
        <v>4</v>
      </c>
      <c r="AH194" s="495">
        <f>IF(AND('08 Sop'!F194=0,NOT('08 Sop'!H194="")),'08 Sop'!H194,4)</f>
        <v>4</v>
      </c>
    </row>
    <row r="195" spans="1:34" ht="20" outlineLevel="2">
      <c r="A195" s="596" t="s">
        <v>3593</v>
      </c>
      <c r="B195" s="724" t="s">
        <v>4377</v>
      </c>
      <c r="C195" s="195"/>
      <c r="D195" s="195"/>
      <c r="E195" s="214"/>
      <c r="F195" s="214"/>
      <c r="G195" s="201">
        <v>4</v>
      </c>
      <c r="H195" s="201"/>
      <c r="I195" s="201"/>
      <c r="J195" s="201" t="s">
        <v>5466</v>
      </c>
      <c r="K195" s="16"/>
      <c r="L195" s="199"/>
      <c r="AA195" s="495">
        <f>IF(AND('08 Sop'!C195=1,NOT('08 Sop'!I195="")),'08 Sop'!I195,0)</f>
        <v>0</v>
      </c>
      <c r="AB195" s="495">
        <f>IF(AND('08 Sop'!D195=1,NOT('08 Sop'!I195="")),'08 Sop'!I195,0)</f>
        <v>0</v>
      </c>
      <c r="AC195" s="495">
        <f>IF(AND('08 Sop'!E195=1,NOT('08 Sop'!I195="")),'08 Sop'!I195,0)</f>
        <v>0</v>
      </c>
      <c r="AD195" s="495">
        <f>IF(AND('08 Sop'!F195=1,NOT('08 Sop'!I195="")),'08 Sop'!I195,0)</f>
        <v>0</v>
      </c>
      <c r="AE195" s="495">
        <f>IF(AND('08 Sop'!C195=0,NOT('08 Sop'!H195="")),'08 Sop'!H195,4)</f>
        <v>4</v>
      </c>
      <c r="AF195" s="495">
        <f>IF(AND('08 Sop'!D195=0,NOT('08 Sop'!H195="")),'08 Sop'!H195,4)</f>
        <v>4</v>
      </c>
      <c r="AG195" s="495">
        <f>IF(AND('08 Sop'!E195=0,NOT('08 Sop'!H195="")),'08 Sop'!H195,4)</f>
        <v>4</v>
      </c>
      <c r="AH195" s="495">
        <f>IF(AND('08 Sop'!F195=0,NOT('08 Sop'!H195="")),'08 Sop'!H195,4)</f>
        <v>4</v>
      </c>
    </row>
    <row r="196" spans="1:34" ht="20" outlineLevel="2">
      <c r="A196" s="596" t="s">
        <v>4378</v>
      </c>
      <c r="B196" s="724" t="s">
        <v>4907</v>
      </c>
      <c r="C196" s="195"/>
      <c r="D196" s="195"/>
      <c r="E196" s="214"/>
      <c r="F196" s="214"/>
      <c r="G196" s="201">
        <v>4</v>
      </c>
      <c r="H196" s="201"/>
      <c r="I196" s="201"/>
      <c r="J196" s="201" t="s">
        <v>5466</v>
      </c>
      <c r="K196" s="16"/>
      <c r="L196" s="203"/>
      <c r="AA196" s="495">
        <f>IF(AND('08 Sop'!C196=1,NOT('08 Sop'!I196="")),'08 Sop'!I196,0)</f>
        <v>0</v>
      </c>
      <c r="AB196" s="495">
        <f>IF(AND('08 Sop'!D196=1,NOT('08 Sop'!I196="")),'08 Sop'!I196,0)</f>
        <v>0</v>
      </c>
      <c r="AC196" s="495">
        <f>IF(AND('08 Sop'!E196=1,NOT('08 Sop'!I196="")),'08 Sop'!I196,0)</f>
        <v>0</v>
      </c>
      <c r="AD196" s="495">
        <f>IF(AND('08 Sop'!F196=1,NOT('08 Sop'!I196="")),'08 Sop'!I196,0)</f>
        <v>0</v>
      </c>
      <c r="AE196" s="495">
        <f>IF(AND('08 Sop'!C196=0,NOT('08 Sop'!H196="")),'08 Sop'!H196,4)</f>
        <v>4</v>
      </c>
      <c r="AF196" s="495">
        <f>IF(AND('08 Sop'!D196=0,NOT('08 Sop'!H196="")),'08 Sop'!H196,4)</f>
        <v>4</v>
      </c>
      <c r="AG196" s="495">
        <f>IF(AND('08 Sop'!E196=0,NOT('08 Sop'!H196="")),'08 Sop'!H196,4)</f>
        <v>4</v>
      </c>
      <c r="AH196" s="495">
        <f>IF(AND('08 Sop'!F196=0,NOT('08 Sop'!H196="")),'08 Sop'!H196,4)</f>
        <v>4</v>
      </c>
    </row>
    <row r="197" spans="1:34" outlineLevel="2">
      <c r="A197" s="596" t="s">
        <v>4908</v>
      </c>
      <c r="B197" s="724" t="s">
        <v>5066</v>
      </c>
      <c r="C197" s="195"/>
      <c r="D197" s="195"/>
      <c r="E197" s="214"/>
      <c r="F197" s="214"/>
      <c r="G197" s="201">
        <v>4</v>
      </c>
      <c r="H197" s="201">
        <v>2</v>
      </c>
      <c r="I197" s="201"/>
      <c r="J197" s="201" t="s">
        <v>5466</v>
      </c>
      <c r="K197" s="16"/>
      <c r="L197" s="203"/>
      <c r="AA197" s="495">
        <f>IF(AND('08 Sop'!C197=1,NOT('08 Sop'!I197="")),'08 Sop'!I197,0)</f>
        <v>0</v>
      </c>
      <c r="AB197" s="495">
        <f>IF(AND('08 Sop'!D197=1,NOT('08 Sop'!I197="")),'08 Sop'!I197,0)</f>
        <v>0</v>
      </c>
      <c r="AC197" s="495">
        <f>IF(AND('08 Sop'!E197=1,NOT('08 Sop'!I197="")),'08 Sop'!I197,0)</f>
        <v>0</v>
      </c>
      <c r="AD197" s="495">
        <f>IF(AND('08 Sop'!F197=1,NOT('08 Sop'!I197="")),'08 Sop'!I197,0)</f>
        <v>0</v>
      </c>
      <c r="AE197" s="495">
        <f>IF(AND('08 Sop'!C197=0,NOT('08 Sop'!H197="")),'08 Sop'!H197,4)</f>
        <v>2</v>
      </c>
      <c r="AF197" s="495">
        <f>IF(AND('08 Sop'!D197=0,NOT('08 Sop'!H197="")),'08 Sop'!H197,4)</f>
        <v>2</v>
      </c>
      <c r="AG197" s="495">
        <f>IF(AND('08 Sop'!E197=0,NOT('08 Sop'!H197="")),'08 Sop'!H197,4)</f>
        <v>2</v>
      </c>
      <c r="AH197" s="495">
        <f>IF(AND('08 Sop'!F197=0,NOT('08 Sop'!H197="")),'08 Sop'!H197,4)</f>
        <v>2</v>
      </c>
    </row>
    <row r="198" spans="1:34" ht="20" outlineLevel="2">
      <c r="A198" s="596" t="s">
        <v>304</v>
      </c>
      <c r="B198" s="724" t="s">
        <v>376</v>
      </c>
      <c r="C198" s="195"/>
      <c r="D198" s="195"/>
      <c r="E198" s="214"/>
      <c r="F198" s="214"/>
      <c r="G198" s="201">
        <v>4</v>
      </c>
      <c r="H198" s="201">
        <v>2</v>
      </c>
      <c r="I198" s="201"/>
      <c r="J198" s="201" t="s">
        <v>2356</v>
      </c>
      <c r="K198" s="16"/>
      <c r="L198" s="199"/>
      <c r="AA198" s="495">
        <f>IF(AND('08 Sop'!C198=1,NOT('08 Sop'!I198="")),'08 Sop'!I198,0)</f>
        <v>0</v>
      </c>
      <c r="AB198" s="495">
        <f>IF(AND('08 Sop'!D198=1,NOT('08 Sop'!I198="")),'08 Sop'!I198,0)</f>
        <v>0</v>
      </c>
      <c r="AC198" s="495">
        <f>IF(AND('08 Sop'!E198=1,NOT('08 Sop'!I198="")),'08 Sop'!I198,0)</f>
        <v>0</v>
      </c>
      <c r="AD198" s="495">
        <f>IF(AND('08 Sop'!F198=1,NOT('08 Sop'!I198="")),'08 Sop'!I198,0)</f>
        <v>0</v>
      </c>
      <c r="AE198" s="495">
        <f>IF(AND('08 Sop'!C198=0,NOT('08 Sop'!H198="")),'08 Sop'!H198,4)</f>
        <v>2</v>
      </c>
      <c r="AF198" s="495">
        <f>IF(AND('08 Sop'!D198=0,NOT('08 Sop'!H198="")),'08 Sop'!H198,4)</f>
        <v>2</v>
      </c>
      <c r="AG198" s="495">
        <f>IF(AND('08 Sop'!E198=0,NOT('08 Sop'!H198="")),'08 Sop'!H198,4)</f>
        <v>2</v>
      </c>
      <c r="AH198" s="495">
        <f>IF(AND('08 Sop'!F198=0,NOT('08 Sop'!H198="")),'08 Sop'!H198,4)</f>
        <v>2</v>
      </c>
    </row>
    <row r="199" spans="1:34" outlineLevel="2">
      <c r="A199" s="596" t="s">
        <v>377</v>
      </c>
      <c r="B199" s="724" t="s">
        <v>378</v>
      </c>
      <c r="C199" s="195"/>
      <c r="D199" s="195"/>
      <c r="E199" s="214"/>
      <c r="F199" s="214"/>
      <c r="G199" s="201">
        <v>4</v>
      </c>
      <c r="H199" s="201">
        <v>3</v>
      </c>
      <c r="I199" s="201"/>
      <c r="J199" s="201" t="s">
        <v>3371</v>
      </c>
      <c r="K199" s="16"/>
      <c r="L199" s="203"/>
      <c r="AA199" s="495">
        <f>IF(AND('08 Sop'!C199=1,NOT('08 Sop'!I199="")),'08 Sop'!I199,0)</f>
        <v>0</v>
      </c>
      <c r="AB199" s="495">
        <f>IF(AND('08 Sop'!D199=1,NOT('08 Sop'!I199="")),'08 Sop'!I199,0)</f>
        <v>0</v>
      </c>
      <c r="AC199" s="495">
        <f>IF(AND('08 Sop'!E199=1,NOT('08 Sop'!I199="")),'08 Sop'!I199,0)</f>
        <v>0</v>
      </c>
      <c r="AD199" s="495">
        <f>IF(AND('08 Sop'!F199=1,NOT('08 Sop'!I199="")),'08 Sop'!I199,0)</f>
        <v>0</v>
      </c>
      <c r="AE199" s="495">
        <f>IF(AND('08 Sop'!C199=0,NOT('08 Sop'!H199="")),'08 Sop'!H199,4)</f>
        <v>3</v>
      </c>
      <c r="AF199" s="495">
        <f>IF(AND('08 Sop'!D199=0,NOT('08 Sop'!H199="")),'08 Sop'!H199,4)</f>
        <v>3</v>
      </c>
      <c r="AG199" s="495">
        <f>IF(AND('08 Sop'!E199=0,NOT('08 Sop'!H199="")),'08 Sop'!H199,4)</f>
        <v>3</v>
      </c>
      <c r="AH199" s="495">
        <f>IF(AND('08 Sop'!F199=0,NOT('08 Sop'!H199="")),'08 Sop'!H199,4)</f>
        <v>3</v>
      </c>
    </row>
    <row r="200" spans="1:34" ht="40" outlineLevel="2">
      <c r="A200" s="596" t="s">
        <v>379</v>
      </c>
      <c r="B200" s="724" t="s">
        <v>195</v>
      </c>
      <c r="C200" s="195"/>
      <c r="D200" s="195"/>
      <c r="E200" s="214"/>
      <c r="F200" s="214"/>
      <c r="G200" s="201">
        <v>4</v>
      </c>
      <c r="H200" s="201">
        <v>3</v>
      </c>
      <c r="I200" s="201"/>
      <c r="J200" s="201" t="s">
        <v>2356</v>
      </c>
      <c r="K200" s="16"/>
      <c r="L200" s="203"/>
      <c r="AA200" s="495">
        <f>IF(AND('08 Sop'!C200=1,NOT('08 Sop'!I200="")),'08 Sop'!I200,0)</f>
        <v>0</v>
      </c>
      <c r="AB200" s="495">
        <f>IF(AND('08 Sop'!D200=1,NOT('08 Sop'!I200="")),'08 Sop'!I200,0)</f>
        <v>0</v>
      </c>
      <c r="AC200" s="495">
        <f>IF(AND('08 Sop'!E200=1,NOT('08 Sop'!I200="")),'08 Sop'!I200,0)</f>
        <v>0</v>
      </c>
      <c r="AD200" s="495">
        <f>IF(AND('08 Sop'!F200=1,NOT('08 Sop'!I200="")),'08 Sop'!I200,0)</f>
        <v>0</v>
      </c>
      <c r="AE200" s="495">
        <f>IF(AND('08 Sop'!C200=0,NOT('08 Sop'!H200="")),'08 Sop'!H200,4)</f>
        <v>3</v>
      </c>
      <c r="AF200" s="495">
        <f>IF(AND('08 Sop'!D200=0,NOT('08 Sop'!H200="")),'08 Sop'!H200,4)</f>
        <v>3</v>
      </c>
      <c r="AG200" s="495">
        <f>IF(AND('08 Sop'!E200=0,NOT('08 Sop'!H200="")),'08 Sop'!H200,4)</f>
        <v>3</v>
      </c>
      <c r="AH200" s="495">
        <f>IF(AND('08 Sop'!F200=0,NOT('08 Sop'!H200="")),'08 Sop'!H200,4)</f>
        <v>3</v>
      </c>
    </row>
    <row r="201" spans="1:34" outlineLevel="2">
      <c r="A201" s="596" t="s">
        <v>380</v>
      </c>
      <c r="B201" s="724" t="s">
        <v>290</v>
      </c>
      <c r="C201" s="195"/>
      <c r="D201" s="195"/>
      <c r="E201" s="214"/>
      <c r="F201" s="214"/>
      <c r="G201" s="201">
        <v>2</v>
      </c>
      <c r="H201" s="201">
        <v>3</v>
      </c>
      <c r="I201" s="201"/>
      <c r="J201" s="201" t="s">
        <v>2858</v>
      </c>
      <c r="K201" s="16"/>
      <c r="L201" s="199"/>
      <c r="AA201" s="495">
        <f>IF(AND('08 Sop'!C201=1,NOT('08 Sop'!I201="")),'08 Sop'!I201,0)</f>
        <v>0</v>
      </c>
      <c r="AB201" s="495">
        <f>IF(AND('08 Sop'!D201=1,NOT('08 Sop'!I201="")),'08 Sop'!I201,0)</f>
        <v>0</v>
      </c>
      <c r="AC201" s="495">
        <f>IF(AND('08 Sop'!E201=1,NOT('08 Sop'!I201="")),'08 Sop'!I201,0)</f>
        <v>0</v>
      </c>
      <c r="AD201" s="495">
        <f>IF(AND('08 Sop'!F201=1,NOT('08 Sop'!I201="")),'08 Sop'!I201,0)</f>
        <v>0</v>
      </c>
      <c r="AE201" s="495">
        <f>IF(AND('08 Sop'!C201=0,NOT('08 Sop'!H201="")),'08 Sop'!H201,4)</f>
        <v>3</v>
      </c>
      <c r="AF201" s="495">
        <f>IF(AND('08 Sop'!D201=0,NOT('08 Sop'!H201="")),'08 Sop'!H201,4)</f>
        <v>3</v>
      </c>
      <c r="AG201" s="495">
        <f>IF(AND('08 Sop'!E201=0,NOT('08 Sop'!H201="")),'08 Sop'!H201,4)</f>
        <v>3</v>
      </c>
      <c r="AH201" s="495">
        <f>IF(AND('08 Sop'!F201=0,NOT('08 Sop'!H201="")),'08 Sop'!H201,4)</f>
        <v>3</v>
      </c>
    </row>
    <row r="202" spans="1:34" outlineLevel="1">
      <c r="A202" s="594" t="s">
        <v>381</v>
      </c>
      <c r="B202" s="726" t="s">
        <v>5068</v>
      </c>
      <c r="C202" s="195"/>
      <c r="D202" s="195"/>
      <c r="E202" s="214"/>
      <c r="F202" s="214"/>
      <c r="G202" s="201"/>
      <c r="H202" s="201"/>
      <c r="I202" s="201"/>
      <c r="J202" s="201"/>
      <c r="K202" s="16"/>
      <c r="L202" s="199"/>
      <c r="AB202" s="495">
        <f>IF(AND('08 Sop'!D202=1,NOT('08 Sop'!I202="")),'08 Sop'!I202,0)</f>
        <v>0</v>
      </c>
    </row>
    <row r="203" spans="1:34" ht="30" outlineLevel="2">
      <c r="A203" s="596" t="s">
        <v>382</v>
      </c>
      <c r="B203" s="724" t="s">
        <v>5069</v>
      </c>
      <c r="C203" s="195"/>
      <c r="D203" s="195"/>
      <c r="E203" s="214"/>
      <c r="F203" s="214"/>
      <c r="G203" s="201">
        <v>4</v>
      </c>
      <c r="H203" s="201"/>
      <c r="I203" s="201"/>
      <c r="J203" s="201" t="s">
        <v>2351</v>
      </c>
      <c r="K203" s="16"/>
      <c r="L203" s="203"/>
      <c r="AA203" s="495">
        <f>IF(AND('08 Sop'!C203=1,NOT('08 Sop'!I203="")),'08 Sop'!I203,0)</f>
        <v>0</v>
      </c>
      <c r="AB203" s="495">
        <f>IF(AND('08 Sop'!D203=1,NOT('08 Sop'!I203="")),'08 Sop'!I203,0)</f>
        <v>0</v>
      </c>
      <c r="AC203" s="495">
        <f>IF(AND('08 Sop'!E203=1,NOT('08 Sop'!I203="")),'08 Sop'!I203,0)</f>
        <v>0</v>
      </c>
      <c r="AD203" s="495">
        <f>IF(AND('08 Sop'!F203=1,NOT('08 Sop'!I203="")),'08 Sop'!I203,0)</f>
        <v>0</v>
      </c>
      <c r="AE203" s="495">
        <f>IF(AND('08 Sop'!C203=0,NOT('08 Sop'!H203="")),'08 Sop'!H203,4)</f>
        <v>4</v>
      </c>
      <c r="AF203" s="495">
        <f>IF(AND('08 Sop'!D203=0,NOT('08 Sop'!H203="")),'08 Sop'!H203,4)</f>
        <v>4</v>
      </c>
      <c r="AG203" s="495">
        <f>IF(AND('08 Sop'!E203=0,NOT('08 Sop'!H203="")),'08 Sop'!H203,4)</f>
        <v>4</v>
      </c>
      <c r="AH203" s="495">
        <f>IF(AND('08 Sop'!F203=0,NOT('08 Sop'!H203="")),'08 Sop'!H203,4)</f>
        <v>4</v>
      </c>
    </row>
    <row r="204" spans="1:34" outlineLevel="2">
      <c r="A204" s="596" t="s">
        <v>383</v>
      </c>
      <c r="B204" s="724" t="s">
        <v>5070</v>
      </c>
      <c r="C204" s="195"/>
      <c r="D204" s="195"/>
      <c r="E204" s="214"/>
      <c r="F204" s="214"/>
      <c r="G204" s="201">
        <v>4</v>
      </c>
      <c r="H204" s="201"/>
      <c r="I204" s="201"/>
      <c r="J204" s="201" t="s">
        <v>5466</v>
      </c>
      <c r="K204" s="16"/>
      <c r="L204" s="199"/>
      <c r="AA204" s="495">
        <f>IF(AND('08 Sop'!C204=1,NOT('08 Sop'!I204="")),'08 Sop'!I204,0)</f>
        <v>0</v>
      </c>
      <c r="AB204" s="495">
        <f>IF(AND('08 Sop'!D204=1,NOT('08 Sop'!I204="")),'08 Sop'!I204,0)</f>
        <v>0</v>
      </c>
      <c r="AC204" s="495">
        <f>IF(AND('08 Sop'!E204=1,NOT('08 Sop'!I204="")),'08 Sop'!I204,0)</f>
        <v>0</v>
      </c>
      <c r="AD204" s="495">
        <f>IF(AND('08 Sop'!F204=1,NOT('08 Sop'!I204="")),'08 Sop'!I204,0)</f>
        <v>0</v>
      </c>
      <c r="AE204" s="495">
        <f>IF(AND('08 Sop'!C204=0,NOT('08 Sop'!H204="")),'08 Sop'!H204,4)</f>
        <v>4</v>
      </c>
      <c r="AF204" s="495">
        <f>IF(AND('08 Sop'!D204=0,NOT('08 Sop'!H204="")),'08 Sop'!H204,4)</f>
        <v>4</v>
      </c>
      <c r="AG204" s="495">
        <f>IF(AND('08 Sop'!E204=0,NOT('08 Sop'!H204="")),'08 Sop'!H204,4)</f>
        <v>4</v>
      </c>
      <c r="AH204" s="495">
        <f>IF(AND('08 Sop'!F204=0,NOT('08 Sop'!H204="")),'08 Sop'!H204,4)</f>
        <v>4</v>
      </c>
    </row>
    <row r="205" spans="1:34" ht="20" outlineLevel="2">
      <c r="A205" s="596" t="s">
        <v>384</v>
      </c>
      <c r="B205" s="724" t="s">
        <v>5071</v>
      </c>
      <c r="C205" s="195"/>
      <c r="D205" s="195"/>
      <c r="E205" s="214"/>
      <c r="F205" s="214"/>
      <c r="G205" s="201">
        <v>4</v>
      </c>
      <c r="H205" s="201"/>
      <c r="I205" s="201"/>
      <c r="J205" s="201" t="s">
        <v>5466</v>
      </c>
      <c r="K205" s="16"/>
      <c r="L205" s="203"/>
      <c r="AA205" s="495">
        <f>IF(AND('08 Sop'!C205=1,NOT('08 Sop'!I205="")),'08 Sop'!I205,0)</f>
        <v>0</v>
      </c>
      <c r="AB205" s="495">
        <f>IF(AND('08 Sop'!D205=1,NOT('08 Sop'!I205="")),'08 Sop'!I205,0)</f>
        <v>0</v>
      </c>
      <c r="AC205" s="495">
        <f>IF(AND('08 Sop'!E205=1,NOT('08 Sop'!I205="")),'08 Sop'!I205,0)</f>
        <v>0</v>
      </c>
      <c r="AD205" s="495">
        <f>IF(AND('08 Sop'!F205=1,NOT('08 Sop'!I205="")),'08 Sop'!I205,0)</f>
        <v>0</v>
      </c>
      <c r="AE205" s="495">
        <f>IF(AND('08 Sop'!C205=0,NOT('08 Sop'!H205="")),'08 Sop'!H205,4)</f>
        <v>4</v>
      </c>
      <c r="AF205" s="495">
        <f>IF(AND('08 Sop'!D205=0,NOT('08 Sop'!H205="")),'08 Sop'!H205,4)</f>
        <v>4</v>
      </c>
      <c r="AG205" s="495">
        <f>IF(AND('08 Sop'!E205=0,NOT('08 Sop'!H205="")),'08 Sop'!H205,4)</f>
        <v>4</v>
      </c>
      <c r="AH205" s="495">
        <f>IF(AND('08 Sop'!F205=0,NOT('08 Sop'!H205="")),'08 Sop'!H205,4)</f>
        <v>4</v>
      </c>
    </row>
    <row r="206" spans="1:34" ht="20" outlineLevel="2">
      <c r="A206" s="596" t="s">
        <v>3600</v>
      </c>
      <c r="B206" s="724" t="s">
        <v>4408</v>
      </c>
      <c r="C206" s="195"/>
      <c r="D206" s="195"/>
      <c r="E206" s="214"/>
      <c r="F206" s="214"/>
      <c r="G206" s="201">
        <v>2</v>
      </c>
      <c r="H206" s="201"/>
      <c r="I206" s="201"/>
      <c r="J206" s="201" t="s">
        <v>2356</v>
      </c>
      <c r="K206" s="16"/>
      <c r="L206" s="199"/>
      <c r="AA206" s="495">
        <f>IF(AND('08 Sop'!C206=1,NOT('08 Sop'!I206="")),'08 Sop'!I206,0)</f>
        <v>0</v>
      </c>
      <c r="AB206" s="495">
        <f>IF(AND('08 Sop'!D206=1,NOT('08 Sop'!I206="")),'08 Sop'!I206,0)</f>
        <v>0</v>
      </c>
      <c r="AC206" s="495">
        <f>IF(AND('08 Sop'!E206=1,NOT('08 Sop'!I206="")),'08 Sop'!I206,0)</f>
        <v>0</v>
      </c>
      <c r="AD206" s="495">
        <f>IF(AND('08 Sop'!F206=1,NOT('08 Sop'!I206="")),'08 Sop'!I206,0)</f>
        <v>0</v>
      </c>
      <c r="AE206" s="495">
        <f>IF(AND('08 Sop'!C206=0,NOT('08 Sop'!H206="")),'08 Sop'!H206,4)</f>
        <v>4</v>
      </c>
      <c r="AF206" s="495">
        <f>IF(AND('08 Sop'!D206=0,NOT('08 Sop'!H206="")),'08 Sop'!H206,4)</f>
        <v>4</v>
      </c>
      <c r="AG206" s="495">
        <f>IF(AND('08 Sop'!E206=0,NOT('08 Sop'!H206="")),'08 Sop'!H206,4)</f>
        <v>4</v>
      </c>
      <c r="AH206" s="495">
        <f>IF(AND('08 Sop'!F206=0,NOT('08 Sop'!H206="")),'08 Sop'!H206,4)</f>
        <v>4</v>
      </c>
    </row>
    <row r="207" spans="1:34" ht="20" outlineLevel="2">
      <c r="A207" s="596" t="s">
        <v>4409</v>
      </c>
      <c r="B207" s="724" t="s">
        <v>4887</v>
      </c>
      <c r="C207" s="195"/>
      <c r="D207" s="195"/>
      <c r="E207" s="214"/>
      <c r="F207" s="214"/>
      <c r="G207" s="201">
        <v>2</v>
      </c>
      <c r="H207" s="201">
        <v>3</v>
      </c>
      <c r="I207" s="201"/>
      <c r="J207" s="201" t="s">
        <v>3371</v>
      </c>
      <c r="K207" s="16"/>
      <c r="L207" s="199"/>
      <c r="AA207" s="495">
        <f>IF(AND('08 Sop'!C207=1,NOT('08 Sop'!I207="")),'08 Sop'!I207,0)</f>
        <v>0</v>
      </c>
      <c r="AB207" s="495">
        <f>IF(AND('08 Sop'!D207=1,NOT('08 Sop'!I207="")),'08 Sop'!I207,0)</f>
        <v>0</v>
      </c>
      <c r="AC207" s="495">
        <f>IF(AND('08 Sop'!E207=1,NOT('08 Sop'!I207="")),'08 Sop'!I207,0)</f>
        <v>0</v>
      </c>
      <c r="AD207" s="495">
        <f>IF(AND('08 Sop'!F207=1,NOT('08 Sop'!I207="")),'08 Sop'!I207,0)</f>
        <v>0</v>
      </c>
      <c r="AE207" s="495">
        <f>IF(AND('08 Sop'!C207=0,NOT('08 Sop'!H207="")),'08 Sop'!H207,4)</f>
        <v>3</v>
      </c>
      <c r="AF207" s="495">
        <f>IF(AND('08 Sop'!D207=0,NOT('08 Sop'!H207="")),'08 Sop'!H207,4)</f>
        <v>3</v>
      </c>
      <c r="AG207" s="495">
        <f>IF(AND('08 Sop'!E207=0,NOT('08 Sop'!H207="")),'08 Sop'!H207,4)</f>
        <v>3</v>
      </c>
      <c r="AH207" s="495">
        <f>IF(AND('08 Sop'!F207=0,NOT('08 Sop'!H207="")),'08 Sop'!H207,4)</f>
        <v>3</v>
      </c>
    </row>
    <row r="208" spans="1:34" ht="20" outlineLevel="2">
      <c r="A208" s="596" t="s">
        <v>4888</v>
      </c>
      <c r="B208" s="724" t="s">
        <v>2708</v>
      </c>
      <c r="C208" s="195"/>
      <c r="D208" s="195"/>
      <c r="E208" s="214"/>
      <c r="F208" s="214"/>
      <c r="G208" s="201">
        <v>2</v>
      </c>
      <c r="H208" s="201">
        <v>3</v>
      </c>
      <c r="I208" s="201"/>
      <c r="J208" s="201" t="s">
        <v>2855</v>
      </c>
      <c r="K208" s="16"/>
      <c r="L208" s="203"/>
      <c r="AA208" s="495">
        <f>IF(AND('08 Sop'!C208=1,NOT('08 Sop'!I208="")),'08 Sop'!I208,0)</f>
        <v>0</v>
      </c>
      <c r="AB208" s="495">
        <f>IF(AND('08 Sop'!D208=1,NOT('08 Sop'!I208="")),'08 Sop'!I208,0)</f>
        <v>0</v>
      </c>
      <c r="AC208" s="495">
        <f>IF(AND('08 Sop'!E208=1,NOT('08 Sop'!I208="")),'08 Sop'!I208,0)</f>
        <v>0</v>
      </c>
      <c r="AD208" s="495">
        <f>IF(AND('08 Sop'!F208=1,NOT('08 Sop'!I208="")),'08 Sop'!I208,0)</f>
        <v>0</v>
      </c>
      <c r="AE208" s="495">
        <f>IF(AND('08 Sop'!C208=0,NOT('08 Sop'!H208="")),'08 Sop'!H208,4)</f>
        <v>3</v>
      </c>
      <c r="AF208" s="495">
        <f>IF(AND('08 Sop'!D208=0,NOT('08 Sop'!H208="")),'08 Sop'!H208,4)</f>
        <v>3</v>
      </c>
      <c r="AG208" s="495">
        <f>IF(AND('08 Sop'!E208=0,NOT('08 Sop'!H208="")),'08 Sop'!H208,4)</f>
        <v>3</v>
      </c>
      <c r="AH208" s="495">
        <f>IF(AND('08 Sop'!F208=0,NOT('08 Sop'!H208="")),'08 Sop'!H208,4)</f>
        <v>3</v>
      </c>
    </row>
    <row r="209" spans="1:34" ht="20" outlineLevel="2">
      <c r="A209" s="596" t="s">
        <v>2709</v>
      </c>
      <c r="B209" s="724" t="s">
        <v>5046</v>
      </c>
      <c r="C209" s="195"/>
      <c r="D209" s="195"/>
      <c r="E209" s="214"/>
      <c r="F209" s="214"/>
      <c r="G209" s="201">
        <v>2</v>
      </c>
      <c r="H209" s="201"/>
      <c r="I209" s="201"/>
      <c r="J209" s="201" t="s">
        <v>2858</v>
      </c>
      <c r="K209" s="16"/>
      <c r="L209" s="203"/>
      <c r="AA209" s="495">
        <f>IF(AND('08 Sop'!C209=1,NOT('08 Sop'!I209="")),'08 Sop'!I209,0)</f>
        <v>0</v>
      </c>
      <c r="AB209" s="495">
        <f>IF(AND('08 Sop'!D209=1,NOT('08 Sop'!I209="")),'08 Sop'!I209,0)</f>
        <v>0</v>
      </c>
      <c r="AC209" s="495">
        <f>IF(AND('08 Sop'!E209=1,NOT('08 Sop'!I209="")),'08 Sop'!I209,0)</f>
        <v>0</v>
      </c>
      <c r="AD209" s="495">
        <f>IF(AND('08 Sop'!F209=1,NOT('08 Sop'!I209="")),'08 Sop'!I209,0)</f>
        <v>0</v>
      </c>
      <c r="AE209" s="495">
        <f>IF(AND('08 Sop'!C209=0,NOT('08 Sop'!H209="")),'08 Sop'!H209,4)</f>
        <v>4</v>
      </c>
      <c r="AF209" s="495">
        <f>IF(AND('08 Sop'!D209=0,NOT('08 Sop'!H209="")),'08 Sop'!H209,4)</f>
        <v>4</v>
      </c>
      <c r="AG209" s="495">
        <f>IF(AND('08 Sop'!E209=0,NOT('08 Sop'!H209="")),'08 Sop'!H209,4)</f>
        <v>4</v>
      </c>
      <c r="AH209" s="495">
        <f>IF(AND('08 Sop'!F209=0,NOT('08 Sop'!H209="")),'08 Sop'!H209,4)</f>
        <v>4</v>
      </c>
    </row>
    <row r="210" spans="1:34" outlineLevel="2">
      <c r="A210" s="596" t="s">
        <v>3619</v>
      </c>
      <c r="B210" s="724" t="s">
        <v>4417</v>
      </c>
      <c r="C210" s="195"/>
      <c r="D210" s="195"/>
      <c r="E210" s="214"/>
      <c r="F210" s="214"/>
      <c r="G210" s="201">
        <v>2</v>
      </c>
      <c r="H210" s="201"/>
      <c r="I210" s="201"/>
      <c r="J210" s="201" t="s">
        <v>1244</v>
      </c>
      <c r="K210" s="16"/>
      <c r="L210" s="203"/>
      <c r="AA210" s="495">
        <f>IF(AND('08 Sop'!C210=1,NOT('08 Sop'!I210="")),'08 Sop'!I210,0)</f>
        <v>0</v>
      </c>
      <c r="AB210" s="495">
        <f>IF(AND('08 Sop'!D210=1,NOT('08 Sop'!I210="")),'08 Sop'!I210,0)</f>
        <v>0</v>
      </c>
      <c r="AC210" s="495">
        <f>IF(AND('08 Sop'!E210=1,NOT('08 Sop'!I210="")),'08 Sop'!I210,0)</f>
        <v>0</v>
      </c>
      <c r="AD210" s="495">
        <f>IF(AND('08 Sop'!F210=1,NOT('08 Sop'!I210="")),'08 Sop'!I210,0)</f>
        <v>0</v>
      </c>
      <c r="AE210" s="495">
        <f>IF(AND('08 Sop'!C210=0,NOT('08 Sop'!H210="")),'08 Sop'!H210,4)</f>
        <v>4</v>
      </c>
      <c r="AF210" s="495">
        <f>IF(AND('08 Sop'!D210=0,NOT('08 Sop'!H210="")),'08 Sop'!H210,4)</f>
        <v>4</v>
      </c>
      <c r="AG210" s="495">
        <f>IF(AND('08 Sop'!E210=0,NOT('08 Sop'!H210="")),'08 Sop'!H210,4)</f>
        <v>4</v>
      </c>
      <c r="AH210" s="495">
        <f>IF(AND('08 Sop'!F210=0,NOT('08 Sop'!H210="")),'08 Sop'!H210,4)</f>
        <v>4</v>
      </c>
    </row>
    <row r="211" spans="1:34" outlineLevel="2">
      <c r="A211" s="596" t="s">
        <v>2712</v>
      </c>
      <c r="B211" s="724" t="s">
        <v>5047</v>
      </c>
      <c r="C211" s="195"/>
      <c r="D211" s="195"/>
      <c r="E211" s="214"/>
      <c r="F211" s="214"/>
      <c r="G211" s="201">
        <v>2</v>
      </c>
      <c r="H211" s="201">
        <v>3</v>
      </c>
      <c r="I211" s="201"/>
      <c r="J211" s="201" t="s">
        <v>2858</v>
      </c>
      <c r="K211" s="16"/>
      <c r="L211" s="199"/>
      <c r="AA211" s="495">
        <f>IF(AND('08 Sop'!C211=1,NOT('08 Sop'!I211="")),'08 Sop'!I211,0)</f>
        <v>0</v>
      </c>
      <c r="AB211" s="495">
        <f>IF(AND('08 Sop'!D211=1,NOT('08 Sop'!I211="")),'08 Sop'!I211,0)</f>
        <v>0</v>
      </c>
      <c r="AC211" s="495">
        <f>IF(AND('08 Sop'!E211=1,NOT('08 Sop'!I211="")),'08 Sop'!I211,0)</f>
        <v>0</v>
      </c>
      <c r="AD211" s="495">
        <f>IF(AND('08 Sop'!F211=1,NOT('08 Sop'!I211="")),'08 Sop'!I211,0)</f>
        <v>0</v>
      </c>
      <c r="AE211" s="495">
        <f>IF(AND('08 Sop'!C211=0,NOT('08 Sop'!H211="")),'08 Sop'!H211,4)</f>
        <v>3</v>
      </c>
      <c r="AF211" s="495">
        <f>IF(AND('08 Sop'!D211=0,NOT('08 Sop'!H211="")),'08 Sop'!H211,4)</f>
        <v>3</v>
      </c>
      <c r="AG211" s="495">
        <f>IF(AND('08 Sop'!E211=0,NOT('08 Sop'!H211="")),'08 Sop'!H211,4)</f>
        <v>3</v>
      </c>
      <c r="AH211" s="495">
        <f>IF(AND('08 Sop'!F211=0,NOT('08 Sop'!H211="")),'08 Sop'!H211,4)</f>
        <v>3</v>
      </c>
    </row>
    <row r="212" spans="1:34" outlineLevel="2">
      <c r="A212" s="596" t="s">
        <v>2713</v>
      </c>
      <c r="B212" s="727" t="s">
        <v>2714</v>
      </c>
      <c r="C212" s="195"/>
      <c r="D212" s="195"/>
      <c r="E212" s="214"/>
      <c r="F212" s="214"/>
      <c r="G212" s="201">
        <v>2</v>
      </c>
      <c r="H212" s="201"/>
      <c r="I212" s="201"/>
      <c r="J212" s="201" t="s">
        <v>2356</v>
      </c>
      <c r="K212" s="16" t="s">
        <v>4725</v>
      </c>
      <c r="L212" s="199"/>
      <c r="AA212" s="495">
        <f>IF(AND('08 Sop'!C212=1,NOT('08 Sop'!I212="")),'08 Sop'!I212,0)</f>
        <v>0</v>
      </c>
      <c r="AB212" s="495">
        <f>IF(AND('08 Sop'!D212=1,NOT('08 Sop'!I212="")),'08 Sop'!I212,0)</f>
        <v>0</v>
      </c>
      <c r="AC212" s="495">
        <f>IF(AND('08 Sop'!E212=1,NOT('08 Sop'!I212="")),'08 Sop'!I212,0)</f>
        <v>0</v>
      </c>
      <c r="AD212" s="495">
        <f>IF(AND('08 Sop'!F212=1,NOT('08 Sop'!I212="")),'08 Sop'!I212,0)</f>
        <v>0</v>
      </c>
      <c r="AE212" s="495">
        <f>IF(AND('08 Sop'!C212=0,NOT('08 Sop'!H212="")),'08 Sop'!H212,4)</f>
        <v>4</v>
      </c>
      <c r="AF212" s="495">
        <f>IF(AND('08 Sop'!D212=0,NOT('08 Sop'!H212="")),'08 Sop'!H212,4)</f>
        <v>4</v>
      </c>
      <c r="AG212" s="495">
        <f>IF(AND('08 Sop'!E212=0,NOT('08 Sop'!H212="")),'08 Sop'!H212,4)</f>
        <v>4</v>
      </c>
      <c r="AH212" s="495">
        <f>IF(AND('08 Sop'!F212=0,NOT('08 Sop'!H212="")),'08 Sop'!H212,4)</f>
        <v>4</v>
      </c>
    </row>
    <row r="213" spans="1:34" outlineLevel="1">
      <c r="A213" s="594" t="s">
        <v>2715</v>
      </c>
      <c r="B213" s="726" t="s">
        <v>5002</v>
      </c>
      <c r="C213" s="195"/>
      <c r="D213" s="195"/>
      <c r="E213" s="214"/>
      <c r="F213" s="214"/>
      <c r="G213" s="201"/>
      <c r="H213" s="201"/>
      <c r="I213" s="201"/>
      <c r="J213" s="201"/>
      <c r="K213" s="16"/>
      <c r="L213" s="199"/>
      <c r="AB213" s="495">
        <f>IF(AND('08 Sop'!D213=1,NOT('08 Sop'!I213="")),'08 Sop'!I213,0)</f>
        <v>0</v>
      </c>
    </row>
    <row r="214" spans="1:34" outlineLevel="2">
      <c r="A214" s="596" t="s">
        <v>3569</v>
      </c>
      <c r="B214" s="724" t="s">
        <v>2735</v>
      </c>
      <c r="C214" s="195"/>
      <c r="D214" s="195"/>
      <c r="E214" s="214"/>
      <c r="F214" s="214"/>
      <c r="G214" s="201">
        <v>4</v>
      </c>
      <c r="H214" s="201"/>
      <c r="I214" s="201"/>
      <c r="J214" s="201" t="s">
        <v>2351</v>
      </c>
      <c r="K214" s="16" t="s">
        <v>2906</v>
      </c>
      <c r="L214" s="84"/>
      <c r="AA214" s="495">
        <f>IF(AND('08 Sop'!C214=1,NOT('08 Sop'!I214="")),'08 Sop'!I214,0)</f>
        <v>0</v>
      </c>
      <c r="AB214" s="495">
        <f>IF(AND('08 Sop'!D214=1,NOT('08 Sop'!I214="")),'08 Sop'!I214,0)</f>
        <v>0</v>
      </c>
      <c r="AC214" s="495">
        <f>IF(AND('08 Sop'!E214=1,NOT('08 Sop'!I214="")),'08 Sop'!I214,0)</f>
        <v>0</v>
      </c>
      <c r="AD214" s="495">
        <f>IF(AND('08 Sop'!F214=1,NOT('08 Sop'!I214="")),'08 Sop'!I214,0)</f>
        <v>0</v>
      </c>
      <c r="AE214" s="495">
        <f>IF(AND('08 Sop'!C214=0,NOT('08 Sop'!H214="")),'08 Sop'!H214,4)</f>
        <v>4</v>
      </c>
      <c r="AF214" s="495">
        <f>IF(AND('08 Sop'!D214=0,NOT('08 Sop'!H214="")),'08 Sop'!H214,4)</f>
        <v>4</v>
      </c>
      <c r="AG214" s="495">
        <f>IF(AND('08 Sop'!E214=0,NOT('08 Sop'!H214="")),'08 Sop'!H214,4)</f>
        <v>4</v>
      </c>
      <c r="AH214" s="495">
        <f>IF(AND('08 Sop'!F214=0,NOT('08 Sop'!H214="")),'08 Sop'!H214,4)</f>
        <v>4</v>
      </c>
    </row>
    <row r="215" spans="1:34" outlineLevel="2">
      <c r="A215" s="596" t="s">
        <v>2736</v>
      </c>
      <c r="B215" s="724" t="s">
        <v>4426</v>
      </c>
      <c r="C215" s="195"/>
      <c r="D215" s="195"/>
      <c r="E215" s="214"/>
      <c r="F215" s="214"/>
      <c r="G215" s="201">
        <v>4</v>
      </c>
      <c r="H215" s="201">
        <v>3</v>
      </c>
      <c r="I215" s="201"/>
      <c r="J215" s="201" t="s">
        <v>5466</v>
      </c>
      <c r="K215" s="16" t="s">
        <v>2906</v>
      </c>
      <c r="L215" s="199"/>
      <c r="AA215" s="495">
        <f>IF(AND('08 Sop'!C215=1,NOT('08 Sop'!I215="")),'08 Sop'!I215,0)</f>
        <v>0</v>
      </c>
      <c r="AB215" s="495">
        <f>IF(AND('08 Sop'!D215=1,NOT('08 Sop'!I215="")),'08 Sop'!I215,0)</f>
        <v>0</v>
      </c>
      <c r="AC215" s="495">
        <f>IF(AND('08 Sop'!E215=1,NOT('08 Sop'!I215="")),'08 Sop'!I215,0)</f>
        <v>0</v>
      </c>
      <c r="AD215" s="495">
        <f>IF(AND('08 Sop'!F215=1,NOT('08 Sop'!I215="")),'08 Sop'!I215,0)</f>
        <v>0</v>
      </c>
      <c r="AE215" s="495">
        <f>IF(AND('08 Sop'!C215=0,NOT('08 Sop'!H215="")),'08 Sop'!H215,4)</f>
        <v>3</v>
      </c>
      <c r="AF215" s="495">
        <f>IF(AND('08 Sop'!D215=0,NOT('08 Sop'!H215="")),'08 Sop'!H215,4)</f>
        <v>3</v>
      </c>
      <c r="AG215" s="495">
        <f>IF(AND('08 Sop'!E215=0,NOT('08 Sop'!H215="")),'08 Sop'!H215,4)</f>
        <v>3</v>
      </c>
      <c r="AH215" s="495">
        <f>IF(AND('08 Sop'!F215=0,NOT('08 Sop'!H215="")),'08 Sop'!H215,4)</f>
        <v>3</v>
      </c>
    </row>
    <row r="216" spans="1:34" outlineLevel="2">
      <c r="A216" s="596" t="s">
        <v>4427</v>
      </c>
      <c r="B216" s="724" t="s">
        <v>4428</v>
      </c>
      <c r="C216" s="195"/>
      <c r="D216" s="195"/>
      <c r="E216" s="214"/>
      <c r="F216" s="214"/>
      <c r="G216" s="201">
        <v>4</v>
      </c>
      <c r="H216" s="201">
        <v>3</v>
      </c>
      <c r="I216" s="201"/>
      <c r="J216" s="201" t="s">
        <v>5466</v>
      </c>
      <c r="K216" s="16" t="s">
        <v>2906</v>
      </c>
      <c r="L216" s="199"/>
      <c r="AA216" s="495">
        <f>IF(AND('08 Sop'!C216=1,NOT('08 Sop'!I216="")),'08 Sop'!I216,0)</f>
        <v>0</v>
      </c>
      <c r="AB216" s="495">
        <f>IF(AND('08 Sop'!D216=1,NOT('08 Sop'!I216="")),'08 Sop'!I216,0)</f>
        <v>0</v>
      </c>
      <c r="AC216" s="495">
        <f>IF(AND('08 Sop'!E216=1,NOT('08 Sop'!I216="")),'08 Sop'!I216,0)</f>
        <v>0</v>
      </c>
      <c r="AD216" s="495">
        <f>IF(AND('08 Sop'!F216=1,NOT('08 Sop'!I216="")),'08 Sop'!I216,0)</f>
        <v>0</v>
      </c>
      <c r="AE216" s="495">
        <f>IF(AND('08 Sop'!C216=0,NOT('08 Sop'!H216="")),'08 Sop'!H216,4)</f>
        <v>3</v>
      </c>
      <c r="AF216" s="495">
        <f>IF(AND('08 Sop'!D216=0,NOT('08 Sop'!H216="")),'08 Sop'!H216,4)</f>
        <v>3</v>
      </c>
      <c r="AG216" s="495">
        <f>IF(AND('08 Sop'!E216=0,NOT('08 Sop'!H216="")),'08 Sop'!H216,4)</f>
        <v>3</v>
      </c>
      <c r="AH216" s="495">
        <f>IF(AND('08 Sop'!F216=0,NOT('08 Sop'!H216="")),'08 Sop'!H216,4)</f>
        <v>3</v>
      </c>
    </row>
    <row r="217" spans="1:34" outlineLevel="2">
      <c r="A217" s="596" t="s">
        <v>4429</v>
      </c>
      <c r="B217" s="724" t="s">
        <v>4430</v>
      </c>
      <c r="C217" s="195"/>
      <c r="D217" s="195"/>
      <c r="E217" s="214"/>
      <c r="F217" s="214"/>
      <c r="G217" s="201">
        <v>2</v>
      </c>
      <c r="H217" s="201">
        <v>3</v>
      </c>
      <c r="I217" s="201"/>
      <c r="J217" s="201" t="s">
        <v>5466</v>
      </c>
      <c r="K217" s="16" t="s">
        <v>2906</v>
      </c>
      <c r="L217" s="199"/>
      <c r="AA217" s="495">
        <f>IF(AND('08 Sop'!C217=1,NOT('08 Sop'!I217="")),'08 Sop'!I217,0)</f>
        <v>0</v>
      </c>
      <c r="AB217" s="495">
        <f>IF(AND('08 Sop'!D217=1,NOT('08 Sop'!I217="")),'08 Sop'!I217,0)</f>
        <v>0</v>
      </c>
      <c r="AC217" s="495">
        <f>IF(AND('08 Sop'!E217=1,NOT('08 Sop'!I217="")),'08 Sop'!I217,0)</f>
        <v>0</v>
      </c>
      <c r="AD217" s="495">
        <f>IF(AND('08 Sop'!F217=1,NOT('08 Sop'!I217="")),'08 Sop'!I217,0)</f>
        <v>0</v>
      </c>
      <c r="AE217" s="495">
        <f>IF(AND('08 Sop'!C217=0,NOT('08 Sop'!H217="")),'08 Sop'!H217,4)</f>
        <v>3</v>
      </c>
      <c r="AF217" s="495">
        <f>IF(AND('08 Sop'!D217=0,NOT('08 Sop'!H217="")),'08 Sop'!H217,4)</f>
        <v>3</v>
      </c>
      <c r="AG217" s="495">
        <f>IF(AND('08 Sop'!E217=0,NOT('08 Sop'!H217="")),'08 Sop'!H217,4)</f>
        <v>3</v>
      </c>
      <c r="AH217" s="495">
        <f>IF(AND('08 Sop'!F217=0,NOT('08 Sop'!H217="")),'08 Sop'!H217,4)</f>
        <v>3</v>
      </c>
    </row>
    <row r="218" spans="1:34" ht="30" outlineLevel="2">
      <c r="A218" s="596" t="s">
        <v>4431</v>
      </c>
      <c r="B218" s="724" t="s">
        <v>5005</v>
      </c>
      <c r="C218" s="195"/>
      <c r="D218" s="195"/>
      <c r="E218" s="214"/>
      <c r="F218" s="214"/>
      <c r="G218" s="201">
        <v>4</v>
      </c>
      <c r="H218" s="201">
        <v>2</v>
      </c>
      <c r="I218" s="201"/>
      <c r="J218" s="201" t="s">
        <v>5466</v>
      </c>
      <c r="K218" s="16" t="s">
        <v>2737</v>
      </c>
      <c r="L218" s="203"/>
      <c r="AA218" s="495">
        <f>IF(AND('08 Sop'!C218=1,NOT('08 Sop'!I218="")),'08 Sop'!I218,0)</f>
        <v>0</v>
      </c>
      <c r="AB218" s="495">
        <f>IF(AND('08 Sop'!D218=1,NOT('08 Sop'!I218="")),'08 Sop'!I218,0)</f>
        <v>0</v>
      </c>
      <c r="AC218" s="495">
        <f>IF(AND('08 Sop'!E218=1,NOT('08 Sop'!I218="")),'08 Sop'!I218,0)</f>
        <v>0</v>
      </c>
      <c r="AD218" s="495">
        <f>IF(AND('08 Sop'!F218=1,NOT('08 Sop'!I218="")),'08 Sop'!I218,0)</f>
        <v>0</v>
      </c>
      <c r="AE218" s="495">
        <f>IF(AND('08 Sop'!C218=0,NOT('08 Sop'!H218="")),'08 Sop'!H218,4)</f>
        <v>2</v>
      </c>
      <c r="AF218" s="495">
        <f>IF(AND('08 Sop'!D218=0,NOT('08 Sop'!H218="")),'08 Sop'!H218,4)</f>
        <v>2</v>
      </c>
      <c r="AG218" s="495">
        <f>IF(AND('08 Sop'!E218=0,NOT('08 Sop'!H218="")),'08 Sop'!H218,4)</f>
        <v>2</v>
      </c>
      <c r="AH218" s="495">
        <f>IF(AND('08 Sop'!F218=0,NOT('08 Sop'!H218="")),'08 Sop'!H218,4)</f>
        <v>2</v>
      </c>
    </row>
    <row r="219" spans="1:34" ht="20" outlineLevel="2">
      <c r="A219" s="596" t="s">
        <v>2738</v>
      </c>
      <c r="B219" s="724" t="s">
        <v>4451</v>
      </c>
      <c r="C219" s="195"/>
      <c r="D219" s="195"/>
      <c r="E219" s="214"/>
      <c r="F219" s="214"/>
      <c r="G219" s="201">
        <v>4</v>
      </c>
      <c r="H219" s="201">
        <v>3</v>
      </c>
      <c r="I219" s="201"/>
      <c r="J219" s="201" t="s">
        <v>3371</v>
      </c>
      <c r="K219" s="16" t="s">
        <v>2906</v>
      </c>
      <c r="L219" s="199"/>
      <c r="AA219" s="495">
        <f>IF(AND('08 Sop'!C219=1,NOT('08 Sop'!I219="")),'08 Sop'!I219,0)</f>
        <v>0</v>
      </c>
      <c r="AB219" s="495">
        <f>IF(AND('08 Sop'!D219=1,NOT('08 Sop'!I219="")),'08 Sop'!I219,0)</f>
        <v>0</v>
      </c>
      <c r="AC219" s="495">
        <f>IF(AND('08 Sop'!E219=1,NOT('08 Sop'!I219="")),'08 Sop'!I219,0)</f>
        <v>0</v>
      </c>
      <c r="AD219" s="495">
        <f>IF(AND('08 Sop'!F219=1,NOT('08 Sop'!I219="")),'08 Sop'!I219,0)</f>
        <v>0</v>
      </c>
      <c r="AE219" s="495">
        <f>IF(AND('08 Sop'!C219=0,NOT('08 Sop'!H219="")),'08 Sop'!H219,4)</f>
        <v>3</v>
      </c>
      <c r="AF219" s="495">
        <f>IF(AND('08 Sop'!D219=0,NOT('08 Sop'!H219="")),'08 Sop'!H219,4)</f>
        <v>3</v>
      </c>
      <c r="AG219" s="495">
        <f>IF(AND('08 Sop'!E219=0,NOT('08 Sop'!H219="")),'08 Sop'!H219,4)</f>
        <v>3</v>
      </c>
      <c r="AH219" s="495">
        <f>IF(AND('08 Sop'!F219=0,NOT('08 Sop'!H219="")),'08 Sop'!H219,4)</f>
        <v>3</v>
      </c>
    </row>
    <row r="220" spans="1:34" outlineLevel="2">
      <c r="A220" s="596" t="s">
        <v>4452</v>
      </c>
      <c r="B220" s="724" t="s">
        <v>3577</v>
      </c>
      <c r="C220" s="195"/>
      <c r="D220" s="195"/>
      <c r="E220" s="214"/>
      <c r="F220" s="214"/>
      <c r="G220" s="201">
        <v>2</v>
      </c>
      <c r="H220" s="201">
        <v>3</v>
      </c>
      <c r="I220" s="201"/>
      <c r="J220" s="201" t="s">
        <v>2855</v>
      </c>
      <c r="K220" s="16" t="s">
        <v>2906</v>
      </c>
      <c r="L220" s="199"/>
      <c r="AA220" s="495">
        <f>IF(AND('08 Sop'!C220=1,NOT('08 Sop'!I220="")),'08 Sop'!I220,0)</f>
        <v>0</v>
      </c>
      <c r="AB220" s="495">
        <f>IF(AND('08 Sop'!D220=1,NOT('08 Sop'!I220="")),'08 Sop'!I220,0)</f>
        <v>0</v>
      </c>
      <c r="AC220" s="495">
        <f>IF(AND('08 Sop'!E220=1,NOT('08 Sop'!I220="")),'08 Sop'!I220,0)</f>
        <v>0</v>
      </c>
      <c r="AD220" s="495">
        <f>IF(AND('08 Sop'!F220=1,NOT('08 Sop'!I220="")),'08 Sop'!I220,0)</f>
        <v>0</v>
      </c>
      <c r="AE220" s="495">
        <f>IF(AND('08 Sop'!C220=0,NOT('08 Sop'!H220="")),'08 Sop'!H220,4)</f>
        <v>3</v>
      </c>
      <c r="AF220" s="495">
        <f>IF(AND('08 Sop'!D220=0,NOT('08 Sop'!H220="")),'08 Sop'!H220,4)</f>
        <v>3</v>
      </c>
      <c r="AG220" s="495">
        <f>IF(AND('08 Sop'!E220=0,NOT('08 Sop'!H220="")),'08 Sop'!H220,4)</f>
        <v>3</v>
      </c>
      <c r="AH220" s="495">
        <f>IF(AND('08 Sop'!F220=0,NOT('08 Sop'!H220="")),'08 Sop'!H220,4)</f>
        <v>3</v>
      </c>
    </row>
    <row r="221" spans="1:34" outlineLevel="2">
      <c r="A221" s="596" t="s">
        <v>3578</v>
      </c>
      <c r="B221" s="724" t="s">
        <v>3579</v>
      </c>
      <c r="C221" s="195"/>
      <c r="D221" s="195"/>
      <c r="E221" s="214"/>
      <c r="F221" s="214"/>
      <c r="G221" s="201">
        <v>2</v>
      </c>
      <c r="H221" s="201">
        <v>3</v>
      </c>
      <c r="I221" s="201"/>
      <c r="J221" s="201" t="s">
        <v>2858</v>
      </c>
      <c r="K221" s="16"/>
      <c r="L221" s="199"/>
      <c r="AA221" s="495">
        <f>IF(AND('08 Sop'!C221=1,NOT('08 Sop'!I221="")),'08 Sop'!I221,0)</f>
        <v>0</v>
      </c>
      <c r="AB221" s="495">
        <f>IF(AND('08 Sop'!D221=1,NOT('08 Sop'!I221="")),'08 Sop'!I221,0)</f>
        <v>0</v>
      </c>
      <c r="AC221" s="495">
        <f>IF(AND('08 Sop'!E221=1,NOT('08 Sop'!I221="")),'08 Sop'!I221,0)</f>
        <v>0</v>
      </c>
      <c r="AD221" s="495">
        <f>IF(AND('08 Sop'!F221=1,NOT('08 Sop'!I221="")),'08 Sop'!I221,0)</f>
        <v>0</v>
      </c>
      <c r="AE221" s="495">
        <f>IF(AND('08 Sop'!C221=0,NOT('08 Sop'!H221="")),'08 Sop'!H221,4)</f>
        <v>3</v>
      </c>
      <c r="AF221" s="495">
        <f>IF(AND('08 Sop'!D221=0,NOT('08 Sop'!H221="")),'08 Sop'!H221,4)</f>
        <v>3</v>
      </c>
      <c r="AG221" s="495">
        <f>IF(AND('08 Sop'!E221=0,NOT('08 Sop'!H221="")),'08 Sop'!H221,4)</f>
        <v>3</v>
      </c>
      <c r="AH221" s="495">
        <f>IF(AND('08 Sop'!F221=0,NOT('08 Sop'!H221="")),'08 Sop'!H221,4)</f>
        <v>3</v>
      </c>
    </row>
    <row r="222" spans="1:34" outlineLevel="1">
      <c r="A222" s="594" t="s">
        <v>3580</v>
      </c>
      <c r="B222" s="726" t="s">
        <v>3581</v>
      </c>
      <c r="C222" s="195"/>
      <c r="D222" s="195"/>
      <c r="E222" s="214"/>
      <c r="F222" s="214"/>
      <c r="G222" s="201"/>
      <c r="H222" s="201"/>
      <c r="I222" s="201"/>
      <c r="J222" s="201"/>
      <c r="K222" s="16"/>
      <c r="L222" s="199"/>
      <c r="AB222" s="495">
        <f>IF(AND('08 Sop'!D222=1,NOT('08 Sop'!I222="")),'08 Sop'!I222,0)</f>
        <v>0</v>
      </c>
    </row>
    <row r="223" spans="1:34" outlineLevel="2">
      <c r="A223" s="596" t="s">
        <v>2625</v>
      </c>
      <c r="B223" s="724" t="s">
        <v>3594</v>
      </c>
      <c r="C223" s="215"/>
      <c r="D223" s="195"/>
      <c r="E223" s="214"/>
      <c r="F223" s="214"/>
      <c r="G223" s="201">
        <v>1</v>
      </c>
      <c r="H223" s="201"/>
      <c r="I223" s="201"/>
      <c r="J223" s="201" t="s">
        <v>2351</v>
      </c>
      <c r="K223" s="16" t="s">
        <v>2906</v>
      </c>
      <c r="L223" s="199"/>
      <c r="AA223" s="495">
        <f>IF(AND('08 Sop'!C223=1,NOT('08 Sop'!I223="")),'08 Sop'!I223,0)</f>
        <v>0</v>
      </c>
      <c r="AB223" s="495">
        <f>IF(AND('08 Sop'!D223=1,NOT('08 Sop'!I223="")),'08 Sop'!I223,0)</f>
        <v>0</v>
      </c>
      <c r="AC223" s="495">
        <f>IF(AND('08 Sop'!E223=1,NOT('08 Sop'!I223="")),'08 Sop'!I223,0)</f>
        <v>0</v>
      </c>
      <c r="AD223" s="495">
        <f>IF(AND('08 Sop'!F223=1,NOT('08 Sop'!I223="")),'08 Sop'!I223,0)</f>
        <v>0</v>
      </c>
      <c r="AE223" s="495">
        <f>IF(AND('08 Sop'!C223=0,NOT('08 Sop'!H223="")),'08 Sop'!H223,4)</f>
        <v>4</v>
      </c>
      <c r="AF223" s="495">
        <f>IF(AND('08 Sop'!D223=0,NOT('08 Sop'!H223="")),'08 Sop'!H223,4)</f>
        <v>4</v>
      </c>
      <c r="AG223" s="495">
        <f>IF(AND('08 Sop'!E223=0,NOT('08 Sop'!H223="")),'08 Sop'!H223,4)</f>
        <v>4</v>
      </c>
      <c r="AH223" s="495">
        <f>IF(AND('08 Sop'!F223=0,NOT('08 Sop'!H223="")),'08 Sop'!H223,4)</f>
        <v>4</v>
      </c>
    </row>
    <row r="224" spans="1:34" ht="20" outlineLevel="2">
      <c r="A224" s="596" t="s">
        <v>3595</v>
      </c>
      <c r="B224" s="724" t="s">
        <v>5051</v>
      </c>
      <c r="C224" s="215"/>
      <c r="D224" s="195"/>
      <c r="E224" s="214"/>
      <c r="F224" s="214"/>
      <c r="G224" s="201">
        <v>2</v>
      </c>
      <c r="H224" s="201"/>
      <c r="I224" s="201"/>
      <c r="J224" s="201" t="s">
        <v>2351</v>
      </c>
      <c r="K224" s="16" t="s">
        <v>2906</v>
      </c>
      <c r="L224" s="203"/>
      <c r="AA224" s="495">
        <f>IF(AND('08 Sop'!C224=1,NOT('08 Sop'!I224="")),'08 Sop'!I224,0)</f>
        <v>0</v>
      </c>
      <c r="AB224" s="495">
        <f>IF(AND('08 Sop'!D224=1,NOT('08 Sop'!I224="")),'08 Sop'!I224,0)</f>
        <v>0</v>
      </c>
      <c r="AC224" s="495">
        <f>IF(AND('08 Sop'!E224=1,NOT('08 Sop'!I224="")),'08 Sop'!I224,0)</f>
        <v>0</v>
      </c>
      <c r="AD224" s="495">
        <f>IF(AND('08 Sop'!F224=1,NOT('08 Sop'!I224="")),'08 Sop'!I224,0)</f>
        <v>0</v>
      </c>
      <c r="AE224" s="495">
        <f>IF(AND('08 Sop'!C224=0,NOT('08 Sop'!H224="")),'08 Sop'!H224,4)</f>
        <v>4</v>
      </c>
      <c r="AF224" s="495">
        <f>IF(AND('08 Sop'!D224=0,NOT('08 Sop'!H224="")),'08 Sop'!H224,4)</f>
        <v>4</v>
      </c>
      <c r="AG224" s="495">
        <f>IF(AND('08 Sop'!E224=0,NOT('08 Sop'!H224="")),'08 Sop'!H224,4)</f>
        <v>4</v>
      </c>
      <c r="AH224" s="495">
        <f>IF(AND('08 Sop'!F224=0,NOT('08 Sop'!H224="")),'08 Sop'!H224,4)</f>
        <v>4</v>
      </c>
    </row>
    <row r="225" spans="1:34" ht="20" outlineLevel="2">
      <c r="A225" s="596" t="s">
        <v>3596</v>
      </c>
      <c r="B225" s="724" t="s">
        <v>2783</v>
      </c>
      <c r="C225" s="215"/>
      <c r="D225" s="195"/>
      <c r="E225" s="214"/>
      <c r="F225" s="214"/>
      <c r="G225" s="201">
        <v>2</v>
      </c>
      <c r="H225" s="201"/>
      <c r="I225" s="201"/>
      <c r="J225" s="201" t="s">
        <v>2351</v>
      </c>
      <c r="K225" s="16" t="s">
        <v>2906</v>
      </c>
      <c r="L225" s="199"/>
      <c r="AA225" s="495">
        <f>IF(AND('08 Sop'!C225=1,NOT('08 Sop'!I225="")),'08 Sop'!I225,0)</f>
        <v>0</v>
      </c>
      <c r="AB225" s="495">
        <f>IF(AND('08 Sop'!D225=1,NOT('08 Sop'!I225="")),'08 Sop'!I225,0)</f>
        <v>0</v>
      </c>
      <c r="AC225" s="495">
        <f>IF(AND('08 Sop'!E225=1,NOT('08 Sop'!I225="")),'08 Sop'!I225,0)</f>
        <v>0</v>
      </c>
      <c r="AD225" s="495">
        <f>IF(AND('08 Sop'!F225=1,NOT('08 Sop'!I225="")),'08 Sop'!I225,0)</f>
        <v>0</v>
      </c>
      <c r="AE225" s="495">
        <f>IF(AND('08 Sop'!C225=0,NOT('08 Sop'!H225="")),'08 Sop'!H225,4)</f>
        <v>4</v>
      </c>
      <c r="AF225" s="495">
        <f>IF(AND('08 Sop'!D225=0,NOT('08 Sop'!H225="")),'08 Sop'!H225,4)</f>
        <v>4</v>
      </c>
      <c r="AG225" s="495">
        <f>IF(AND('08 Sop'!E225=0,NOT('08 Sop'!H225="")),'08 Sop'!H225,4)</f>
        <v>4</v>
      </c>
      <c r="AH225" s="495">
        <f>IF(AND('08 Sop'!F225=0,NOT('08 Sop'!H225="")),'08 Sop'!H225,4)</f>
        <v>4</v>
      </c>
    </row>
    <row r="226" spans="1:34" ht="20" outlineLevel="2">
      <c r="A226" s="596" t="s">
        <v>2784</v>
      </c>
      <c r="B226" s="724" t="s">
        <v>2699</v>
      </c>
      <c r="C226" s="215"/>
      <c r="D226" s="195"/>
      <c r="E226" s="214"/>
      <c r="F226" s="214"/>
      <c r="G226" s="201">
        <v>4</v>
      </c>
      <c r="H226" s="201">
        <v>2</v>
      </c>
      <c r="I226" s="201"/>
      <c r="J226" s="201" t="s">
        <v>5466</v>
      </c>
      <c r="K226" s="16" t="s">
        <v>2906</v>
      </c>
      <c r="L226" s="199"/>
      <c r="AA226" s="495">
        <f>IF(AND('08 Sop'!C226=1,NOT('08 Sop'!I226="")),'08 Sop'!I226,0)</f>
        <v>0</v>
      </c>
      <c r="AB226" s="495">
        <f>IF(AND('08 Sop'!D226=1,NOT('08 Sop'!I226="")),'08 Sop'!I226,0)</f>
        <v>0</v>
      </c>
      <c r="AC226" s="495">
        <f>IF(AND('08 Sop'!E226=1,NOT('08 Sop'!I226="")),'08 Sop'!I226,0)</f>
        <v>0</v>
      </c>
      <c r="AD226" s="495">
        <f>IF(AND('08 Sop'!F226=1,NOT('08 Sop'!I226="")),'08 Sop'!I226,0)</f>
        <v>0</v>
      </c>
      <c r="AE226" s="495">
        <f>IF(AND('08 Sop'!C226=0,NOT('08 Sop'!H226="")),'08 Sop'!H226,4)</f>
        <v>2</v>
      </c>
      <c r="AF226" s="495">
        <f>IF(AND('08 Sop'!D226=0,NOT('08 Sop'!H226="")),'08 Sop'!H226,4)</f>
        <v>2</v>
      </c>
      <c r="AG226" s="495">
        <f>IF(AND('08 Sop'!E226=0,NOT('08 Sop'!H226="")),'08 Sop'!H226,4)</f>
        <v>2</v>
      </c>
      <c r="AH226" s="495">
        <f>IF(AND('08 Sop'!F226=0,NOT('08 Sop'!H226="")),'08 Sop'!H226,4)</f>
        <v>2</v>
      </c>
    </row>
    <row r="227" spans="1:34" ht="20" outlineLevel="2">
      <c r="A227" s="596" t="s">
        <v>2700</v>
      </c>
      <c r="B227" s="724" t="s">
        <v>5052</v>
      </c>
      <c r="C227" s="215"/>
      <c r="D227" s="195"/>
      <c r="E227" s="214"/>
      <c r="F227" s="214"/>
      <c r="G227" s="201">
        <v>2</v>
      </c>
      <c r="H227" s="216"/>
      <c r="I227" s="201"/>
      <c r="J227" s="201" t="s">
        <v>2356</v>
      </c>
      <c r="K227" s="16" t="s">
        <v>2906</v>
      </c>
      <c r="L227" s="203"/>
      <c r="AA227" s="495">
        <f>IF(AND('08 Sop'!C227=1,NOT('08 Sop'!I227="")),'08 Sop'!I227,0)</f>
        <v>0</v>
      </c>
      <c r="AB227" s="495">
        <f>IF(AND('08 Sop'!D227=1,NOT('08 Sop'!I227="")),'08 Sop'!I227,0)</f>
        <v>0</v>
      </c>
      <c r="AC227" s="495">
        <f>IF(AND('08 Sop'!E227=1,NOT('08 Sop'!I227="")),'08 Sop'!I227,0)</f>
        <v>0</v>
      </c>
      <c r="AD227" s="495">
        <f>IF(AND('08 Sop'!F227=1,NOT('08 Sop'!I227="")),'08 Sop'!I227,0)</f>
        <v>0</v>
      </c>
      <c r="AE227" s="495">
        <f>IF(AND('08 Sop'!C227=0,NOT('08 Sop'!H227="")),'08 Sop'!H227,4)</f>
        <v>4</v>
      </c>
      <c r="AF227" s="495">
        <f>IF(AND('08 Sop'!D227=0,NOT('08 Sop'!H227="")),'08 Sop'!H227,4)</f>
        <v>4</v>
      </c>
      <c r="AG227" s="495">
        <f>IF(AND('08 Sop'!E227=0,NOT('08 Sop'!H227="")),'08 Sop'!H227,4)</f>
        <v>4</v>
      </c>
      <c r="AH227" s="495">
        <f>IF(AND('08 Sop'!F227=0,NOT('08 Sop'!H227="")),'08 Sop'!H227,4)</f>
        <v>4</v>
      </c>
    </row>
    <row r="228" spans="1:34" outlineLevel="2">
      <c r="A228" s="596" t="s">
        <v>2701</v>
      </c>
      <c r="B228" s="602" t="s">
        <v>3598</v>
      </c>
      <c r="C228" s="215"/>
      <c r="D228" s="195"/>
      <c r="E228" s="214"/>
      <c r="F228" s="214"/>
      <c r="G228" s="201">
        <v>2</v>
      </c>
      <c r="H228" s="216"/>
      <c r="I228" s="201"/>
      <c r="J228" s="201" t="s">
        <v>2356</v>
      </c>
      <c r="K228" s="16" t="s">
        <v>2906</v>
      </c>
      <c r="L228" s="203"/>
      <c r="AA228" s="495">
        <f>IF(AND('08 Sop'!C228=1,NOT('08 Sop'!I228="")),'08 Sop'!I228,0)</f>
        <v>0</v>
      </c>
      <c r="AB228" s="495">
        <f>IF(AND('08 Sop'!D228=1,NOT('08 Sop'!I228="")),'08 Sop'!I228,0)</f>
        <v>0</v>
      </c>
      <c r="AC228" s="495">
        <f>IF(AND('08 Sop'!E228=1,NOT('08 Sop'!I228="")),'08 Sop'!I228,0)</f>
        <v>0</v>
      </c>
      <c r="AD228" s="495">
        <f>IF(AND('08 Sop'!F228=1,NOT('08 Sop'!I228="")),'08 Sop'!I228,0)</f>
        <v>0</v>
      </c>
      <c r="AE228" s="495">
        <f>IF(AND('08 Sop'!C228=0,NOT('08 Sop'!H228="")),'08 Sop'!H228,4)</f>
        <v>4</v>
      </c>
      <c r="AF228" s="495">
        <f>IF(AND('08 Sop'!D228=0,NOT('08 Sop'!H228="")),'08 Sop'!H228,4)</f>
        <v>4</v>
      </c>
      <c r="AG228" s="495">
        <f>IF(AND('08 Sop'!E228=0,NOT('08 Sop'!H228="")),'08 Sop'!H228,4)</f>
        <v>4</v>
      </c>
      <c r="AH228" s="495">
        <f>IF(AND('08 Sop'!F228=0,NOT('08 Sop'!H228="")),'08 Sop'!H228,4)</f>
        <v>4</v>
      </c>
    </row>
    <row r="229" spans="1:34" ht="20" outlineLevel="2">
      <c r="A229" s="596" t="s">
        <v>3599</v>
      </c>
      <c r="B229" s="724" t="s">
        <v>5053</v>
      </c>
      <c r="C229" s="215"/>
      <c r="D229" s="195"/>
      <c r="E229" s="214"/>
      <c r="F229" s="214"/>
      <c r="G229" s="201">
        <v>2</v>
      </c>
      <c r="H229" s="201"/>
      <c r="I229" s="201"/>
      <c r="J229" s="201" t="s">
        <v>5466</v>
      </c>
      <c r="K229" s="16" t="s">
        <v>2906</v>
      </c>
      <c r="L229" s="203"/>
      <c r="AA229" s="495">
        <f>IF(AND('08 Sop'!C229=1,NOT('08 Sop'!I229="")),'08 Sop'!I229,0)</f>
        <v>0</v>
      </c>
      <c r="AB229" s="495">
        <f>IF(AND('08 Sop'!D229=1,NOT('08 Sop'!I229="")),'08 Sop'!I229,0)</f>
        <v>0</v>
      </c>
      <c r="AC229" s="495">
        <f>IF(AND('08 Sop'!E229=1,NOT('08 Sop'!I229="")),'08 Sop'!I229,0)</f>
        <v>0</v>
      </c>
      <c r="AD229" s="495">
        <f>IF(AND('08 Sop'!F229=1,NOT('08 Sop'!I229="")),'08 Sop'!I229,0)</f>
        <v>0</v>
      </c>
      <c r="AE229" s="495">
        <f>IF(AND('08 Sop'!C229=0,NOT('08 Sop'!H229="")),'08 Sop'!H229,4)</f>
        <v>4</v>
      </c>
      <c r="AF229" s="495">
        <f>IF(AND('08 Sop'!D229=0,NOT('08 Sop'!H229="")),'08 Sop'!H229,4)</f>
        <v>4</v>
      </c>
      <c r="AG229" s="495">
        <f>IF(AND('08 Sop'!E229=0,NOT('08 Sop'!H229="")),'08 Sop'!H229,4)</f>
        <v>4</v>
      </c>
      <c r="AH229" s="495">
        <f>IF(AND('08 Sop'!F229=0,NOT('08 Sop'!H229="")),'08 Sop'!H229,4)</f>
        <v>4</v>
      </c>
    </row>
    <row r="230" spans="1:34" outlineLevel="2">
      <c r="A230" s="596" t="s">
        <v>2704</v>
      </c>
      <c r="B230" s="724" t="s">
        <v>2705</v>
      </c>
      <c r="C230" s="215"/>
      <c r="D230" s="195"/>
      <c r="E230" s="214"/>
      <c r="F230" s="214"/>
      <c r="G230" s="201">
        <v>2</v>
      </c>
      <c r="H230" s="201"/>
      <c r="I230" s="201"/>
      <c r="J230" s="201" t="s">
        <v>5466</v>
      </c>
      <c r="K230" s="16" t="s">
        <v>2906</v>
      </c>
      <c r="L230" s="199"/>
      <c r="AA230" s="495">
        <f>IF(AND('08 Sop'!C230=1,NOT('08 Sop'!I230="")),'08 Sop'!I230,0)</f>
        <v>0</v>
      </c>
      <c r="AB230" s="495">
        <f>IF(AND('08 Sop'!D230=1,NOT('08 Sop'!I230="")),'08 Sop'!I230,0)</f>
        <v>0</v>
      </c>
      <c r="AC230" s="495">
        <f>IF(AND('08 Sop'!E230=1,NOT('08 Sop'!I230="")),'08 Sop'!I230,0)</f>
        <v>0</v>
      </c>
      <c r="AD230" s="495">
        <f>IF(AND('08 Sop'!F230=1,NOT('08 Sop'!I230="")),'08 Sop'!I230,0)</f>
        <v>0</v>
      </c>
      <c r="AE230" s="495">
        <f>IF(AND('08 Sop'!C230=0,NOT('08 Sop'!H230="")),'08 Sop'!H230,4)</f>
        <v>4</v>
      </c>
      <c r="AF230" s="495">
        <f>IF(AND('08 Sop'!D230=0,NOT('08 Sop'!H230="")),'08 Sop'!H230,4)</f>
        <v>4</v>
      </c>
      <c r="AG230" s="495">
        <f>IF(AND('08 Sop'!E230=0,NOT('08 Sop'!H230="")),'08 Sop'!H230,4)</f>
        <v>4</v>
      </c>
      <c r="AH230" s="495">
        <f>IF(AND('08 Sop'!F230=0,NOT('08 Sop'!H230="")),'08 Sop'!H230,4)</f>
        <v>4</v>
      </c>
    </row>
    <row r="231" spans="1:34" ht="20" outlineLevel="2">
      <c r="A231" s="596" t="s">
        <v>4410</v>
      </c>
      <c r="B231" s="724" t="s">
        <v>3615</v>
      </c>
      <c r="C231" s="215"/>
      <c r="D231" s="195"/>
      <c r="E231" s="214"/>
      <c r="F231" s="214"/>
      <c r="G231" s="201">
        <v>4</v>
      </c>
      <c r="H231" s="201">
        <v>2</v>
      </c>
      <c r="I231" s="201"/>
      <c r="J231" s="201" t="s">
        <v>5466</v>
      </c>
      <c r="K231" s="16" t="s">
        <v>2737</v>
      </c>
      <c r="L231" s="199"/>
      <c r="AA231" s="495">
        <f>IF(AND('08 Sop'!C231=1,NOT('08 Sop'!I231="")),'08 Sop'!I231,0)</f>
        <v>0</v>
      </c>
      <c r="AB231" s="495">
        <f>IF(AND('08 Sop'!D231=1,NOT('08 Sop'!I231="")),'08 Sop'!I231,0)</f>
        <v>0</v>
      </c>
      <c r="AC231" s="495">
        <f>IF(AND('08 Sop'!E231=1,NOT('08 Sop'!I231="")),'08 Sop'!I231,0)</f>
        <v>0</v>
      </c>
      <c r="AD231" s="495">
        <f>IF(AND('08 Sop'!F231=1,NOT('08 Sop'!I231="")),'08 Sop'!I231,0)</f>
        <v>0</v>
      </c>
      <c r="AE231" s="495">
        <f>IF(AND('08 Sop'!C231=0,NOT('08 Sop'!H231="")),'08 Sop'!H231,4)</f>
        <v>2</v>
      </c>
      <c r="AF231" s="495">
        <f>IF(AND('08 Sop'!D231=0,NOT('08 Sop'!H231="")),'08 Sop'!H231,4)</f>
        <v>2</v>
      </c>
      <c r="AG231" s="495">
        <f>IF(AND('08 Sop'!E231=0,NOT('08 Sop'!H231="")),'08 Sop'!H231,4)</f>
        <v>2</v>
      </c>
      <c r="AH231" s="495">
        <f>IF(AND('08 Sop'!F231=0,NOT('08 Sop'!H231="")),'08 Sop'!H231,4)</f>
        <v>2</v>
      </c>
    </row>
    <row r="232" spans="1:34" ht="30" outlineLevel="2">
      <c r="A232" s="596" t="s">
        <v>3616</v>
      </c>
      <c r="B232" s="724" t="s">
        <v>2668</v>
      </c>
      <c r="C232" s="215"/>
      <c r="D232" s="195"/>
      <c r="E232" s="214"/>
      <c r="F232" s="214"/>
      <c r="G232" s="201">
        <v>4</v>
      </c>
      <c r="H232" s="201">
        <v>3</v>
      </c>
      <c r="I232" s="201"/>
      <c r="J232" s="201" t="s">
        <v>3371</v>
      </c>
      <c r="K232" s="16" t="s">
        <v>2906</v>
      </c>
      <c r="L232" s="199"/>
      <c r="AA232" s="495">
        <f>IF(AND('08 Sop'!C232=1,NOT('08 Sop'!I232="")),'08 Sop'!I232,0)</f>
        <v>0</v>
      </c>
      <c r="AB232" s="495">
        <f>IF(AND('08 Sop'!D232=1,NOT('08 Sop'!I232="")),'08 Sop'!I232,0)</f>
        <v>0</v>
      </c>
      <c r="AC232" s="495">
        <f>IF(AND('08 Sop'!E232=1,NOT('08 Sop'!I232="")),'08 Sop'!I232,0)</f>
        <v>0</v>
      </c>
      <c r="AD232" s="495">
        <f>IF(AND('08 Sop'!F232=1,NOT('08 Sop'!I232="")),'08 Sop'!I232,0)</f>
        <v>0</v>
      </c>
      <c r="AE232" s="495">
        <f>IF(AND('08 Sop'!C232=0,NOT('08 Sop'!H232="")),'08 Sop'!H232,4)</f>
        <v>3</v>
      </c>
      <c r="AF232" s="495">
        <f>IF(AND('08 Sop'!D232=0,NOT('08 Sop'!H232="")),'08 Sop'!H232,4)</f>
        <v>3</v>
      </c>
      <c r="AG232" s="495">
        <f>IF(AND('08 Sop'!E232=0,NOT('08 Sop'!H232="")),'08 Sop'!H232,4)</f>
        <v>3</v>
      </c>
      <c r="AH232" s="495">
        <f>IF(AND('08 Sop'!F232=0,NOT('08 Sop'!H232="")),'08 Sop'!H232,4)</f>
        <v>3</v>
      </c>
    </row>
    <row r="233" spans="1:34" ht="20" outlineLevel="2">
      <c r="A233" s="596" t="s">
        <v>2669</v>
      </c>
      <c r="B233" s="727" t="s">
        <v>2676</v>
      </c>
      <c r="C233" s="215"/>
      <c r="D233" s="195"/>
      <c r="E233" s="214"/>
      <c r="F233" s="214"/>
      <c r="G233" s="201">
        <v>1</v>
      </c>
      <c r="H233" s="201"/>
      <c r="I233" s="201"/>
      <c r="J233" s="201" t="s">
        <v>2356</v>
      </c>
      <c r="K233" s="16" t="s">
        <v>2906</v>
      </c>
      <c r="L233" s="199"/>
      <c r="AA233" s="495">
        <f>IF(AND('08 Sop'!C233=1,NOT('08 Sop'!I233="")),'08 Sop'!I233,0)</f>
        <v>0</v>
      </c>
      <c r="AB233" s="495">
        <f>IF(AND('08 Sop'!D233=1,NOT('08 Sop'!I233="")),'08 Sop'!I233,0)</f>
        <v>0</v>
      </c>
      <c r="AC233" s="495">
        <f>IF(AND('08 Sop'!E233=1,NOT('08 Sop'!I233="")),'08 Sop'!I233,0)</f>
        <v>0</v>
      </c>
      <c r="AD233" s="495">
        <f>IF(AND('08 Sop'!F233=1,NOT('08 Sop'!I233="")),'08 Sop'!I233,0)</f>
        <v>0</v>
      </c>
      <c r="AE233" s="495">
        <f>IF(AND('08 Sop'!C233=0,NOT('08 Sop'!H233="")),'08 Sop'!H233,4)</f>
        <v>4</v>
      </c>
      <c r="AF233" s="495">
        <f>IF(AND('08 Sop'!D233=0,NOT('08 Sop'!H233="")),'08 Sop'!H233,4)</f>
        <v>4</v>
      </c>
      <c r="AG233" s="495">
        <f>IF(AND('08 Sop'!E233=0,NOT('08 Sop'!H233="")),'08 Sop'!H233,4)</f>
        <v>4</v>
      </c>
      <c r="AH233" s="495">
        <f>IF(AND('08 Sop'!F233=0,NOT('08 Sop'!H233="")),'08 Sop'!H233,4)</f>
        <v>4</v>
      </c>
    </row>
    <row r="234" spans="1:34" outlineLevel="2">
      <c r="A234" s="596" t="s">
        <v>3620</v>
      </c>
      <c r="B234" s="724" t="s">
        <v>2710</v>
      </c>
      <c r="C234" s="215"/>
      <c r="D234" s="195"/>
      <c r="E234" s="214"/>
      <c r="F234" s="214"/>
      <c r="G234" s="201">
        <v>2</v>
      </c>
      <c r="H234" s="201">
        <v>3</v>
      </c>
      <c r="I234" s="201"/>
      <c r="J234" s="201" t="s">
        <v>5466</v>
      </c>
      <c r="K234" s="16" t="s">
        <v>2906</v>
      </c>
      <c r="L234" s="199"/>
      <c r="AA234" s="495">
        <f>IF(AND('08 Sop'!C234=1,NOT('08 Sop'!I234="")),'08 Sop'!I234,0)</f>
        <v>0</v>
      </c>
      <c r="AB234" s="495">
        <f>IF(AND('08 Sop'!D234=1,NOT('08 Sop'!I234="")),'08 Sop'!I234,0)</f>
        <v>0</v>
      </c>
      <c r="AC234" s="495">
        <f>IF(AND('08 Sop'!E234=1,NOT('08 Sop'!I234="")),'08 Sop'!I234,0)</f>
        <v>0</v>
      </c>
      <c r="AD234" s="495">
        <f>IF(AND('08 Sop'!F234=1,NOT('08 Sop'!I234="")),'08 Sop'!I234,0)</f>
        <v>0</v>
      </c>
      <c r="AE234" s="495">
        <f>IF(AND('08 Sop'!C234=0,NOT('08 Sop'!H234="")),'08 Sop'!H234,4)</f>
        <v>3</v>
      </c>
      <c r="AF234" s="495">
        <f>IF(AND('08 Sop'!D234=0,NOT('08 Sop'!H234="")),'08 Sop'!H234,4)</f>
        <v>3</v>
      </c>
      <c r="AG234" s="495">
        <f>IF(AND('08 Sop'!E234=0,NOT('08 Sop'!H234="")),'08 Sop'!H234,4)</f>
        <v>3</v>
      </c>
      <c r="AH234" s="495">
        <f>IF(AND('08 Sop'!F234=0,NOT('08 Sop'!H234="")),'08 Sop'!H234,4)</f>
        <v>3</v>
      </c>
    </row>
    <row r="235" spans="1:34" ht="20" outlineLevel="2">
      <c r="A235" s="596" t="s">
        <v>2711</v>
      </c>
      <c r="B235" s="724" t="s">
        <v>4358</v>
      </c>
      <c r="C235" s="215"/>
      <c r="D235" s="195"/>
      <c r="E235" s="214"/>
      <c r="F235" s="214"/>
      <c r="G235" s="201">
        <v>4</v>
      </c>
      <c r="H235" s="201"/>
      <c r="I235" s="201"/>
      <c r="J235" s="201" t="s">
        <v>2356</v>
      </c>
      <c r="K235" s="16" t="s">
        <v>2906</v>
      </c>
      <c r="L235" s="199"/>
      <c r="AA235" s="495">
        <f>IF(AND('08 Sop'!C235=1,NOT('08 Sop'!I235="")),'08 Sop'!I235,0)</f>
        <v>0</v>
      </c>
      <c r="AB235" s="495">
        <f>IF(AND('08 Sop'!D235=1,NOT('08 Sop'!I235="")),'08 Sop'!I235,0)</f>
        <v>0</v>
      </c>
      <c r="AC235" s="495">
        <f>IF(AND('08 Sop'!E235=1,NOT('08 Sop'!I235="")),'08 Sop'!I235,0)</f>
        <v>0</v>
      </c>
      <c r="AD235" s="495">
        <f>IF(AND('08 Sop'!F235=1,NOT('08 Sop'!I235="")),'08 Sop'!I235,0)</f>
        <v>0</v>
      </c>
      <c r="AE235" s="495">
        <f>IF(AND('08 Sop'!C235=0,NOT('08 Sop'!H235="")),'08 Sop'!H235,4)</f>
        <v>4</v>
      </c>
      <c r="AF235" s="495">
        <f>IF(AND('08 Sop'!D235=0,NOT('08 Sop'!H235="")),'08 Sop'!H235,4)</f>
        <v>4</v>
      </c>
      <c r="AG235" s="495">
        <f>IF(AND('08 Sop'!E235=0,NOT('08 Sop'!H235="")),'08 Sop'!H235,4)</f>
        <v>4</v>
      </c>
      <c r="AH235" s="495">
        <f>IF(AND('08 Sop'!F235=0,NOT('08 Sop'!H235="")),'08 Sop'!H235,4)</f>
        <v>4</v>
      </c>
    </row>
    <row r="236" spans="1:34" outlineLevel="2">
      <c r="A236" s="596" t="s">
        <v>4359</v>
      </c>
      <c r="B236" s="724" t="s">
        <v>2617</v>
      </c>
      <c r="C236" s="215"/>
      <c r="D236" s="195"/>
      <c r="E236" s="214"/>
      <c r="F236" s="214"/>
      <c r="G236" s="201">
        <v>2</v>
      </c>
      <c r="H236" s="201">
        <v>3</v>
      </c>
      <c r="I236" s="201"/>
      <c r="J236" s="201" t="s">
        <v>2858</v>
      </c>
      <c r="K236" s="16"/>
      <c r="L236" s="199"/>
      <c r="AA236" s="495">
        <f>IF(AND('08 Sop'!C236=1,NOT('08 Sop'!I236="")),'08 Sop'!I236,0)</f>
        <v>0</v>
      </c>
      <c r="AB236" s="495">
        <f>IF(AND('08 Sop'!D236=1,NOT('08 Sop'!I236="")),'08 Sop'!I236,0)</f>
        <v>0</v>
      </c>
      <c r="AC236" s="495">
        <f>IF(AND('08 Sop'!E236=1,NOT('08 Sop'!I236="")),'08 Sop'!I236,0)</f>
        <v>0</v>
      </c>
      <c r="AD236" s="495">
        <f>IF(AND('08 Sop'!F236=1,NOT('08 Sop'!I236="")),'08 Sop'!I236,0)</f>
        <v>0</v>
      </c>
      <c r="AE236" s="495">
        <f>IF(AND('08 Sop'!C236=0,NOT('08 Sop'!H236="")),'08 Sop'!H236,4)</f>
        <v>3</v>
      </c>
      <c r="AF236" s="495">
        <f>IF(AND('08 Sop'!D236=0,NOT('08 Sop'!H236="")),'08 Sop'!H236,4)</f>
        <v>3</v>
      </c>
      <c r="AG236" s="495">
        <f>IF(AND('08 Sop'!E236=0,NOT('08 Sop'!H236="")),'08 Sop'!H236,4)</f>
        <v>3</v>
      </c>
      <c r="AH236" s="495">
        <f>IF(AND('08 Sop'!F236=0,NOT('08 Sop'!H236="")),'08 Sop'!H236,4)</f>
        <v>3</v>
      </c>
    </row>
    <row r="237" spans="1:34" outlineLevel="1">
      <c r="A237" s="594" t="s">
        <v>2618</v>
      </c>
      <c r="B237" s="736" t="s">
        <v>5054</v>
      </c>
      <c r="C237" s="195"/>
      <c r="D237" s="195"/>
      <c r="E237" s="214"/>
      <c r="F237" s="214"/>
      <c r="G237" s="201"/>
      <c r="H237" s="201"/>
      <c r="I237" s="201"/>
      <c r="J237" s="201"/>
      <c r="K237" s="16"/>
      <c r="L237" s="199"/>
      <c r="AB237" s="495">
        <f>IF(AND('08 Sop'!D237=1,NOT('08 Sop'!I237="")),'08 Sop'!I237,0)</f>
        <v>0</v>
      </c>
    </row>
    <row r="238" spans="1:34" ht="20" outlineLevel="2">
      <c r="A238" s="596" t="s">
        <v>2619</v>
      </c>
      <c r="B238" s="724" t="s">
        <v>5055</v>
      </c>
      <c r="C238" s="195"/>
      <c r="D238" s="195"/>
      <c r="E238" s="214"/>
      <c r="F238" s="214"/>
      <c r="G238" s="201">
        <v>4</v>
      </c>
      <c r="H238" s="201"/>
      <c r="I238" s="201"/>
      <c r="J238" s="201" t="s">
        <v>2351</v>
      </c>
      <c r="K238" s="16" t="s">
        <v>5500</v>
      </c>
      <c r="L238" s="203"/>
      <c r="AA238" s="495">
        <f>IF(AND('08 Sop'!C238=1,NOT('08 Sop'!I238="")),'08 Sop'!I238,0)</f>
        <v>0</v>
      </c>
      <c r="AB238" s="495">
        <f>IF(AND('08 Sop'!D238=1,NOT('08 Sop'!I238="")),'08 Sop'!I238,0)</f>
        <v>0</v>
      </c>
      <c r="AC238" s="495">
        <f>IF(AND('08 Sop'!E238=1,NOT('08 Sop'!I238="")),'08 Sop'!I238,0)</f>
        <v>0</v>
      </c>
      <c r="AD238" s="495">
        <f>IF(AND('08 Sop'!F238=1,NOT('08 Sop'!I238="")),'08 Sop'!I238,0)</f>
        <v>0</v>
      </c>
      <c r="AE238" s="495">
        <f>IF(AND('08 Sop'!C238=0,NOT('08 Sop'!H238="")),'08 Sop'!H238,4)</f>
        <v>4</v>
      </c>
      <c r="AF238" s="495">
        <f>IF(AND('08 Sop'!D238=0,NOT('08 Sop'!H238="")),'08 Sop'!H238,4)</f>
        <v>4</v>
      </c>
      <c r="AG238" s="495">
        <f>IF(AND('08 Sop'!E238=0,NOT('08 Sop'!H238="")),'08 Sop'!H238,4)</f>
        <v>4</v>
      </c>
      <c r="AH238" s="495">
        <f>IF(AND('08 Sop'!F238=0,NOT('08 Sop'!H238="")),'08 Sop'!H238,4)</f>
        <v>4</v>
      </c>
    </row>
    <row r="239" spans="1:34" ht="30" outlineLevel="2">
      <c r="A239" s="596" t="s">
        <v>2620</v>
      </c>
      <c r="B239" s="724" t="s">
        <v>5056</v>
      </c>
      <c r="C239" s="195"/>
      <c r="D239" s="195"/>
      <c r="E239" s="214"/>
      <c r="F239" s="214"/>
      <c r="G239" s="201">
        <v>4</v>
      </c>
      <c r="H239" s="201">
        <v>2</v>
      </c>
      <c r="I239" s="201"/>
      <c r="J239" s="201" t="s">
        <v>5466</v>
      </c>
      <c r="K239" s="16" t="s">
        <v>5500</v>
      </c>
      <c r="L239" s="199"/>
      <c r="AA239" s="495">
        <f>IF(AND('08 Sop'!C239=1,NOT('08 Sop'!I239="")),'08 Sop'!I239,0)</f>
        <v>0</v>
      </c>
      <c r="AB239" s="495">
        <f>IF(AND('08 Sop'!D239=1,NOT('08 Sop'!I239="")),'08 Sop'!I239,0)</f>
        <v>0</v>
      </c>
      <c r="AC239" s="495">
        <f>IF(AND('08 Sop'!E239=1,NOT('08 Sop'!I239="")),'08 Sop'!I239,0)</f>
        <v>0</v>
      </c>
      <c r="AD239" s="495">
        <f>IF(AND('08 Sop'!F239=1,NOT('08 Sop'!I239="")),'08 Sop'!I239,0)</f>
        <v>0</v>
      </c>
      <c r="AE239" s="495">
        <f>IF(AND('08 Sop'!C239=0,NOT('08 Sop'!H239="")),'08 Sop'!H239,4)</f>
        <v>2</v>
      </c>
      <c r="AF239" s="495">
        <f>IF(AND('08 Sop'!D239=0,NOT('08 Sop'!H239="")),'08 Sop'!H239,4)</f>
        <v>2</v>
      </c>
      <c r="AG239" s="495">
        <f>IF(AND('08 Sop'!E239=0,NOT('08 Sop'!H239="")),'08 Sop'!H239,4)</f>
        <v>2</v>
      </c>
      <c r="AH239" s="495">
        <f>IF(AND('08 Sop'!F239=0,NOT('08 Sop'!H239="")),'08 Sop'!H239,4)</f>
        <v>2</v>
      </c>
    </row>
    <row r="240" spans="1:34" ht="20" outlineLevel="2">
      <c r="A240" s="596" t="s">
        <v>2621</v>
      </c>
      <c r="B240" s="724" t="s">
        <v>2623</v>
      </c>
      <c r="C240" s="195"/>
      <c r="D240" s="195"/>
      <c r="E240" s="214"/>
      <c r="F240" s="214"/>
      <c r="G240" s="201">
        <v>4</v>
      </c>
      <c r="H240" s="201"/>
      <c r="I240" s="201">
        <v>2</v>
      </c>
      <c r="J240" s="201" t="s">
        <v>2351</v>
      </c>
      <c r="K240" s="16" t="s">
        <v>5500</v>
      </c>
      <c r="L240" s="199"/>
      <c r="AA240" s="495">
        <f>IF(AND('08 Sop'!C240=1,NOT('08 Sop'!I240="")),'08 Sop'!I240,0)</f>
        <v>0</v>
      </c>
      <c r="AB240" s="495">
        <f>IF(AND('08 Sop'!D240=1,NOT('08 Sop'!I240="")),'08 Sop'!I240,0)</f>
        <v>0</v>
      </c>
      <c r="AC240" s="495">
        <f>IF(AND('08 Sop'!E240=1,NOT('08 Sop'!I240="")),'08 Sop'!I240,0)</f>
        <v>0</v>
      </c>
      <c r="AD240" s="495">
        <f>IF(AND('08 Sop'!F240=1,NOT('08 Sop'!I240="")),'08 Sop'!I240,0)</f>
        <v>0</v>
      </c>
      <c r="AE240" s="495">
        <f>IF(AND('08 Sop'!C240=0,NOT('08 Sop'!H240="")),'08 Sop'!H240,4)</f>
        <v>4</v>
      </c>
      <c r="AF240" s="495">
        <f>IF(AND('08 Sop'!D240=0,NOT('08 Sop'!H240="")),'08 Sop'!H240,4)</f>
        <v>4</v>
      </c>
      <c r="AG240" s="495">
        <f>IF(AND('08 Sop'!E240=0,NOT('08 Sop'!H240="")),'08 Sop'!H240,4)</f>
        <v>4</v>
      </c>
      <c r="AH240" s="495">
        <f>IF(AND('08 Sop'!F240=0,NOT('08 Sop'!H240="")),'08 Sop'!H240,4)</f>
        <v>4</v>
      </c>
    </row>
    <row r="241" spans="1:34" ht="20" outlineLevel="2">
      <c r="A241" s="596" t="s">
        <v>2624</v>
      </c>
      <c r="B241" s="727" t="s">
        <v>5057</v>
      </c>
      <c r="C241" s="195"/>
      <c r="D241" s="195"/>
      <c r="E241" s="214"/>
      <c r="F241" s="214"/>
      <c r="G241" s="201">
        <v>4</v>
      </c>
      <c r="H241" s="201"/>
      <c r="I241" s="201"/>
      <c r="J241" s="201" t="s">
        <v>5466</v>
      </c>
      <c r="K241" s="16" t="s">
        <v>5500</v>
      </c>
      <c r="L241" s="203"/>
      <c r="AA241" s="495">
        <f>IF(AND('08 Sop'!C241=1,NOT('08 Sop'!I241="")),'08 Sop'!I241,0)</f>
        <v>0</v>
      </c>
      <c r="AB241" s="495">
        <f>IF(AND('08 Sop'!D241=1,NOT('08 Sop'!I241="")),'08 Sop'!I241,0)</f>
        <v>0</v>
      </c>
      <c r="AC241" s="495">
        <f>IF(AND('08 Sop'!E241=1,NOT('08 Sop'!I241="")),'08 Sop'!I241,0)</f>
        <v>0</v>
      </c>
      <c r="AD241" s="495">
        <f>IF(AND('08 Sop'!F241=1,NOT('08 Sop'!I241="")),'08 Sop'!I241,0)</f>
        <v>0</v>
      </c>
      <c r="AE241" s="495">
        <f>IF(AND('08 Sop'!C241=0,NOT('08 Sop'!H241="")),'08 Sop'!H241,4)</f>
        <v>4</v>
      </c>
      <c r="AF241" s="495">
        <f>IF(AND('08 Sop'!D241=0,NOT('08 Sop'!H241="")),'08 Sop'!H241,4)</f>
        <v>4</v>
      </c>
      <c r="AG241" s="495">
        <f>IF(AND('08 Sop'!E241=0,NOT('08 Sop'!H241="")),'08 Sop'!H241,4)</f>
        <v>4</v>
      </c>
      <c r="AH241" s="495">
        <f>IF(AND('08 Sop'!F241=0,NOT('08 Sop'!H241="")),'08 Sop'!H241,4)</f>
        <v>4</v>
      </c>
    </row>
    <row r="242" spans="1:34" ht="20" outlineLevel="2">
      <c r="A242" s="596" t="s">
        <v>2739</v>
      </c>
      <c r="B242" s="737" t="s">
        <v>5026</v>
      </c>
      <c r="C242" s="195"/>
      <c r="D242" s="195"/>
      <c r="E242" s="214"/>
      <c r="F242" s="214"/>
      <c r="G242" s="201">
        <v>4</v>
      </c>
      <c r="H242" s="201"/>
      <c r="I242" s="201"/>
      <c r="J242" s="201" t="s">
        <v>5466</v>
      </c>
      <c r="K242" s="16" t="s">
        <v>5500</v>
      </c>
      <c r="L242" s="203"/>
      <c r="AA242" s="495">
        <f>IF(AND('08 Sop'!C242=1,NOT('08 Sop'!I242="")),'08 Sop'!I242,0)</f>
        <v>0</v>
      </c>
      <c r="AB242" s="495">
        <f>IF(AND('08 Sop'!D242=1,NOT('08 Sop'!I242="")),'08 Sop'!I242,0)</f>
        <v>0</v>
      </c>
      <c r="AC242" s="495">
        <f>IF(AND('08 Sop'!E242=1,NOT('08 Sop'!I242="")),'08 Sop'!I242,0)</f>
        <v>0</v>
      </c>
      <c r="AD242" s="495">
        <f>IF(AND('08 Sop'!F242=1,NOT('08 Sop'!I242="")),'08 Sop'!I242,0)</f>
        <v>0</v>
      </c>
      <c r="AE242" s="495">
        <f>IF(AND('08 Sop'!C242=0,NOT('08 Sop'!H242="")),'08 Sop'!H242,4)</f>
        <v>4</v>
      </c>
      <c r="AF242" s="495">
        <f>IF(AND('08 Sop'!D242=0,NOT('08 Sop'!H242="")),'08 Sop'!H242,4)</f>
        <v>4</v>
      </c>
      <c r="AG242" s="495">
        <f>IF(AND('08 Sop'!E242=0,NOT('08 Sop'!H242="")),'08 Sop'!H242,4)</f>
        <v>4</v>
      </c>
      <c r="AH242" s="495">
        <f>IF(AND('08 Sop'!F242=0,NOT('08 Sop'!H242="")),'08 Sop'!H242,4)</f>
        <v>4</v>
      </c>
    </row>
    <row r="243" spans="1:34" ht="20" outlineLevel="2">
      <c r="A243" s="596" t="s">
        <v>1594</v>
      </c>
      <c r="B243" s="600" t="s">
        <v>1597</v>
      </c>
      <c r="C243" s="195"/>
      <c r="D243" s="195"/>
      <c r="E243" s="214"/>
      <c r="F243" s="214"/>
      <c r="G243" s="201">
        <v>4</v>
      </c>
      <c r="H243" s="201"/>
      <c r="I243" s="201"/>
      <c r="J243" s="201" t="s">
        <v>2351</v>
      </c>
      <c r="K243" s="16" t="s">
        <v>5500</v>
      </c>
      <c r="L243" s="199"/>
      <c r="AA243" s="495">
        <f>IF(AND('08 Sop'!C243=1,NOT('08 Sop'!I243="")),'08 Sop'!I243,0)</f>
        <v>0</v>
      </c>
      <c r="AB243" s="495">
        <f>IF(AND('08 Sop'!D243=1,NOT('08 Sop'!I243="")),'08 Sop'!I243,0)</f>
        <v>0</v>
      </c>
      <c r="AC243" s="495">
        <f>IF(AND('08 Sop'!E243=1,NOT('08 Sop'!I243="")),'08 Sop'!I243,0)</f>
        <v>0</v>
      </c>
      <c r="AD243" s="495">
        <f>IF(AND('08 Sop'!F243=1,NOT('08 Sop'!I243="")),'08 Sop'!I243,0)</f>
        <v>0</v>
      </c>
      <c r="AE243" s="495">
        <f>IF(AND('08 Sop'!C243=0,NOT('08 Sop'!H243="")),'08 Sop'!H243,4)</f>
        <v>4</v>
      </c>
      <c r="AF243" s="495">
        <f>IF(AND('08 Sop'!D243=0,NOT('08 Sop'!H243="")),'08 Sop'!H243,4)</f>
        <v>4</v>
      </c>
      <c r="AG243" s="495">
        <f>IF(AND('08 Sop'!E243=0,NOT('08 Sop'!H243="")),'08 Sop'!H243,4)</f>
        <v>4</v>
      </c>
      <c r="AH243" s="495">
        <f>IF(AND('08 Sop'!F243=0,NOT('08 Sop'!H243="")),'08 Sop'!H243,4)</f>
        <v>4</v>
      </c>
    </row>
    <row r="244" spans="1:34" outlineLevel="2">
      <c r="A244" s="596" t="s">
        <v>1598</v>
      </c>
      <c r="B244" s="600" t="s">
        <v>4727</v>
      </c>
      <c r="C244" s="195"/>
      <c r="D244" s="195"/>
      <c r="E244" s="214"/>
      <c r="F244" s="214"/>
      <c r="G244" s="201">
        <v>4</v>
      </c>
      <c r="H244" s="201">
        <v>2</v>
      </c>
      <c r="I244" s="201"/>
      <c r="J244" s="201" t="s">
        <v>5466</v>
      </c>
      <c r="K244" s="16" t="s">
        <v>5736</v>
      </c>
      <c r="L244" s="199"/>
      <c r="AA244" s="495">
        <f>IF(AND('08 Sop'!C244=1,NOT('08 Sop'!I244="")),'08 Sop'!I244,0)</f>
        <v>0</v>
      </c>
      <c r="AB244" s="495">
        <f>IF(AND('08 Sop'!D244=1,NOT('08 Sop'!I244="")),'08 Sop'!I244,0)</f>
        <v>0</v>
      </c>
      <c r="AC244" s="495">
        <f>IF(AND('08 Sop'!E244=1,NOT('08 Sop'!I244="")),'08 Sop'!I244,0)</f>
        <v>0</v>
      </c>
      <c r="AD244" s="495">
        <f>IF(AND('08 Sop'!F244=1,NOT('08 Sop'!I244="")),'08 Sop'!I244,0)</f>
        <v>0</v>
      </c>
      <c r="AE244" s="495">
        <f>IF(AND('08 Sop'!C244=0,NOT('08 Sop'!H244="")),'08 Sop'!H244,4)</f>
        <v>2</v>
      </c>
      <c r="AF244" s="495">
        <f>IF(AND('08 Sop'!D244=0,NOT('08 Sop'!H244="")),'08 Sop'!H244,4)</f>
        <v>2</v>
      </c>
      <c r="AG244" s="495">
        <f>IF(AND('08 Sop'!E244=0,NOT('08 Sop'!H244="")),'08 Sop'!H244,4)</f>
        <v>2</v>
      </c>
      <c r="AH244" s="495">
        <f>IF(AND('08 Sop'!F244=0,NOT('08 Sop'!H244="")),'08 Sop'!H244,4)</f>
        <v>2</v>
      </c>
    </row>
    <row r="245" spans="1:34" ht="50" outlineLevel="2">
      <c r="A245" s="596" t="s">
        <v>1599</v>
      </c>
      <c r="B245" s="724" t="s">
        <v>424</v>
      </c>
      <c r="C245" s="195"/>
      <c r="D245" s="195"/>
      <c r="E245" s="214"/>
      <c r="F245" s="214"/>
      <c r="G245" s="201">
        <v>4</v>
      </c>
      <c r="H245" s="201">
        <v>3</v>
      </c>
      <c r="I245" s="201"/>
      <c r="J245" s="201" t="s">
        <v>5466</v>
      </c>
      <c r="K245" s="16" t="s">
        <v>5736</v>
      </c>
      <c r="L245" s="199"/>
      <c r="AA245" s="495">
        <f>IF(AND('08 Sop'!C245=1,NOT('08 Sop'!I245="")),'08 Sop'!I245,0)</f>
        <v>0</v>
      </c>
      <c r="AB245" s="495">
        <f>IF(AND('08 Sop'!D245=1,NOT('08 Sop'!I245="")),'08 Sop'!I245,0)</f>
        <v>0</v>
      </c>
      <c r="AC245" s="495">
        <f>IF(AND('08 Sop'!E245=1,NOT('08 Sop'!I245="")),'08 Sop'!I245,0)</f>
        <v>0</v>
      </c>
      <c r="AD245" s="495">
        <f>IF(AND('08 Sop'!F245=1,NOT('08 Sop'!I245="")),'08 Sop'!I245,0)</f>
        <v>0</v>
      </c>
      <c r="AE245" s="495">
        <f>IF(AND('08 Sop'!C245=0,NOT('08 Sop'!H245="")),'08 Sop'!H245,4)</f>
        <v>3</v>
      </c>
      <c r="AF245" s="495">
        <f>IF(AND('08 Sop'!D245=0,NOT('08 Sop'!H245="")),'08 Sop'!H245,4)</f>
        <v>3</v>
      </c>
      <c r="AG245" s="495">
        <f>IF(AND('08 Sop'!E245=0,NOT('08 Sop'!H245="")),'08 Sop'!H245,4)</f>
        <v>3</v>
      </c>
      <c r="AH245" s="495">
        <f>IF(AND('08 Sop'!F245=0,NOT('08 Sop'!H245="")),'08 Sop'!H245,4)</f>
        <v>3</v>
      </c>
    </row>
    <row r="246" spans="1:34" ht="30" outlineLevel="2">
      <c r="A246" s="596" t="s">
        <v>1587</v>
      </c>
      <c r="B246" s="724" t="s">
        <v>5037</v>
      </c>
      <c r="C246" s="195"/>
      <c r="D246" s="195"/>
      <c r="E246" s="214"/>
      <c r="F246" s="214"/>
      <c r="G246" s="201">
        <v>4</v>
      </c>
      <c r="H246" s="201">
        <v>2</v>
      </c>
      <c r="I246" s="201"/>
      <c r="J246" s="201" t="s">
        <v>5466</v>
      </c>
      <c r="K246" s="16"/>
      <c r="L246" s="199"/>
      <c r="AA246" s="495">
        <f>IF(AND('08 Sop'!C246=1,NOT('08 Sop'!I246="")),'08 Sop'!I246,0)</f>
        <v>0</v>
      </c>
      <c r="AB246" s="495">
        <f>IF(AND('08 Sop'!D246=1,NOT('08 Sop'!I246="")),'08 Sop'!I246,0)</f>
        <v>0</v>
      </c>
      <c r="AC246" s="495">
        <f>IF(AND('08 Sop'!E246=1,NOT('08 Sop'!I246="")),'08 Sop'!I246,0)</f>
        <v>0</v>
      </c>
      <c r="AD246" s="495">
        <f>IF(AND('08 Sop'!F246=1,NOT('08 Sop'!I246="")),'08 Sop'!I246,0)</f>
        <v>0</v>
      </c>
      <c r="AE246" s="495">
        <f>IF(AND('08 Sop'!C246=0,NOT('08 Sop'!H246="")),'08 Sop'!H246,4)</f>
        <v>2</v>
      </c>
      <c r="AF246" s="495">
        <f>IF(AND('08 Sop'!D246=0,NOT('08 Sop'!H246="")),'08 Sop'!H246,4)</f>
        <v>2</v>
      </c>
      <c r="AG246" s="495">
        <f>IF(AND('08 Sop'!E246=0,NOT('08 Sop'!H246="")),'08 Sop'!H246,4)</f>
        <v>2</v>
      </c>
      <c r="AH246" s="495">
        <f>IF(AND('08 Sop'!F246=0,NOT('08 Sop'!H246="")),'08 Sop'!H246,4)</f>
        <v>2</v>
      </c>
    </row>
    <row r="247" spans="1:34" ht="20" outlineLevel="2">
      <c r="A247" s="596" t="s">
        <v>2659</v>
      </c>
      <c r="B247" s="724" t="s">
        <v>2660</v>
      </c>
      <c r="C247" s="195"/>
      <c r="D247" s="195"/>
      <c r="E247" s="214"/>
      <c r="F247" s="214"/>
      <c r="G247" s="201">
        <v>2</v>
      </c>
      <c r="H247" s="201">
        <v>3</v>
      </c>
      <c r="I247" s="201"/>
      <c r="J247" s="201" t="s">
        <v>5466</v>
      </c>
      <c r="K247" s="16"/>
      <c r="L247" s="203"/>
      <c r="AA247" s="495">
        <f>IF(AND('08 Sop'!C247=1,NOT('08 Sop'!I247="")),'08 Sop'!I247,0)</f>
        <v>0</v>
      </c>
      <c r="AB247" s="495">
        <f>IF(AND('08 Sop'!D247=1,NOT('08 Sop'!I247="")),'08 Sop'!I247,0)</f>
        <v>0</v>
      </c>
      <c r="AC247" s="495">
        <f>IF(AND('08 Sop'!E247=1,NOT('08 Sop'!I247="")),'08 Sop'!I247,0)</f>
        <v>0</v>
      </c>
      <c r="AD247" s="495">
        <f>IF(AND('08 Sop'!F247=1,NOT('08 Sop'!I247="")),'08 Sop'!I247,0)</f>
        <v>0</v>
      </c>
      <c r="AE247" s="495">
        <f>IF(AND('08 Sop'!C247=0,NOT('08 Sop'!H247="")),'08 Sop'!H247,4)</f>
        <v>3</v>
      </c>
      <c r="AF247" s="495">
        <f>IF(AND('08 Sop'!D247=0,NOT('08 Sop'!H247="")),'08 Sop'!H247,4)</f>
        <v>3</v>
      </c>
      <c r="AG247" s="495">
        <f>IF(AND('08 Sop'!E247=0,NOT('08 Sop'!H247="")),'08 Sop'!H247,4)</f>
        <v>3</v>
      </c>
      <c r="AH247" s="495">
        <f>IF(AND('08 Sop'!F247=0,NOT('08 Sop'!H247="")),'08 Sop'!H247,4)</f>
        <v>3</v>
      </c>
    </row>
    <row r="248" spans="1:34" outlineLevel="2">
      <c r="A248" s="596" t="s">
        <v>2661</v>
      </c>
      <c r="B248" s="602" t="s">
        <v>2702</v>
      </c>
      <c r="C248" s="195"/>
      <c r="D248" s="195"/>
      <c r="E248" s="214"/>
      <c r="F248" s="214"/>
      <c r="G248" s="201">
        <v>2</v>
      </c>
      <c r="H248" s="201">
        <v>3</v>
      </c>
      <c r="I248" s="201"/>
      <c r="J248" s="201" t="s">
        <v>2356</v>
      </c>
      <c r="K248" s="16"/>
      <c r="L248" s="203"/>
      <c r="AA248" s="495">
        <f>IF(AND('08 Sop'!C248=1,NOT('08 Sop'!I248="")),'08 Sop'!I248,0)</f>
        <v>0</v>
      </c>
      <c r="AB248" s="495">
        <f>IF(AND('08 Sop'!D248=1,NOT('08 Sop'!I248="")),'08 Sop'!I248,0)</f>
        <v>0</v>
      </c>
      <c r="AC248" s="495">
        <f>IF(AND('08 Sop'!E248=1,NOT('08 Sop'!I248="")),'08 Sop'!I248,0)</f>
        <v>0</v>
      </c>
      <c r="AD248" s="495">
        <f>IF(AND('08 Sop'!F248=1,NOT('08 Sop'!I248="")),'08 Sop'!I248,0)</f>
        <v>0</v>
      </c>
      <c r="AE248" s="495">
        <f>IF(AND('08 Sop'!C248=0,NOT('08 Sop'!H248="")),'08 Sop'!H248,4)</f>
        <v>3</v>
      </c>
      <c r="AF248" s="495">
        <f>IF(AND('08 Sop'!D248=0,NOT('08 Sop'!H248="")),'08 Sop'!H248,4)</f>
        <v>3</v>
      </c>
      <c r="AG248" s="495">
        <f>IF(AND('08 Sop'!E248=0,NOT('08 Sop'!H248="")),'08 Sop'!H248,4)</f>
        <v>3</v>
      </c>
      <c r="AH248" s="495">
        <f>IF(AND('08 Sop'!F248=0,NOT('08 Sop'!H248="")),'08 Sop'!H248,4)</f>
        <v>3</v>
      </c>
    </row>
    <row r="249" spans="1:34" outlineLevel="2">
      <c r="A249" s="596" t="s">
        <v>2703</v>
      </c>
      <c r="B249" s="600" t="s">
        <v>2706</v>
      </c>
      <c r="C249" s="195"/>
      <c r="D249" s="195"/>
      <c r="E249" s="214"/>
      <c r="F249" s="214"/>
      <c r="G249" s="201">
        <v>2</v>
      </c>
      <c r="H249" s="201">
        <v>3</v>
      </c>
      <c r="I249" s="201"/>
      <c r="J249" s="201" t="s">
        <v>2356</v>
      </c>
      <c r="K249" s="16"/>
      <c r="L249" s="199"/>
      <c r="AA249" s="495">
        <f>IF(AND('08 Sop'!C249=1,NOT('08 Sop'!I249="")),'08 Sop'!I249,0)</f>
        <v>0</v>
      </c>
      <c r="AB249" s="495">
        <f>IF(AND('08 Sop'!D249=1,NOT('08 Sop'!I249="")),'08 Sop'!I249,0)</f>
        <v>0</v>
      </c>
      <c r="AC249" s="495">
        <f>IF(AND('08 Sop'!E249=1,NOT('08 Sop'!I249="")),'08 Sop'!I249,0)</f>
        <v>0</v>
      </c>
      <c r="AD249" s="495">
        <f>IF(AND('08 Sop'!F249=1,NOT('08 Sop'!I249="")),'08 Sop'!I249,0)</f>
        <v>0</v>
      </c>
      <c r="AE249" s="495">
        <f>IF(AND('08 Sop'!C249=0,NOT('08 Sop'!H249="")),'08 Sop'!H249,4)</f>
        <v>3</v>
      </c>
      <c r="AF249" s="495">
        <f>IF(AND('08 Sop'!D249=0,NOT('08 Sop'!H249="")),'08 Sop'!H249,4)</f>
        <v>3</v>
      </c>
      <c r="AG249" s="495">
        <f>IF(AND('08 Sop'!E249=0,NOT('08 Sop'!H249="")),'08 Sop'!H249,4)</f>
        <v>3</v>
      </c>
      <c r="AH249" s="495">
        <f>IF(AND('08 Sop'!F249=0,NOT('08 Sop'!H249="")),'08 Sop'!H249,4)</f>
        <v>3</v>
      </c>
    </row>
    <row r="250" spans="1:34" outlineLevel="2">
      <c r="A250" s="596" t="s">
        <v>2707</v>
      </c>
      <c r="B250" s="600" t="s">
        <v>5038</v>
      </c>
      <c r="C250" s="195"/>
      <c r="D250" s="195"/>
      <c r="E250" s="214"/>
      <c r="F250" s="214"/>
      <c r="G250" s="201">
        <v>2</v>
      </c>
      <c r="H250" s="201">
        <v>3</v>
      </c>
      <c r="I250" s="201"/>
      <c r="J250" s="201" t="s">
        <v>2858</v>
      </c>
      <c r="K250" s="16"/>
      <c r="L250" s="199"/>
      <c r="AA250" s="495">
        <f>IF(AND('08 Sop'!C250=1,NOT('08 Sop'!I250="")),'08 Sop'!I250,0)</f>
        <v>0</v>
      </c>
      <c r="AB250" s="495">
        <f>IF(AND('08 Sop'!D250=1,NOT('08 Sop'!I250="")),'08 Sop'!I250,0)</f>
        <v>0</v>
      </c>
      <c r="AC250" s="495">
        <f>IF(AND('08 Sop'!E250=1,NOT('08 Sop'!I250="")),'08 Sop'!I250,0)</f>
        <v>0</v>
      </c>
      <c r="AD250" s="495">
        <f>IF(AND('08 Sop'!F250=1,NOT('08 Sop'!I250="")),'08 Sop'!I250,0)</f>
        <v>0</v>
      </c>
      <c r="AE250" s="495">
        <f>IF(AND('08 Sop'!C250=0,NOT('08 Sop'!H250="")),'08 Sop'!H250,4)</f>
        <v>3</v>
      </c>
      <c r="AF250" s="495">
        <f>IF(AND('08 Sop'!D250=0,NOT('08 Sop'!H250="")),'08 Sop'!H250,4)</f>
        <v>3</v>
      </c>
      <c r="AG250" s="495">
        <f>IF(AND('08 Sop'!E250=0,NOT('08 Sop'!H250="")),'08 Sop'!H250,4)</f>
        <v>3</v>
      </c>
      <c r="AH250" s="495">
        <f>IF(AND('08 Sop'!F250=0,NOT('08 Sop'!H250="")),'08 Sop'!H250,4)</f>
        <v>3</v>
      </c>
    </row>
    <row r="251" spans="1:34" outlineLevel="2">
      <c r="A251" s="596" t="s">
        <v>1611</v>
      </c>
      <c r="B251" s="724" t="s">
        <v>1612</v>
      </c>
      <c r="C251" s="195"/>
      <c r="D251" s="195"/>
      <c r="E251" s="214"/>
      <c r="F251" s="214"/>
      <c r="G251" s="201">
        <v>2</v>
      </c>
      <c r="H251" s="201">
        <v>3</v>
      </c>
      <c r="I251" s="201"/>
      <c r="J251" s="201" t="s">
        <v>2858</v>
      </c>
      <c r="K251" s="16"/>
      <c r="L251" s="199"/>
      <c r="AA251" s="495">
        <f>IF(AND('08 Sop'!C251=1,NOT('08 Sop'!I251="")),'08 Sop'!I251,0)</f>
        <v>0</v>
      </c>
      <c r="AB251" s="495">
        <f>IF(AND('08 Sop'!D251=1,NOT('08 Sop'!I251="")),'08 Sop'!I251,0)</f>
        <v>0</v>
      </c>
      <c r="AC251" s="495">
        <f>IF(AND('08 Sop'!E251=1,NOT('08 Sop'!I251="")),'08 Sop'!I251,0)</f>
        <v>0</v>
      </c>
      <c r="AD251" s="495">
        <f>IF(AND('08 Sop'!F251=1,NOT('08 Sop'!I251="")),'08 Sop'!I251,0)</f>
        <v>0</v>
      </c>
      <c r="AE251" s="495">
        <f>IF(AND('08 Sop'!C251=0,NOT('08 Sop'!H251="")),'08 Sop'!H251,4)</f>
        <v>3</v>
      </c>
      <c r="AF251" s="495">
        <f>IF(AND('08 Sop'!D251=0,NOT('08 Sop'!H251="")),'08 Sop'!H251,4)</f>
        <v>3</v>
      </c>
      <c r="AG251" s="495">
        <f>IF(AND('08 Sop'!E251=0,NOT('08 Sop'!H251="")),'08 Sop'!H251,4)</f>
        <v>3</v>
      </c>
      <c r="AH251" s="495">
        <f>IF(AND('08 Sop'!F251=0,NOT('08 Sop'!H251="")),'08 Sop'!H251,4)</f>
        <v>3</v>
      </c>
    </row>
    <row r="252" spans="1:34" outlineLevel="1">
      <c r="A252" s="594" t="s">
        <v>1613</v>
      </c>
      <c r="B252" s="726" t="s">
        <v>1358</v>
      </c>
      <c r="C252" s="195"/>
      <c r="D252" s="195"/>
      <c r="E252" s="214"/>
      <c r="F252" s="214"/>
      <c r="G252" s="201"/>
      <c r="H252" s="201"/>
      <c r="I252" s="201"/>
      <c r="J252" s="201"/>
      <c r="K252" s="16"/>
      <c r="L252" s="199"/>
      <c r="AB252" s="495">
        <f>IF(AND('08 Sop'!D252=1,NOT('08 Sop'!I252="")),'08 Sop'!I252,0)</f>
        <v>0</v>
      </c>
    </row>
    <row r="253" spans="1:34" ht="20" outlineLevel="2">
      <c r="A253" s="596" t="s">
        <v>1359</v>
      </c>
      <c r="B253" s="727" t="s">
        <v>5039</v>
      </c>
      <c r="C253" s="195"/>
      <c r="D253" s="195"/>
      <c r="E253" s="214"/>
      <c r="F253" s="214"/>
      <c r="G253" s="201">
        <v>2</v>
      </c>
      <c r="H253" s="201">
        <v>3</v>
      </c>
      <c r="I253" s="201"/>
      <c r="J253" s="201" t="s">
        <v>5466</v>
      </c>
      <c r="K253" s="16" t="s">
        <v>1614</v>
      </c>
      <c r="L253" s="199"/>
      <c r="AA253" s="495">
        <f>IF(AND('08 Sop'!C253=1,NOT('08 Sop'!I253="")),'08 Sop'!I253,0)</f>
        <v>0</v>
      </c>
      <c r="AB253" s="495">
        <f>IF(AND('08 Sop'!D253=1,NOT('08 Sop'!I253="")),'08 Sop'!I253,0)</f>
        <v>0</v>
      </c>
      <c r="AC253" s="495">
        <f>IF(AND('08 Sop'!E253=1,NOT('08 Sop'!I253="")),'08 Sop'!I253,0)</f>
        <v>0</v>
      </c>
      <c r="AD253" s="495">
        <f>IF(AND('08 Sop'!F253=1,NOT('08 Sop'!I253="")),'08 Sop'!I253,0)</f>
        <v>0</v>
      </c>
      <c r="AE253" s="495">
        <f>IF(AND('08 Sop'!C253=0,NOT('08 Sop'!H253="")),'08 Sop'!H253,4)</f>
        <v>3</v>
      </c>
      <c r="AF253" s="495">
        <f>IF(AND('08 Sop'!D253=0,NOT('08 Sop'!H253="")),'08 Sop'!H253,4)</f>
        <v>3</v>
      </c>
      <c r="AG253" s="495">
        <f>IF(AND('08 Sop'!E253=0,NOT('08 Sop'!H253="")),'08 Sop'!H253,4)</f>
        <v>3</v>
      </c>
      <c r="AH253" s="495">
        <f>IF(AND('08 Sop'!F253=0,NOT('08 Sop'!H253="")),'08 Sop'!H253,4)</f>
        <v>3</v>
      </c>
    </row>
    <row r="254" spans="1:34" outlineLevel="2">
      <c r="A254" s="596" t="s">
        <v>1615</v>
      </c>
      <c r="B254" s="724" t="s">
        <v>5040</v>
      </c>
      <c r="C254" s="195"/>
      <c r="D254" s="195"/>
      <c r="E254" s="214"/>
      <c r="F254" s="214"/>
      <c r="G254" s="201">
        <v>4</v>
      </c>
      <c r="H254" s="201"/>
      <c r="I254" s="201"/>
      <c r="J254" s="201" t="s">
        <v>2351</v>
      </c>
      <c r="K254" s="16" t="s">
        <v>1614</v>
      </c>
      <c r="L254" s="199"/>
      <c r="AA254" s="495">
        <f>IF(AND('08 Sop'!C254=1,NOT('08 Sop'!I254="")),'08 Sop'!I254,0)</f>
        <v>0</v>
      </c>
      <c r="AB254" s="495">
        <f>IF(AND('08 Sop'!D254=1,NOT('08 Sop'!I254="")),'08 Sop'!I254,0)</f>
        <v>0</v>
      </c>
      <c r="AC254" s="495">
        <f>IF(AND('08 Sop'!E254=1,NOT('08 Sop'!I254="")),'08 Sop'!I254,0)</f>
        <v>0</v>
      </c>
      <c r="AD254" s="495">
        <f>IF(AND('08 Sop'!F254=1,NOT('08 Sop'!I254="")),'08 Sop'!I254,0)</f>
        <v>0</v>
      </c>
      <c r="AE254" s="495">
        <f>IF(AND('08 Sop'!C254=0,NOT('08 Sop'!H254="")),'08 Sop'!H254,4)</f>
        <v>4</v>
      </c>
      <c r="AF254" s="495">
        <f>IF(AND('08 Sop'!D254=0,NOT('08 Sop'!H254="")),'08 Sop'!H254,4)</f>
        <v>4</v>
      </c>
      <c r="AG254" s="495">
        <f>IF(AND('08 Sop'!E254=0,NOT('08 Sop'!H254="")),'08 Sop'!H254,4)</f>
        <v>4</v>
      </c>
      <c r="AH254" s="495">
        <f>IF(AND('08 Sop'!F254=0,NOT('08 Sop'!H254="")),'08 Sop'!H254,4)</f>
        <v>4</v>
      </c>
    </row>
    <row r="255" spans="1:34" outlineLevel="2">
      <c r="A255" s="596" t="s">
        <v>2677</v>
      </c>
      <c r="B255" s="724" t="s">
        <v>2678</v>
      </c>
      <c r="C255" s="195"/>
      <c r="D255" s="195"/>
      <c r="E255" s="214"/>
      <c r="F255" s="214"/>
      <c r="G255" s="201">
        <v>4</v>
      </c>
      <c r="H255" s="201"/>
      <c r="I255" s="201"/>
      <c r="J255" s="201" t="s">
        <v>5466</v>
      </c>
      <c r="K255" s="16"/>
      <c r="L255" s="199"/>
      <c r="AA255" s="495">
        <f>IF(AND('08 Sop'!C255=1,NOT('08 Sop'!I255="")),'08 Sop'!I255,0)</f>
        <v>0</v>
      </c>
      <c r="AB255" s="495">
        <f>IF(AND('08 Sop'!D255=1,NOT('08 Sop'!I255="")),'08 Sop'!I255,0)</f>
        <v>0</v>
      </c>
      <c r="AC255" s="495">
        <f>IF(AND('08 Sop'!E255=1,NOT('08 Sop'!I255="")),'08 Sop'!I255,0)</f>
        <v>0</v>
      </c>
      <c r="AD255" s="495">
        <f>IF(AND('08 Sop'!F255=1,NOT('08 Sop'!I255="")),'08 Sop'!I255,0)</f>
        <v>0</v>
      </c>
      <c r="AE255" s="495">
        <f>IF(AND('08 Sop'!C255=0,NOT('08 Sop'!H255="")),'08 Sop'!H255,4)</f>
        <v>4</v>
      </c>
      <c r="AF255" s="495">
        <f>IF(AND('08 Sop'!D255=0,NOT('08 Sop'!H255="")),'08 Sop'!H255,4)</f>
        <v>4</v>
      </c>
      <c r="AG255" s="495">
        <f>IF(AND('08 Sop'!E255=0,NOT('08 Sop'!H255="")),'08 Sop'!H255,4)</f>
        <v>4</v>
      </c>
      <c r="AH255" s="495">
        <f>IF(AND('08 Sop'!F255=0,NOT('08 Sop'!H255="")),'08 Sop'!H255,4)</f>
        <v>4</v>
      </c>
    </row>
    <row r="256" spans="1:34" outlineLevel="2">
      <c r="A256" s="596" t="s">
        <v>2679</v>
      </c>
      <c r="B256" s="724" t="s">
        <v>2680</v>
      </c>
      <c r="C256" s="195"/>
      <c r="D256" s="195"/>
      <c r="E256" s="214"/>
      <c r="F256" s="214"/>
      <c r="G256" s="201">
        <v>4</v>
      </c>
      <c r="H256" s="201">
        <v>2</v>
      </c>
      <c r="I256" s="201"/>
      <c r="J256" s="201" t="s">
        <v>5466</v>
      </c>
      <c r="K256" s="16"/>
      <c r="L256" s="199"/>
      <c r="AA256" s="495">
        <f>IF(AND('08 Sop'!C256=1,NOT('08 Sop'!I256="")),'08 Sop'!I256,0)</f>
        <v>0</v>
      </c>
      <c r="AB256" s="495">
        <f>IF(AND('08 Sop'!D256=1,NOT('08 Sop'!I256="")),'08 Sop'!I256,0)</f>
        <v>0</v>
      </c>
      <c r="AC256" s="495">
        <f>IF(AND('08 Sop'!E256=1,NOT('08 Sop'!I256="")),'08 Sop'!I256,0)</f>
        <v>0</v>
      </c>
      <c r="AD256" s="495">
        <f>IF(AND('08 Sop'!F256=1,NOT('08 Sop'!I256="")),'08 Sop'!I256,0)</f>
        <v>0</v>
      </c>
      <c r="AE256" s="495">
        <f>IF(AND('08 Sop'!C256=0,NOT('08 Sop'!H256="")),'08 Sop'!H256,4)</f>
        <v>2</v>
      </c>
      <c r="AF256" s="495">
        <f>IF(AND('08 Sop'!D256=0,NOT('08 Sop'!H256="")),'08 Sop'!H256,4)</f>
        <v>2</v>
      </c>
      <c r="AG256" s="495">
        <f>IF(AND('08 Sop'!E256=0,NOT('08 Sop'!H256="")),'08 Sop'!H256,4)</f>
        <v>2</v>
      </c>
      <c r="AH256" s="495">
        <f>IF(AND('08 Sop'!F256=0,NOT('08 Sop'!H256="")),'08 Sop'!H256,4)</f>
        <v>2</v>
      </c>
    </row>
    <row r="257" spans="1:34" ht="20" outlineLevel="2">
      <c r="A257" s="596" t="s">
        <v>2681</v>
      </c>
      <c r="B257" s="724" t="s">
        <v>2672</v>
      </c>
      <c r="C257" s="195"/>
      <c r="D257" s="195"/>
      <c r="E257" s="214"/>
      <c r="F257" s="214"/>
      <c r="G257" s="201">
        <v>4</v>
      </c>
      <c r="H257" s="201">
        <v>3</v>
      </c>
      <c r="I257" s="201"/>
      <c r="J257" s="201" t="s">
        <v>2356</v>
      </c>
      <c r="K257" s="16"/>
      <c r="L257" s="199"/>
      <c r="AA257" s="495">
        <f>IF(AND('08 Sop'!C257=1,NOT('08 Sop'!I257="")),'08 Sop'!I257,0)</f>
        <v>0</v>
      </c>
      <c r="AB257" s="495">
        <f>IF(AND('08 Sop'!D257=1,NOT('08 Sop'!I257="")),'08 Sop'!I257,0)</f>
        <v>0</v>
      </c>
      <c r="AC257" s="495">
        <f>IF(AND('08 Sop'!E257=1,NOT('08 Sop'!I257="")),'08 Sop'!I257,0)</f>
        <v>0</v>
      </c>
      <c r="AD257" s="495">
        <f>IF(AND('08 Sop'!F257=1,NOT('08 Sop'!I257="")),'08 Sop'!I257,0)</f>
        <v>0</v>
      </c>
      <c r="AE257" s="495">
        <f>IF(AND('08 Sop'!C257=0,NOT('08 Sop'!H257="")),'08 Sop'!H257,4)</f>
        <v>3</v>
      </c>
      <c r="AF257" s="495">
        <f>IF(AND('08 Sop'!D257=0,NOT('08 Sop'!H257="")),'08 Sop'!H257,4)</f>
        <v>3</v>
      </c>
      <c r="AG257" s="495">
        <f>IF(AND('08 Sop'!E257=0,NOT('08 Sop'!H257="")),'08 Sop'!H257,4)</f>
        <v>3</v>
      </c>
      <c r="AH257" s="495">
        <f>IF(AND('08 Sop'!F257=0,NOT('08 Sop'!H257="")),'08 Sop'!H257,4)</f>
        <v>3</v>
      </c>
    </row>
    <row r="258" spans="1:34" outlineLevel="2">
      <c r="A258" s="596" t="s">
        <v>2673</v>
      </c>
      <c r="B258" s="724" t="s">
        <v>2674</v>
      </c>
      <c r="C258" s="195"/>
      <c r="D258" s="195"/>
      <c r="E258" s="214"/>
      <c r="F258" s="214"/>
      <c r="G258" s="201">
        <v>4</v>
      </c>
      <c r="H258" s="201">
        <v>3</v>
      </c>
      <c r="I258" s="201"/>
      <c r="J258" s="201" t="s">
        <v>5466</v>
      </c>
      <c r="K258" s="16"/>
      <c r="L258" s="199"/>
      <c r="AA258" s="495">
        <f>IF(AND('08 Sop'!C258=1,NOT('08 Sop'!I258="")),'08 Sop'!I258,0)</f>
        <v>0</v>
      </c>
      <c r="AB258" s="495">
        <f>IF(AND('08 Sop'!D258=1,NOT('08 Sop'!I258="")),'08 Sop'!I258,0)</f>
        <v>0</v>
      </c>
      <c r="AC258" s="495">
        <f>IF(AND('08 Sop'!E258=1,NOT('08 Sop'!I258="")),'08 Sop'!I258,0)</f>
        <v>0</v>
      </c>
      <c r="AD258" s="495">
        <f>IF(AND('08 Sop'!F258=1,NOT('08 Sop'!I258="")),'08 Sop'!I258,0)</f>
        <v>0</v>
      </c>
      <c r="AE258" s="495">
        <f>IF(AND('08 Sop'!C258=0,NOT('08 Sop'!H258="")),'08 Sop'!H258,4)</f>
        <v>3</v>
      </c>
      <c r="AF258" s="495">
        <f>IF(AND('08 Sop'!D258=0,NOT('08 Sop'!H258="")),'08 Sop'!H258,4)</f>
        <v>3</v>
      </c>
      <c r="AG258" s="495">
        <f>IF(AND('08 Sop'!E258=0,NOT('08 Sop'!H258="")),'08 Sop'!H258,4)</f>
        <v>3</v>
      </c>
      <c r="AH258" s="495">
        <f>IF(AND('08 Sop'!F258=0,NOT('08 Sop'!H258="")),'08 Sop'!H258,4)</f>
        <v>3</v>
      </c>
    </row>
    <row r="259" spans="1:34" outlineLevel="2">
      <c r="A259" s="596" t="s">
        <v>2675</v>
      </c>
      <c r="B259" s="724" t="s">
        <v>1335</v>
      </c>
      <c r="C259" s="195"/>
      <c r="D259" s="195"/>
      <c r="E259" s="214"/>
      <c r="F259" s="214"/>
      <c r="G259" s="201">
        <v>2</v>
      </c>
      <c r="H259" s="201">
        <v>3</v>
      </c>
      <c r="I259" s="201"/>
      <c r="J259" s="201" t="s">
        <v>2858</v>
      </c>
      <c r="K259" s="16"/>
      <c r="L259" s="199"/>
      <c r="AA259" s="495">
        <f>IF(AND('08 Sop'!C259=1,NOT('08 Sop'!I259="")),'08 Sop'!I259,0)</f>
        <v>0</v>
      </c>
      <c r="AB259" s="495">
        <f>IF(AND('08 Sop'!D259=1,NOT('08 Sop'!I259="")),'08 Sop'!I259,0)</f>
        <v>0</v>
      </c>
      <c r="AC259" s="495">
        <f>IF(AND('08 Sop'!E259=1,NOT('08 Sop'!I259="")),'08 Sop'!I259,0)</f>
        <v>0</v>
      </c>
      <c r="AD259" s="495">
        <f>IF(AND('08 Sop'!F259=1,NOT('08 Sop'!I259="")),'08 Sop'!I259,0)</f>
        <v>0</v>
      </c>
      <c r="AE259" s="495">
        <f>IF(AND('08 Sop'!C259=0,NOT('08 Sop'!H259="")),'08 Sop'!H259,4)</f>
        <v>3</v>
      </c>
      <c r="AF259" s="495">
        <f>IF(AND('08 Sop'!D259=0,NOT('08 Sop'!H259="")),'08 Sop'!H259,4)</f>
        <v>3</v>
      </c>
      <c r="AG259" s="495">
        <f>IF(AND('08 Sop'!E259=0,NOT('08 Sop'!H259="")),'08 Sop'!H259,4)</f>
        <v>3</v>
      </c>
      <c r="AH259" s="495">
        <f>IF(AND('08 Sop'!F259=0,NOT('08 Sop'!H259="")),'08 Sop'!H259,4)</f>
        <v>3</v>
      </c>
    </row>
    <row r="260" spans="1:34" outlineLevel="1">
      <c r="A260" s="594" t="s">
        <v>1336</v>
      </c>
      <c r="B260" s="723" t="s">
        <v>1337</v>
      </c>
      <c r="C260" s="195"/>
      <c r="D260" s="195"/>
      <c r="E260" s="214"/>
      <c r="F260" s="214"/>
      <c r="G260" s="201"/>
      <c r="H260" s="201"/>
      <c r="I260" s="201"/>
      <c r="J260" s="201"/>
      <c r="K260" s="16"/>
      <c r="L260" s="199"/>
      <c r="AB260" s="495">
        <f>IF(AND('08 Sop'!D260=1,NOT('08 Sop'!I260="")),'08 Sop'!I260,0)</f>
        <v>0</v>
      </c>
    </row>
    <row r="261" spans="1:34" ht="30" outlineLevel="2">
      <c r="A261" s="596" t="s">
        <v>1338</v>
      </c>
      <c r="B261" s="724" t="s">
        <v>5041</v>
      </c>
      <c r="C261" s="195"/>
      <c r="D261" s="195"/>
      <c r="E261" s="214"/>
      <c r="F261" s="214"/>
      <c r="G261" s="201">
        <v>2</v>
      </c>
      <c r="H261" s="201"/>
      <c r="I261" s="201"/>
      <c r="J261" s="201" t="s">
        <v>5466</v>
      </c>
      <c r="K261" s="16"/>
      <c r="L261" s="203"/>
      <c r="AA261" s="495">
        <f>IF(AND('08 Sop'!C261=1,NOT('08 Sop'!I261="")),'08 Sop'!I261,0)</f>
        <v>0</v>
      </c>
      <c r="AB261" s="495">
        <f>IF(AND('08 Sop'!D261=1,NOT('08 Sop'!I261="")),'08 Sop'!I261,0)</f>
        <v>0</v>
      </c>
      <c r="AC261" s="495">
        <f>IF(AND('08 Sop'!E261=1,NOT('08 Sop'!I261="")),'08 Sop'!I261,0)</f>
        <v>0</v>
      </c>
      <c r="AD261" s="495">
        <f>IF(AND('08 Sop'!F261=1,NOT('08 Sop'!I261="")),'08 Sop'!I261,0)</f>
        <v>0</v>
      </c>
      <c r="AE261" s="495">
        <f>IF(AND('08 Sop'!C261=0,NOT('08 Sop'!H261="")),'08 Sop'!H261,4)</f>
        <v>4</v>
      </c>
      <c r="AF261" s="495">
        <f>IF(AND('08 Sop'!D261=0,NOT('08 Sop'!H261="")),'08 Sop'!H261,4)</f>
        <v>4</v>
      </c>
      <c r="AG261" s="495">
        <f>IF(AND('08 Sop'!E261=0,NOT('08 Sop'!H261="")),'08 Sop'!H261,4)</f>
        <v>4</v>
      </c>
      <c r="AH261" s="495">
        <f>IF(AND('08 Sop'!F261=0,NOT('08 Sop'!H261="")),'08 Sop'!H261,4)</f>
        <v>4</v>
      </c>
    </row>
    <row r="262" spans="1:34" ht="20" outlineLevel="2">
      <c r="A262" s="596" t="s">
        <v>2622</v>
      </c>
      <c r="B262" s="724" t="s">
        <v>1592</v>
      </c>
      <c r="C262" s="195"/>
      <c r="D262" s="195"/>
      <c r="E262" s="214"/>
      <c r="F262" s="214"/>
      <c r="G262" s="201">
        <v>2</v>
      </c>
      <c r="H262" s="201"/>
      <c r="I262" s="201"/>
      <c r="J262" s="201" t="s">
        <v>5466</v>
      </c>
      <c r="K262" s="16"/>
      <c r="L262" s="199"/>
      <c r="AA262" s="495">
        <f>IF(AND('08 Sop'!C262=1,NOT('08 Sop'!I262="")),'08 Sop'!I262,0)</f>
        <v>0</v>
      </c>
      <c r="AB262" s="495">
        <f>IF(AND('08 Sop'!D262=1,NOT('08 Sop'!I262="")),'08 Sop'!I262,0)</f>
        <v>0</v>
      </c>
      <c r="AC262" s="495">
        <f>IF(AND('08 Sop'!E262=1,NOT('08 Sop'!I262="")),'08 Sop'!I262,0)</f>
        <v>0</v>
      </c>
      <c r="AD262" s="495">
        <f>IF(AND('08 Sop'!F262=1,NOT('08 Sop'!I262="")),'08 Sop'!I262,0)</f>
        <v>0</v>
      </c>
      <c r="AE262" s="495">
        <f>IF(AND('08 Sop'!C262=0,NOT('08 Sop'!H262="")),'08 Sop'!H262,4)</f>
        <v>4</v>
      </c>
      <c r="AF262" s="495">
        <f>IF(AND('08 Sop'!D262=0,NOT('08 Sop'!H262="")),'08 Sop'!H262,4)</f>
        <v>4</v>
      </c>
      <c r="AG262" s="495">
        <f>IF(AND('08 Sop'!E262=0,NOT('08 Sop'!H262="")),'08 Sop'!H262,4)</f>
        <v>4</v>
      </c>
      <c r="AH262" s="495">
        <f>IF(AND('08 Sop'!F262=0,NOT('08 Sop'!H262="")),'08 Sop'!H262,4)</f>
        <v>4</v>
      </c>
    </row>
    <row r="263" spans="1:34" ht="20" outlineLevel="2">
      <c r="A263" s="596" t="s">
        <v>1593</v>
      </c>
      <c r="B263" s="600" t="s">
        <v>1595</v>
      </c>
      <c r="C263" s="195"/>
      <c r="D263" s="195"/>
      <c r="E263" s="214"/>
      <c r="F263" s="214"/>
      <c r="G263" s="201">
        <v>2</v>
      </c>
      <c r="H263" s="201">
        <v>2</v>
      </c>
      <c r="I263" s="201"/>
      <c r="J263" s="201" t="s">
        <v>5466</v>
      </c>
      <c r="K263" s="16"/>
      <c r="L263" s="199"/>
      <c r="AA263" s="495">
        <f>IF(AND('08 Sop'!C263=1,NOT('08 Sop'!I263="")),'08 Sop'!I263,0)</f>
        <v>0</v>
      </c>
      <c r="AB263" s="495">
        <f>IF(AND('08 Sop'!D263=1,NOT('08 Sop'!I263="")),'08 Sop'!I263,0)</f>
        <v>0</v>
      </c>
      <c r="AC263" s="495">
        <f>IF(AND('08 Sop'!E263=1,NOT('08 Sop'!I263="")),'08 Sop'!I263,0)</f>
        <v>0</v>
      </c>
      <c r="AD263" s="495">
        <f>IF(AND('08 Sop'!F263=1,NOT('08 Sop'!I263="")),'08 Sop'!I263,0)</f>
        <v>0</v>
      </c>
      <c r="AE263" s="495">
        <f>IF(AND('08 Sop'!C263=0,NOT('08 Sop'!H263="")),'08 Sop'!H263,4)</f>
        <v>2</v>
      </c>
      <c r="AF263" s="495">
        <f>IF(AND('08 Sop'!D263=0,NOT('08 Sop'!H263="")),'08 Sop'!H263,4)</f>
        <v>2</v>
      </c>
      <c r="AG263" s="495">
        <f>IF(AND('08 Sop'!E263=0,NOT('08 Sop'!H263="")),'08 Sop'!H263,4)</f>
        <v>2</v>
      </c>
      <c r="AH263" s="495">
        <f>IF(AND('08 Sop'!F263=0,NOT('08 Sop'!H263="")),'08 Sop'!H263,4)</f>
        <v>2</v>
      </c>
    </row>
    <row r="264" spans="1:34" outlineLevel="2">
      <c r="A264" s="596" t="s">
        <v>1596</v>
      </c>
      <c r="B264" s="600" t="s">
        <v>121</v>
      </c>
      <c r="C264" s="195"/>
      <c r="D264" s="195"/>
      <c r="E264" s="214"/>
      <c r="F264" s="214"/>
      <c r="G264" s="201">
        <v>2</v>
      </c>
      <c r="H264" s="201">
        <v>3</v>
      </c>
      <c r="I264" s="201"/>
      <c r="J264" s="201" t="s">
        <v>2356</v>
      </c>
      <c r="K264" s="16"/>
      <c r="L264" s="199"/>
      <c r="AA264" s="495">
        <f>IF(AND('08 Sop'!C264=1,NOT('08 Sop'!I264="")),'08 Sop'!I264,0)</f>
        <v>0</v>
      </c>
      <c r="AB264" s="495">
        <f>IF(AND('08 Sop'!D264=1,NOT('08 Sop'!I264="")),'08 Sop'!I264,0)</f>
        <v>0</v>
      </c>
      <c r="AC264" s="495">
        <f>IF(AND('08 Sop'!E264=1,NOT('08 Sop'!I264="")),'08 Sop'!I264,0)</f>
        <v>0</v>
      </c>
      <c r="AD264" s="495">
        <f>IF(AND('08 Sop'!F264=1,NOT('08 Sop'!I264="")),'08 Sop'!I264,0)</f>
        <v>0</v>
      </c>
      <c r="AE264" s="495">
        <f>IF(AND('08 Sop'!C264=0,NOT('08 Sop'!H264="")),'08 Sop'!H264,4)</f>
        <v>3</v>
      </c>
      <c r="AF264" s="495">
        <f>IF(AND('08 Sop'!D264=0,NOT('08 Sop'!H264="")),'08 Sop'!H264,4)</f>
        <v>3</v>
      </c>
      <c r="AG264" s="495">
        <f>IF(AND('08 Sop'!E264=0,NOT('08 Sop'!H264="")),'08 Sop'!H264,4)</f>
        <v>3</v>
      </c>
      <c r="AH264" s="495">
        <f>IF(AND('08 Sop'!F264=0,NOT('08 Sop'!H264="")),'08 Sop'!H264,4)</f>
        <v>3</v>
      </c>
    </row>
    <row r="265" spans="1:34" outlineLevel="2">
      <c r="A265" s="596" t="s">
        <v>122</v>
      </c>
      <c r="B265" s="600" t="s">
        <v>1600</v>
      </c>
      <c r="C265" s="195"/>
      <c r="D265" s="195"/>
      <c r="E265" s="214"/>
      <c r="F265" s="214"/>
      <c r="G265" s="201">
        <v>2</v>
      </c>
      <c r="H265" s="201">
        <v>3</v>
      </c>
      <c r="I265" s="201"/>
      <c r="J265" s="201" t="s">
        <v>2858</v>
      </c>
      <c r="K265" s="16"/>
      <c r="L265" s="199"/>
      <c r="AA265" s="495">
        <f>IF(AND('08 Sop'!C265=1,NOT('08 Sop'!I265="")),'08 Sop'!I265,0)</f>
        <v>0</v>
      </c>
      <c r="AB265" s="495">
        <f>IF(AND('08 Sop'!D265=1,NOT('08 Sop'!I265="")),'08 Sop'!I265,0)</f>
        <v>0</v>
      </c>
      <c r="AC265" s="495">
        <f>IF(AND('08 Sop'!E265=1,NOT('08 Sop'!I265="")),'08 Sop'!I265,0)</f>
        <v>0</v>
      </c>
      <c r="AD265" s="495">
        <f>IF(AND('08 Sop'!F265=1,NOT('08 Sop'!I265="")),'08 Sop'!I265,0)</f>
        <v>0</v>
      </c>
      <c r="AE265" s="495">
        <f>IF(AND('08 Sop'!C265=0,NOT('08 Sop'!H265="")),'08 Sop'!H265,4)</f>
        <v>3</v>
      </c>
      <c r="AF265" s="495">
        <f>IF(AND('08 Sop'!D265=0,NOT('08 Sop'!H265="")),'08 Sop'!H265,4)</f>
        <v>3</v>
      </c>
      <c r="AG265" s="495">
        <f>IF(AND('08 Sop'!E265=0,NOT('08 Sop'!H265="")),'08 Sop'!H265,4)</f>
        <v>3</v>
      </c>
      <c r="AH265" s="495">
        <f>IF(AND('08 Sop'!F265=0,NOT('08 Sop'!H265="")),'08 Sop'!H265,4)</f>
        <v>3</v>
      </c>
    </row>
    <row r="266" spans="1:34" outlineLevel="1">
      <c r="A266" s="594" t="s">
        <v>1601</v>
      </c>
      <c r="B266" s="726" t="s">
        <v>5042</v>
      </c>
      <c r="C266" s="195"/>
      <c r="D266" s="195"/>
      <c r="E266" s="214"/>
      <c r="F266" s="214"/>
      <c r="G266" s="201"/>
      <c r="H266" s="201"/>
      <c r="I266" s="201"/>
      <c r="J266" s="201"/>
      <c r="K266" s="16"/>
      <c r="L266" s="199"/>
      <c r="AB266" s="495">
        <f>IF(AND('08 Sop'!D266=1,NOT('08 Sop'!I266="")),'08 Sop'!I266,0)</f>
        <v>0</v>
      </c>
    </row>
    <row r="267" spans="1:34" ht="20" outlineLevel="2">
      <c r="A267" s="596" t="s">
        <v>1602</v>
      </c>
      <c r="B267" s="600" t="s">
        <v>2626</v>
      </c>
      <c r="C267" s="195"/>
      <c r="D267" s="195"/>
      <c r="E267" s="214"/>
      <c r="F267" s="214"/>
      <c r="G267" s="201">
        <v>4</v>
      </c>
      <c r="H267" s="201">
        <v>3</v>
      </c>
      <c r="I267" s="201"/>
      <c r="J267" s="201" t="s">
        <v>2351</v>
      </c>
      <c r="K267" s="16"/>
      <c r="L267" s="199"/>
      <c r="AA267" s="495">
        <f>IF(AND('08 Sop'!C267=1,NOT('08 Sop'!I267="")),'08 Sop'!I267,0)</f>
        <v>0</v>
      </c>
      <c r="AB267" s="495">
        <f>IF(AND('08 Sop'!D267=1,NOT('08 Sop'!I267="")),'08 Sop'!I267,0)</f>
        <v>0</v>
      </c>
      <c r="AC267" s="495">
        <f>IF(AND('08 Sop'!E267=1,NOT('08 Sop'!I267="")),'08 Sop'!I267,0)</f>
        <v>0</v>
      </c>
      <c r="AD267" s="495">
        <f>IF(AND('08 Sop'!F267=1,NOT('08 Sop'!I267="")),'08 Sop'!I267,0)</f>
        <v>0</v>
      </c>
      <c r="AE267" s="495">
        <f>IF(AND('08 Sop'!C267=0,NOT('08 Sop'!H267="")),'08 Sop'!H267,4)</f>
        <v>3</v>
      </c>
      <c r="AF267" s="495">
        <f>IF(AND('08 Sop'!D267=0,NOT('08 Sop'!H267="")),'08 Sop'!H267,4)</f>
        <v>3</v>
      </c>
      <c r="AG267" s="495">
        <f>IF(AND('08 Sop'!E267=0,NOT('08 Sop'!H267="")),'08 Sop'!H267,4)</f>
        <v>3</v>
      </c>
      <c r="AH267" s="495">
        <f>IF(AND('08 Sop'!F267=0,NOT('08 Sop'!H267="")),'08 Sop'!H267,4)</f>
        <v>3</v>
      </c>
    </row>
    <row r="268" spans="1:34" outlineLevel="2">
      <c r="A268" s="596" t="s">
        <v>2627</v>
      </c>
      <c r="B268" s="600" t="s">
        <v>1581</v>
      </c>
      <c r="C268" s="195"/>
      <c r="D268" s="195"/>
      <c r="E268" s="214"/>
      <c r="F268" s="214"/>
      <c r="G268" s="201">
        <v>4</v>
      </c>
      <c r="H268" s="201">
        <v>2</v>
      </c>
      <c r="I268" s="201"/>
      <c r="J268" s="201" t="s">
        <v>2351</v>
      </c>
      <c r="K268" s="16"/>
      <c r="L268" s="199"/>
      <c r="AA268" s="495">
        <f>IF(AND('08 Sop'!C268=1,NOT('08 Sop'!I268="")),'08 Sop'!I268,0)</f>
        <v>0</v>
      </c>
      <c r="AB268" s="495">
        <f>IF(AND('08 Sop'!D268=1,NOT('08 Sop'!I268="")),'08 Sop'!I268,0)</f>
        <v>0</v>
      </c>
      <c r="AC268" s="495">
        <f>IF(AND('08 Sop'!E268=1,NOT('08 Sop'!I268="")),'08 Sop'!I268,0)</f>
        <v>0</v>
      </c>
      <c r="AD268" s="495">
        <f>IF(AND('08 Sop'!F268=1,NOT('08 Sop'!I268="")),'08 Sop'!I268,0)</f>
        <v>0</v>
      </c>
      <c r="AE268" s="495">
        <f>IF(AND('08 Sop'!C268=0,NOT('08 Sop'!H268="")),'08 Sop'!H268,4)</f>
        <v>2</v>
      </c>
      <c r="AF268" s="495">
        <f>IF(AND('08 Sop'!D268=0,NOT('08 Sop'!H268="")),'08 Sop'!H268,4)</f>
        <v>2</v>
      </c>
      <c r="AG268" s="495">
        <f>IF(AND('08 Sop'!E268=0,NOT('08 Sop'!H268="")),'08 Sop'!H268,4)</f>
        <v>2</v>
      </c>
      <c r="AH268" s="495">
        <f>IF(AND('08 Sop'!F268=0,NOT('08 Sop'!H268="")),'08 Sop'!H268,4)</f>
        <v>2</v>
      </c>
    </row>
    <row r="269" spans="1:34" outlineLevel="2">
      <c r="A269" s="596" t="s">
        <v>1582</v>
      </c>
      <c r="B269" s="600" t="s">
        <v>1583</v>
      </c>
      <c r="C269" s="195"/>
      <c r="D269" s="195"/>
      <c r="E269" s="214"/>
      <c r="F269" s="214"/>
      <c r="G269" s="201">
        <v>2</v>
      </c>
      <c r="H269" s="201">
        <v>3</v>
      </c>
      <c r="I269" s="201"/>
      <c r="J269" s="201" t="s">
        <v>5466</v>
      </c>
      <c r="K269" s="16"/>
      <c r="L269" s="199"/>
      <c r="AA269" s="495">
        <f>IF(AND('08 Sop'!C269=1,NOT('08 Sop'!I269="")),'08 Sop'!I269,0)</f>
        <v>0</v>
      </c>
      <c r="AB269" s="495">
        <f>IF(AND('08 Sop'!D269=1,NOT('08 Sop'!I269="")),'08 Sop'!I269,0)</f>
        <v>0</v>
      </c>
      <c r="AC269" s="495">
        <f>IF(AND('08 Sop'!E269=1,NOT('08 Sop'!I269="")),'08 Sop'!I269,0)</f>
        <v>0</v>
      </c>
      <c r="AD269" s="495">
        <f>IF(AND('08 Sop'!F269=1,NOT('08 Sop'!I269="")),'08 Sop'!I269,0)</f>
        <v>0</v>
      </c>
      <c r="AE269" s="495">
        <f>IF(AND('08 Sop'!C269=0,NOT('08 Sop'!H269="")),'08 Sop'!H269,4)</f>
        <v>3</v>
      </c>
      <c r="AF269" s="495">
        <f>IF(AND('08 Sop'!D269=0,NOT('08 Sop'!H269="")),'08 Sop'!H269,4)</f>
        <v>3</v>
      </c>
      <c r="AG269" s="495">
        <f>IF(AND('08 Sop'!E269=0,NOT('08 Sop'!H269="")),'08 Sop'!H269,4)</f>
        <v>3</v>
      </c>
      <c r="AH269" s="495">
        <f>IF(AND('08 Sop'!F269=0,NOT('08 Sop'!H269="")),'08 Sop'!H269,4)</f>
        <v>3</v>
      </c>
    </row>
    <row r="270" spans="1:34" outlineLevel="1">
      <c r="A270" s="594" t="s">
        <v>1584</v>
      </c>
      <c r="B270" s="685" t="s">
        <v>1585</v>
      </c>
      <c r="C270" s="195"/>
      <c r="D270" s="195"/>
      <c r="E270" s="214"/>
      <c r="F270" s="214"/>
      <c r="G270" s="201"/>
      <c r="H270" s="201"/>
      <c r="I270" s="201"/>
      <c r="J270" s="201"/>
      <c r="K270" s="16"/>
      <c r="L270" s="199"/>
      <c r="AB270" s="495">
        <f>IF(AND('08 Sop'!D270=1,NOT('08 Sop'!I270="")),'08 Sop'!I270,0)</f>
        <v>0</v>
      </c>
    </row>
    <row r="271" spans="1:34" ht="20" outlineLevel="2">
      <c r="A271" s="596" t="s">
        <v>1586</v>
      </c>
      <c r="B271" s="602" t="s">
        <v>5043</v>
      </c>
      <c r="C271" s="195"/>
      <c r="D271" s="195"/>
      <c r="E271" s="214"/>
      <c r="F271" s="214"/>
      <c r="G271" s="201">
        <v>4</v>
      </c>
      <c r="H271" s="201"/>
      <c r="I271" s="201"/>
      <c r="J271" s="201" t="s">
        <v>2351</v>
      </c>
      <c r="K271" s="16"/>
      <c r="L271" s="199"/>
      <c r="AA271" s="495">
        <f>IF(AND('08 Sop'!C271=1,NOT('08 Sop'!I271="")),'08 Sop'!I271,0)</f>
        <v>0</v>
      </c>
      <c r="AB271" s="495">
        <f>IF(AND('08 Sop'!D271=1,NOT('08 Sop'!I271="")),'08 Sop'!I271,0)</f>
        <v>0</v>
      </c>
      <c r="AC271" s="495">
        <f>IF(AND('08 Sop'!E271=1,NOT('08 Sop'!I271="")),'08 Sop'!I271,0)</f>
        <v>0</v>
      </c>
      <c r="AD271" s="495">
        <f>IF(AND('08 Sop'!F271=1,NOT('08 Sop'!I271="")),'08 Sop'!I271,0)</f>
        <v>0</v>
      </c>
      <c r="AE271" s="495">
        <f>IF(AND('08 Sop'!C271=0,NOT('08 Sop'!H271="")),'08 Sop'!H271,4)</f>
        <v>4</v>
      </c>
      <c r="AF271" s="495">
        <f>IF(AND('08 Sop'!D271=0,NOT('08 Sop'!H271="")),'08 Sop'!H271,4)</f>
        <v>4</v>
      </c>
      <c r="AG271" s="495">
        <f>IF(AND('08 Sop'!E271=0,NOT('08 Sop'!H271="")),'08 Sop'!H271,4)</f>
        <v>4</v>
      </c>
      <c r="AH271" s="495">
        <f>IF(AND('08 Sop'!F271=0,NOT('08 Sop'!H271="")),'08 Sop'!H271,4)</f>
        <v>4</v>
      </c>
    </row>
    <row r="272" spans="1:34" outlineLevel="2">
      <c r="A272" s="596" t="s">
        <v>1604</v>
      </c>
      <c r="B272" s="602" t="s">
        <v>2654</v>
      </c>
      <c r="C272" s="195"/>
      <c r="D272" s="195"/>
      <c r="E272" s="214"/>
      <c r="F272" s="214"/>
      <c r="G272" s="201">
        <v>4</v>
      </c>
      <c r="H272" s="201"/>
      <c r="I272" s="201"/>
      <c r="J272" s="201" t="s">
        <v>5466</v>
      </c>
      <c r="K272" s="16"/>
      <c r="L272" s="199"/>
      <c r="AA272" s="495">
        <f>IF(AND('08 Sop'!C272=1,NOT('08 Sop'!I272="")),'08 Sop'!I272,0)</f>
        <v>0</v>
      </c>
      <c r="AB272" s="495">
        <f>IF(AND('08 Sop'!D272=1,NOT('08 Sop'!I272="")),'08 Sop'!I272,0)</f>
        <v>0</v>
      </c>
      <c r="AC272" s="495">
        <f>IF(AND('08 Sop'!E272=1,NOT('08 Sop'!I272="")),'08 Sop'!I272,0)</f>
        <v>0</v>
      </c>
      <c r="AD272" s="495">
        <f>IF(AND('08 Sop'!F272=1,NOT('08 Sop'!I272="")),'08 Sop'!I272,0)</f>
        <v>0</v>
      </c>
      <c r="AE272" s="495">
        <f>IF(AND('08 Sop'!C272=0,NOT('08 Sop'!H272="")),'08 Sop'!H272,4)</f>
        <v>4</v>
      </c>
      <c r="AF272" s="495">
        <f>IF(AND('08 Sop'!D272=0,NOT('08 Sop'!H272="")),'08 Sop'!H272,4)</f>
        <v>4</v>
      </c>
      <c r="AG272" s="495">
        <f>IF(AND('08 Sop'!E272=0,NOT('08 Sop'!H272="")),'08 Sop'!H272,4)</f>
        <v>4</v>
      </c>
      <c r="AH272" s="495">
        <f>IF(AND('08 Sop'!F272=0,NOT('08 Sop'!H272="")),'08 Sop'!H272,4)</f>
        <v>4</v>
      </c>
    </row>
    <row r="273" spans="1:34" outlineLevel="2">
      <c r="A273" s="596" t="s">
        <v>2655</v>
      </c>
      <c r="B273" s="602" t="s">
        <v>2656</v>
      </c>
      <c r="C273" s="214"/>
      <c r="D273" s="214"/>
      <c r="E273" s="214"/>
      <c r="F273" s="214"/>
      <c r="G273" s="201">
        <v>2</v>
      </c>
      <c r="H273" s="201"/>
      <c r="I273" s="201"/>
      <c r="J273" s="201" t="s">
        <v>5466</v>
      </c>
      <c r="K273" s="16"/>
      <c r="L273" s="199"/>
      <c r="AA273" s="495">
        <f>IF(AND('08 Sop'!C273=1,NOT('08 Sop'!I273="")),'08 Sop'!I273,0)</f>
        <v>0</v>
      </c>
      <c r="AB273" s="495">
        <f>IF(AND('08 Sop'!D273=1,NOT('08 Sop'!I273="")),'08 Sop'!I273,0)</f>
        <v>0</v>
      </c>
      <c r="AC273" s="495">
        <f>IF(AND('08 Sop'!E273=1,NOT('08 Sop'!I273="")),'08 Sop'!I273,0)</f>
        <v>0</v>
      </c>
      <c r="AD273" s="495">
        <f>IF(AND('08 Sop'!F273=1,NOT('08 Sop'!I273="")),'08 Sop'!I273,0)</f>
        <v>0</v>
      </c>
      <c r="AE273" s="495">
        <f>IF(AND('08 Sop'!C273=0,NOT('08 Sop'!H273="")),'08 Sop'!H273,4)</f>
        <v>4</v>
      </c>
      <c r="AF273" s="495">
        <f>IF(AND('08 Sop'!D273=0,NOT('08 Sop'!H273="")),'08 Sop'!H273,4)</f>
        <v>4</v>
      </c>
      <c r="AG273" s="495">
        <f>IF(AND('08 Sop'!E273=0,NOT('08 Sop'!H273="")),'08 Sop'!H273,4)</f>
        <v>4</v>
      </c>
      <c r="AH273" s="495">
        <f>IF(AND('08 Sop'!F273=0,NOT('08 Sop'!H273="")),'08 Sop'!H273,4)</f>
        <v>4</v>
      </c>
    </row>
    <row r="274" spans="1:34" ht="20">
      <c r="A274" s="596" t="s">
        <v>2657</v>
      </c>
      <c r="B274" s="602" t="s">
        <v>2658</v>
      </c>
      <c r="C274" s="214"/>
      <c r="D274" s="214"/>
      <c r="E274" s="214"/>
      <c r="F274" s="214"/>
      <c r="G274" s="201">
        <v>2</v>
      </c>
      <c r="H274" s="201">
        <v>2</v>
      </c>
      <c r="I274" s="514"/>
      <c r="J274" s="201" t="s">
        <v>5466</v>
      </c>
      <c r="K274" s="16"/>
      <c r="L274" s="197"/>
      <c r="AA274" s="495">
        <f>IF(AND('08 Sop'!C274=1,NOT('08 Sop'!I274="")),'08 Sop'!I274,0)</f>
        <v>0</v>
      </c>
      <c r="AB274" s="495">
        <f>IF(AND('08 Sop'!D274=1,NOT('08 Sop'!I274="")),'08 Sop'!I274,0)</f>
        <v>0</v>
      </c>
      <c r="AC274" s="495">
        <f>IF(AND('08 Sop'!E274=1,NOT('08 Sop'!I274="")),'08 Sop'!I274,0)</f>
        <v>0</v>
      </c>
      <c r="AD274" s="495">
        <f>IF(AND('08 Sop'!F274=1,NOT('08 Sop'!I274="")),'08 Sop'!I274,0)</f>
        <v>0</v>
      </c>
      <c r="AE274" s="495">
        <f>IF(AND('08 Sop'!C274=0,NOT('08 Sop'!H274="")),'08 Sop'!H274,4)</f>
        <v>2</v>
      </c>
      <c r="AF274" s="495">
        <f>IF(AND('08 Sop'!D274=0,NOT('08 Sop'!H274="")),'08 Sop'!H274,4)</f>
        <v>2</v>
      </c>
      <c r="AG274" s="495">
        <f>IF(AND('08 Sop'!E274=0,NOT('08 Sop'!H274="")),'08 Sop'!H274,4)</f>
        <v>2</v>
      </c>
      <c r="AH274" s="495">
        <f>IF(AND('08 Sop'!F274=0,NOT('08 Sop'!H274="")),'08 Sop'!H274,4)</f>
        <v>2</v>
      </c>
    </row>
    <row r="275" spans="1:34">
      <c r="A275" s="596" t="s">
        <v>1351</v>
      </c>
      <c r="B275" s="602" t="s">
        <v>5044</v>
      </c>
      <c r="C275" s="214"/>
      <c r="D275" s="214"/>
      <c r="E275" s="214"/>
      <c r="F275" s="214"/>
      <c r="G275" s="201">
        <v>4</v>
      </c>
      <c r="H275" s="201">
        <v>3</v>
      </c>
      <c r="I275" s="514"/>
      <c r="J275" s="201" t="s">
        <v>2356</v>
      </c>
      <c r="K275" s="16"/>
      <c r="L275" s="197"/>
      <c r="AA275" s="495">
        <f>IF(AND('08 Sop'!C275=1,NOT('08 Sop'!I275="")),'08 Sop'!I275,0)</f>
        <v>0</v>
      </c>
      <c r="AB275" s="495">
        <f>IF(AND('08 Sop'!D275=1,NOT('08 Sop'!I275="")),'08 Sop'!I275,0)</f>
        <v>0</v>
      </c>
      <c r="AC275" s="495">
        <f>IF(AND('08 Sop'!E275=1,NOT('08 Sop'!I275="")),'08 Sop'!I275,0)</f>
        <v>0</v>
      </c>
      <c r="AD275" s="495">
        <f>IF(AND('08 Sop'!F275=1,NOT('08 Sop'!I275="")),'08 Sop'!I275,0)</f>
        <v>0</v>
      </c>
      <c r="AE275" s="495">
        <f>IF(AND('08 Sop'!C275=0,NOT('08 Sop'!H275="")),'08 Sop'!H275,4)</f>
        <v>3</v>
      </c>
      <c r="AF275" s="495">
        <f>IF(AND('08 Sop'!D275=0,NOT('08 Sop'!H275="")),'08 Sop'!H275,4)</f>
        <v>3</v>
      </c>
      <c r="AG275" s="495">
        <f>IF(AND('08 Sop'!E275=0,NOT('08 Sop'!H275="")),'08 Sop'!H275,4)</f>
        <v>3</v>
      </c>
      <c r="AH275" s="495">
        <f>IF(AND('08 Sop'!F275=0,NOT('08 Sop'!H275="")),'08 Sop'!H275,4)</f>
        <v>3</v>
      </c>
    </row>
    <row r="276" spans="1:34" ht="20">
      <c r="A276" s="596" t="s">
        <v>1352</v>
      </c>
      <c r="B276" s="602" t="s">
        <v>1608</v>
      </c>
      <c r="C276" s="214"/>
      <c r="D276" s="214"/>
      <c r="E276" s="214"/>
      <c r="F276" s="214"/>
      <c r="G276" s="201">
        <v>4</v>
      </c>
      <c r="H276" s="201">
        <v>3</v>
      </c>
      <c r="I276" s="514"/>
      <c r="J276" s="201" t="s">
        <v>2356</v>
      </c>
      <c r="K276" s="16"/>
      <c r="L276" s="197"/>
      <c r="AA276" s="495">
        <f>IF(AND('08 Sop'!C276=1,NOT('08 Sop'!I276="")),'08 Sop'!I276,0)</f>
        <v>0</v>
      </c>
      <c r="AB276" s="495">
        <f>IF(AND('08 Sop'!D276=1,NOT('08 Sop'!I276="")),'08 Sop'!I276,0)</f>
        <v>0</v>
      </c>
      <c r="AC276" s="495">
        <f>IF(AND('08 Sop'!E276=1,NOT('08 Sop'!I276="")),'08 Sop'!I276,0)</f>
        <v>0</v>
      </c>
      <c r="AD276" s="495">
        <f>IF(AND('08 Sop'!F276=1,NOT('08 Sop'!I276="")),'08 Sop'!I276,0)</f>
        <v>0</v>
      </c>
      <c r="AE276" s="495">
        <f>IF(AND('08 Sop'!C276=0,NOT('08 Sop'!H276="")),'08 Sop'!H276,4)</f>
        <v>3</v>
      </c>
      <c r="AF276" s="495">
        <f>IF(AND('08 Sop'!D276=0,NOT('08 Sop'!H276="")),'08 Sop'!H276,4)</f>
        <v>3</v>
      </c>
      <c r="AG276" s="495">
        <f>IF(AND('08 Sop'!E276=0,NOT('08 Sop'!H276="")),'08 Sop'!H276,4)</f>
        <v>3</v>
      </c>
      <c r="AH276" s="495">
        <f>IF(AND('08 Sop'!F276=0,NOT('08 Sop'!H276="")),'08 Sop'!H276,4)</f>
        <v>3</v>
      </c>
    </row>
    <row r="277" spans="1:34" ht="20">
      <c r="A277" s="596" t="s">
        <v>1609</v>
      </c>
      <c r="B277" s="602" t="s">
        <v>5045</v>
      </c>
      <c r="C277" s="214"/>
      <c r="D277" s="214"/>
      <c r="E277" s="214"/>
      <c r="F277" s="214"/>
      <c r="G277" s="202">
        <v>2</v>
      </c>
      <c r="H277" s="201">
        <v>2</v>
      </c>
      <c r="I277" s="202"/>
      <c r="J277" s="201" t="s">
        <v>2858</v>
      </c>
      <c r="K277" s="16"/>
      <c r="L277" s="197"/>
      <c r="AA277" s="495">
        <f>IF(AND('08 Sop'!C277=1,NOT('08 Sop'!I277="")),'08 Sop'!I277,0)</f>
        <v>0</v>
      </c>
      <c r="AB277" s="495">
        <f>IF(AND('08 Sop'!D277=1,NOT('08 Sop'!I277="")),'08 Sop'!I277,0)</f>
        <v>0</v>
      </c>
      <c r="AC277" s="495">
        <f>IF(AND('08 Sop'!E277=1,NOT('08 Sop'!I277="")),'08 Sop'!I277,0)</f>
        <v>0</v>
      </c>
      <c r="AD277" s="495">
        <f>IF(AND('08 Sop'!F277=1,NOT('08 Sop'!I277="")),'08 Sop'!I277,0)</f>
        <v>0</v>
      </c>
      <c r="AE277" s="495">
        <f>IF(AND('08 Sop'!C277=0,NOT('08 Sop'!H277="")),'08 Sop'!H277,4)</f>
        <v>2</v>
      </c>
      <c r="AF277" s="495">
        <f>IF(AND('08 Sop'!D277=0,NOT('08 Sop'!H277="")),'08 Sop'!H277,4)</f>
        <v>2</v>
      </c>
      <c r="AG277" s="495">
        <f>IF(AND('08 Sop'!E277=0,NOT('08 Sop'!H277="")),'08 Sop'!H277,4)</f>
        <v>2</v>
      </c>
      <c r="AH277" s="495">
        <f>IF(AND('08 Sop'!F277=0,NOT('08 Sop'!H277="")),'08 Sop'!H277,4)</f>
        <v>2</v>
      </c>
    </row>
    <row r="278" spans="1:34" ht="13">
      <c r="A278" s="721" t="s">
        <v>1610</v>
      </c>
      <c r="B278" s="731" t="s">
        <v>143</v>
      </c>
      <c r="C278" s="214"/>
      <c r="D278" s="214"/>
      <c r="E278" s="214"/>
      <c r="F278" s="214"/>
      <c r="G278" s="201"/>
      <c r="H278" s="201"/>
      <c r="I278" s="201"/>
      <c r="J278" s="201"/>
      <c r="K278" s="16"/>
      <c r="L278" s="199"/>
      <c r="AB278" s="495">
        <f>IF(AND('08 Sop'!D278=1,NOT('08 Sop'!I278="")),'08 Sop'!I278,0)</f>
        <v>0</v>
      </c>
    </row>
    <row r="279" spans="1:34" outlineLevel="1">
      <c r="A279" s="693" t="s">
        <v>144</v>
      </c>
      <c r="B279" s="598" t="s">
        <v>4974</v>
      </c>
      <c r="C279" s="214"/>
      <c r="D279" s="214"/>
      <c r="E279" s="214"/>
      <c r="F279" s="214"/>
      <c r="G279" s="201"/>
      <c r="H279" s="201"/>
      <c r="I279" s="201"/>
      <c r="J279" s="201"/>
      <c r="K279" s="16"/>
      <c r="L279" s="199"/>
      <c r="AB279" s="495">
        <f>IF(AND('08 Sop'!D279=1,NOT('08 Sop'!I279="")),'08 Sop'!I279,0)</f>
        <v>0</v>
      </c>
    </row>
    <row r="280" spans="1:34" ht="20" outlineLevel="2">
      <c r="A280" s="695" t="s">
        <v>1353</v>
      </c>
      <c r="B280" s="600" t="s">
        <v>1360</v>
      </c>
      <c r="C280" s="214"/>
      <c r="D280" s="214"/>
      <c r="E280" s="214"/>
      <c r="F280" s="214"/>
      <c r="G280" s="201">
        <v>4</v>
      </c>
      <c r="H280" s="201"/>
      <c r="I280" s="201"/>
      <c r="J280" s="201" t="s">
        <v>5466</v>
      </c>
      <c r="K280" s="16"/>
      <c r="L280" s="84"/>
      <c r="AA280" s="495">
        <f>IF(AND('08 Sop'!C280=1,NOT('08 Sop'!I280="")),'08 Sop'!I280,0)</f>
        <v>0</v>
      </c>
      <c r="AB280" s="495">
        <f>IF(AND('08 Sop'!D280=1,NOT('08 Sop'!I280="")),'08 Sop'!I280,0)</f>
        <v>0</v>
      </c>
      <c r="AC280" s="495">
        <f>IF(AND('08 Sop'!E280=1,NOT('08 Sop'!I280="")),'08 Sop'!I280,0)</f>
        <v>0</v>
      </c>
      <c r="AD280" s="495">
        <f>IF(AND('08 Sop'!F280=1,NOT('08 Sop'!I280="")),'08 Sop'!I280,0)</f>
        <v>0</v>
      </c>
      <c r="AE280" s="495">
        <f>IF(AND('08 Sop'!C280=0,NOT('08 Sop'!H280="")),'08 Sop'!H280,4)</f>
        <v>4</v>
      </c>
      <c r="AF280" s="495">
        <f>IF(AND('08 Sop'!D280=0,NOT('08 Sop'!H280="")),'08 Sop'!H280,4)</f>
        <v>4</v>
      </c>
      <c r="AG280" s="495">
        <f>IF(AND('08 Sop'!E280=0,NOT('08 Sop'!H280="")),'08 Sop'!H280,4)</f>
        <v>4</v>
      </c>
      <c r="AH280" s="495">
        <f>IF(AND('08 Sop'!F280=0,NOT('08 Sop'!H280="")),'08 Sop'!H280,4)</f>
        <v>4</v>
      </c>
    </row>
    <row r="281" spans="1:34" s="506" customFormat="1" ht="20" outlineLevel="2">
      <c r="A281" s="695" t="s">
        <v>1361</v>
      </c>
      <c r="B281" s="600" t="s">
        <v>338</v>
      </c>
      <c r="C281" s="214"/>
      <c r="D281" s="214"/>
      <c r="E281" s="214"/>
      <c r="F281" s="214"/>
      <c r="G281" s="201">
        <v>4</v>
      </c>
      <c r="H281" s="201"/>
      <c r="I281" s="201"/>
      <c r="J281" s="201" t="s">
        <v>2356</v>
      </c>
      <c r="K281" s="16"/>
      <c r="L281" s="199"/>
      <c r="M281" s="498"/>
      <c r="N281" s="505"/>
      <c r="O281" s="505"/>
      <c r="P281" s="505"/>
      <c r="Q281" s="505"/>
      <c r="R281" s="505"/>
      <c r="S281" s="505"/>
      <c r="T281" s="505"/>
      <c r="U281" s="505"/>
      <c r="V281" s="505"/>
      <c r="W281" s="505"/>
      <c r="X281" s="505"/>
      <c r="Y281" s="505"/>
      <c r="Z281" s="505"/>
      <c r="AA281" s="506">
        <f>IF(AND('08 Sop'!C281=1,NOT('08 Sop'!I281="")),'08 Sop'!I281,0)</f>
        <v>0</v>
      </c>
      <c r="AB281" s="495">
        <f>IF(AND('08 Sop'!D281=1,NOT('08 Sop'!I281="")),'08 Sop'!I281,0)</f>
        <v>0</v>
      </c>
      <c r="AC281" s="506">
        <f>IF(AND('08 Sop'!E281=1,NOT('08 Sop'!I281="")),'08 Sop'!I281,0)</f>
        <v>0</v>
      </c>
      <c r="AD281" s="506">
        <f>IF(AND('08 Sop'!F281=1,NOT('08 Sop'!I281="")),'08 Sop'!I281,0)</f>
        <v>0</v>
      </c>
      <c r="AE281" s="506">
        <f>IF(AND('08 Sop'!C281=0,NOT('08 Sop'!H281="")),'08 Sop'!H281,4)</f>
        <v>4</v>
      </c>
      <c r="AF281" s="506">
        <f>IF(AND('08 Sop'!D281=0,NOT('08 Sop'!H281="")),'08 Sop'!H281,4)</f>
        <v>4</v>
      </c>
      <c r="AG281" s="506">
        <f>IF(AND('08 Sop'!E281=0,NOT('08 Sop'!H281="")),'08 Sop'!H281,4)</f>
        <v>4</v>
      </c>
      <c r="AH281" s="506">
        <f>IF(AND('08 Sop'!F281=0,NOT('08 Sop'!H281="")),'08 Sop'!H281,4)</f>
        <v>4</v>
      </c>
    </row>
    <row r="282" spans="1:34" s="506" customFormat="1" outlineLevel="2">
      <c r="A282" s="695" t="s">
        <v>776</v>
      </c>
      <c r="B282" s="724" t="s">
        <v>780</v>
      </c>
      <c r="C282" s="214"/>
      <c r="D282" s="214"/>
      <c r="E282" s="214"/>
      <c r="F282" s="214"/>
      <c r="G282" s="201">
        <v>4</v>
      </c>
      <c r="H282" s="201"/>
      <c r="I282" s="201"/>
      <c r="J282" s="201" t="s">
        <v>2356</v>
      </c>
      <c r="K282" s="16"/>
      <c r="L282" s="84"/>
      <c r="M282" s="498"/>
      <c r="N282" s="505"/>
      <c r="O282" s="505"/>
      <c r="P282" s="505"/>
      <c r="Q282" s="505"/>
      <c r="R282" s="505"/>
      <c r="S282" s="505"/>
      <c r="T282" s="505"/>
      <c r="U282" s="505"/>
      <c r="V282" s="505"/>
      <c r="W282" s="505"/>
      <c r="X282" s="505"/>
      <c r="Y282" s="505"/>
      <c r="Z282" s="505"/>
      <c r="AA282" s="506">
        <f>IF(AND('08 Sop'!C282=1,NOT('08 Sop'!I282="")),'08 Sop'!I282,0)</f>
        <v>0</v>
      </c>
      <c r="AB282" s="495">
        <f>IF(AND('08 Sop'!D282=1,NOT('08 Sop'!I282="")),'08 Sop'!I282,0)</f>
        <v>0</v>
      </c>
      <c r="AC282" s="506">
        <f>IF(AND('08 Sop'!E282=1,NOT('08 Sop'!I282="")),'08 Sop'!I282,0)</f>
        <v>0</v>
      </c>
      <c r="AD282" s="506">
        <f>IF(AND('08 Sop'!F282=1,NOT('08 Sop'!I282="")),'08 Sop'!I282,0)</f>
        <v>0</v>
      </c>
      <c r="AE282" s="506">
        <f>IF(AND('08 Sop'!C282=0,NOT('08 Sop'!H282="")),'08 Sop'!H282,4)</f>
        <v>4</v>
      </c>
      <c r="AF282" s="506">
        <f>IF(AND('08 Sop'!D282=0,NOT('08 Sop'!H282="")),'08 Sop'!H282,4)</f>
        <v>4</v>
      </c>
      <c r="AG282" s="506">
        <f>IF(AND('08 Sop'!E282=0,NOT('08 Sop'!H282="")),'08 Sop'!H282,4)</f>
        <v>4</v>
      </c>
      <c r="AH282" s="506">
        <f>IF(AND('08 Sop'!F282=0,NOT('08 Sop'!H282="")),'08 Sop'!H282,4)</f>
        <v>4</v>
      </c>
    </row>
    <row r="283" spans="1:34" ht="20" outlineLevel="2">
      <c r="A283" s="695" t="s">
        <v>781</v>
      </c>
      <c r="B283" s="724" t="s">
        <v>185</v>
      </c>
      <c r="C283" s="214"/>
      <c r="D283" s="214"/>
      <c r="E283" s="214"/>
      <c r="F283" s="214"/>
      <c r="G283" s="201">
        <v>4</v>
      </c>
      <c r="H283" s="201">
        <v>2</v>
      </c>
      <c r="I283" s="201"/>
      <c r="J283" s="201" t="s">
        <v>2356</v>
      </c>
      <c r="K283" s="16"/>
      <c r="L283" s="199"/>
      <c r="AA283" s="495">
        <f>IF(AND('08 Sop'!C283=1,NOT('08 Sop'!I283="")),'08 Sop'!I283,0)</f>
        <v>0</v>
      </c>
      <c r="AB283" s="495">
        <f>IF(AND('08 Sop'!D283=1,NOT('08 Sop'!I283="")),'08 Sop'!I283,0)</f>
        <v>0</v>
      </c>
      <c r="AC283" s="495">
        <f>IF(AND('08 Sop'!E283=1,NOT('08 Sop'!I283="")),'08 Sop'!I283,0)</f>
        <v>0</v>
      </c>
      <c r="AD283" s="495">
        <f>IF(AND('08 Sop'!F283=1,NOT('08 Sop'!I283="")),'08 Sop'!I283,0)</f>
        <v>0</v>
      </c>
      <c r="AE283" s="495">
        <f>IF(AND('08 Sop'!C283=0,NOT('08 Sop'!H283="")),'08 Sop'!H283,4)</f>
        <v>2</v>
      </c>
      <c r="AF283" s="495">
        <f>IF(AND('08 Sop'!D283=0,NOT('08 Sop'!H283="")),'08 Sop'!H283,4)</f>
        <v>2</v>
      </c>
      <c r="AG283" s="495">
        <f>IF(AND('08 Sop'!E283=0,NOT('08 Sop'!H283="")),'08 Sop'!H283,4)</f>
        <v>2</v>
      </c>
      <c r="AH283" s="495">
        <f>IF(AND('08 Sop'!F283=0,NOT('08 Sop'!H283="")),'08 Sop'!H283,4)</f>
        <v>2</v>
      </c>
    </row>
    <row r="284" spans="1:34" ht="20" outlineLevel="2">
      <c r="A284" s="695" t="s">
        <v>151</v>
      </c>
      <c r="B284" s="724" t="s">
        <v>1362</v>
      </c>
      <c r="C284" s="214"/>
      <c r="D284" s="214"/>
      <c r="E284" s="214"/>
      <c r="F284" s="214"/>
      <c r="G284" s="201">
        <v>4</v>
      </c>
      <c r="H284" s="201"/>
      <c r="I284" s="201"/>
      <c r="J284" s="201" t="s">
        <v>2356</v>
      </c>
      <c r="K284" s="16"/>
      <c r="L284" s="84"/>
      <c r="AA284" s="495">
        <f>IF(AND('08 Sop'!C284=1,NOT('08 Sop'!I284="")),'08 Sop'!I284,0)</f>
        <v>0</v>
      </c>
      <c r="AB284" s="495">
        <f>IF(AND('08 Sop'!D284=1,NOT('08 Sop'!I284="")),'08 Sop'!I284,0)</f>
        <v>0</v>
      </c>
      <c r="AC284" s="495">
        <f>IF(AND('08 Sop'!E284=1,NOT('08 Sop'!I284="")),'08 Sop'!I284,0)</f>
        <v>0</v>
      </c>
      <c r="AD284" s="495">
        <f>IF(AND('08 Sop'!F284=1,NOT('08 Sop'!I284="")),'08 Sop'!I284,0)</f>
        <v>0</v>
      </c>
      <c r="AE284" s="495">
        <f>IF(AND('08 Sop'!C284=0,NOT('08 Sop'!H284="")),'08 Sop'!H284,4)</f>
        <v>4</v>
      </c>
      <c r="AF284" s="495">
        <f>IF(AND('08 Sop'!D284=0,NOT('08 Sop'!H284="")),'08 Sop'!H284,4)</f>
        <v>4</v>
      </c>
      <c r="AG284" s="495">
        <f>IF(AND('08 Sop'!E284=0,NOT('08 Sop'!H284="")),'08 Sop'!H284,4)</f>
        <v>4</v>
      </c>
      <c r="AH284" s="495">
        <f>IF(AND('08 Sop'!F284=0,NOT('08 Sop'!H284="")),'08 Sop'!H284,4)</f>
        <v>4</v>
      </c>
    </row>
    <row r="285" spans="1:34" outlineLevel="2">
      <c r="A285" s="695" t="s">
        <v>1363</v>
      </c>
      <c r="B285" s="724" t="s">
        <v>1432</v>
      </c>
      <c r="C285" s="214"/>
      <c r="D285" s="214"/>
      <c r="E285" s="214"/>
      <c r="F285" s="214"/>
      <c r="G285" s="201">
        <v>4</v>
      </c>
      <c r="H285" s="201">
        <v>3</v>
      </c>
      <c r="I285" s="201"/>
      <c r="J285" s="201" t="s">
        <v>3371</v>
      </c>
      <c r="K285" s="16"/>
      <c r="L285" s="199"/>
      <c r="AA285" s="495">
        <f>IF(AND('08 Sop'!C285=1,NOT('08 Sop'!I285="")),'08 Sop'!I285,0)</f>
        <v>0</v>
      </c>
      <c r="AB285" s="495">
        <f>IF(AND('08 Sop'!D285=1,NOT('08 Sop'!I285="")),'08 Sop'!I285,0)</f>
        <v>0</v>
      </c>
      <c r="AC285" s="495">
        <f>IF(AND('08 Sop'!E285=1,NOT('08 Sop'!I285="")),'08 Sop'!I285,0)</f>
        <v>0</v>
      </c>
      <c r="AD285" s="495">
        <f>IF(AND('08 Sop'!F285=1,NOT('08 Sop'!I285="")),'08 Sop'!I285,0)</f>
        <v>0</v>
      </c>
      <c r="AE285" s="495">
        <f>IF(AND('08 Sop'!C285=0,NOT('08 Sop'!H285="")),'08 Sop'!H285,4)</f>
        <v>3</v>
      </c>
      <c r="AF285" s="495">
        <f>IF(AND('08 Sop'!D285=0,NOT('08 Sop'!H285="")),'08 Sop'!H285,4)</f>
        <v>3</v>
      </c>
      <c r="AG285" s="495">
        <f>IF(AND('08 Sop'!E285=0,NOT('08 Sop'!H285="")),'08 Sop'!H285,4)</f>
        <v>3</v>
      </c>
      <c r="AH285" s="495">
        <f>IF(AND('08 Sop'!F285=0,NOT('08 Sop'!H285="")),'08 Sop'!H285,4)</f>
        <v>3</v>
      </c>
    </row>
    <row r="286" spans="1:34" outlineLevel="2">
      <c r="A286" s="695" t="s">
        <v>1433</v>
      </c>
      <c r="B286" s="600" t="s">
        <v>425</v>
      </c>
      <c r="C286" s="214"/>
      <c r="D286" s="214"/>
      <c r="E286" s="214"/>
      <c r="F286" s="214"/>
      <c r="G286" s="201">
        <v>4</v>
      </c>
      <c r="H286" s="201">
        <v>3</v>
      </c>
      <c r="I286" s="201"/>
      <c r="J286" s="201" t="s">
        <v>3371</v>
      </c>
      <c r="K286" s="16"/>
      <c r="L286" s="199"/>
      <c r="AA286" s="495">
        <f>IF(AND('08 Sop'!C286=1,NOT('08 Sop'!I286="")),'08 Sop'!I286,0)</f>
        <v>0</v>
      </c>
      <c r="AB286" s="495">
        <f>IF(AND('08 Sop'!D286=1,NOT('08 Sop'!I286="")),'08 Sop'!I286,0)</f>
        <v>0</v>
      </c>
      <c r="AC286" s="495">
        <f>IF(AND('08 Sop'!E286=1,NOT('08 Sop'!I286="")),'08 Sop'!I286,0)</f>
        <v>0</v>
      </c>
      <c r="AD286" s="495">
        <f>IF(AND('08 Sop'!F286=1,NOT('08 Sop'!I286="")),'08 Sop'!I286,0)</f>
        <v>0</v>
      </c>
      <c r="AE286" s="495">
        <f>IF(AND('08 Sop'!C286=0,NOT('08 Sop'!H286="")),'08 Sop'!H286,4)</f>
        <v>3</v>
      </c>
      <c r="AF286" s="495">
        <f>IF(AND('08 Sop'!D286=0,NOT('08 Sop'!H286="")),'08 Sop'!H286,4)</f>
        <v>3</v>
      </c>
      <c r="AG286" s="495">
        <f>IF(AND('08 Sop'!E286=0,NOT('08 Sop'!H286="")),'08 Sop'!H286,4)</f>
        <v>3</v>
      </c>
      <c r="AH286" s="495">
        <f>IF(AND('08 Sop'!F286=0,NOT('08 Sop'!H286="")),'08 Sop'!H286,4)</f>
        <v>3</v>
      </c>
    </row>
    <row r="287" spans="1:34" outlineLevel="2">
      <c r="A287" s="695" t="s">
        <v>1434</v>
      </c>
      <c r="B287" s="724" t="s">
        <v>2670</v>
      </c>
      <c r="C287" s="214"/>
      <c r="D287" s="214"/>
      <c r="E287" s="214"/>
      <c r="F287" s="214"/>
      <c r="G287" s="201">
        <v>2</v>
      </c>
      <c r="H287" s="201"/>
      <c r="I287" s="201"/>
      <c r="J287" s="201" t="s">
        <v>5466</v>
      </c>
      <c r="K287" s="16"/>
      <c r="L287" s="199"/>
      <c r="AA287" s="495">
        <f>IF(AND('08 Sop'!C287=1,NOT('08 Sop'!I287="")),'08 Sop'!I287,0)</f>
        <v>0</v>
      </c>
      <c r="AB287" s="495">
        <f>IF(AND('08 Sop'!D287=1,NOT('08 Sop'!I287="")),'08 Sop'!I287,0)</f>
        <v>0</v>
      </c>
      <c r="AC287" s="495">
        <f>IF(AND('08 Sop'!E287=1,NOT('08 Sop'!I287="")),'08 Sop'!I287,0)</f>
        <v>0</v>
      </c>
      <c r="AD287" s="495">
        <f>IF(AND('08 Sop'!F287=1,NOT('08 Sop'!I287="")),'08 Sop'!I287,0)</f>
        <v>0</v>
      </c>
      <c r="AE287" s="495">
        <f>IF(AND('08 Sop'!C287=0,NOT('08 Sop'!H287="")),'08 Sop'!H287,4)</f>
        <v>4</v>
      </c>
      <c r="AF287" s="495">
        <f>IF(AND('08 Sop'!D287=0,NOT('08 Sop'!H287="")),'08 Sop'!H287,4)</f>
        <v>4</v>
      </c>
      <c r="AG287" s="495">
        <f>IF(AND('08 Sop'!E287=0,NOT('08 Sop'!H287="")),'08 Sop'!H287,4)</f>
        <v>4</v>
      </c>
      <c r="AH287" s="495">
        <f>IF(AND('08 Sop'!F287=0,NOT('08 Sop'!H287="")),'08 Sop'!H287,4)</f>
        <v>4</v>
      </c>
    </row>
    <row r="288" spans="1:34" outlineLevel="2">
      <c r="A288" s="695" t="s">
        <v>2671</v>
      </c>
      <c r="B288" s="600" t="s">
        <v>1435</v>
      </c>
      <c r="C288" s="214"/>
      <c r="D288" s="214"/>
      <c r="E288" s="214"/>
      <c r="F288" s="214"/>
      <c r="G288" s="201">
        <v>2</v>
      </c>
      <c r="H288" s="201">
        <v>3</v>
      </c>
      <c r="I288" s="201"/>
      <c r="J288" s="201" t="s">
        <v>2858</v>
      </c>
      <c r="K288" s="16"/>
      <c r="L288" s="199"/>
      <c r="AA288" s="495">
        <f>IF(AND('08 Sop'!C288=1,NOT('08 Sop'!I288="")),'08 Sop'!I288,0)</f>
        <v>0</v>
      </c>
      <c r="AB288" s="495">
        <f>IF(AND('08 Sop'!D288=1,NOT('08 Sop'!I288="")),'08 Sop'!I288,0)</f>
        <v>0</v>
      </c>
      <c r="AC288" s="495">
        <f>IF(AND('08 Sop'!E288=1,NOT('08 Sop'!I288="")),'08 Sop'!I288,0)</f>
        <v>0</v>
      </c>
      <c r="AD288" s="495">
        <f>IF(AND('08 Sop'!F288=1,NOT('08 Sop'!I288="")),'08 Sop'!I288,0)</f>
        <v>0</v>
      </c>
      <c r="AE288" s="495">
        <f>IF(AND('08 Sop'!C288=0,NOT('08 Sop'!H288="")),'08 Sop'!H288,4)</f>
        <v>3</v>
      </c>
      <c r="AF288" s="495">
        <f>IF(AND('08 Sop'!D288=0,NOT('08 Sop'!H288="")),'08 Sop'!H288,4)</f>
        <v>3</v>
      </c>
      <c r="AG288" s="495">
        <f>IF(AND('08 Sop'!E288=0,NOT('08 Sop'!H288="")),'08 Sop'!H288,4)</f>
        <v>3</v>
      </c>
      <c r="AH288" s="495">
        <f>IF(AND('08 Sop'!F288=0,NOT('08 Sop'!H288="")),'08 Sop'!H288,4)</f>
        <v>3</v>
      </c>
    </row>
    <row r="289" spans="1:34" outlineLevel="1">
      <c r="A289" s="693" t="s">
        <v>1436</v>
      </c>
      <c r="B289" s="598" t="s">
        <v>1437</v>
      </c>
      <c r="C289" s="214"/>
      <c r="D289" s="214"/>
      <c r="E289" s="214"/>
      <c r="F289" s="214"/>
      <c r="G289" s="201"/>
      <c r="H289" s="201"/>
      <c r="I289" s="201"/>
      <c r="J289" s="514"/>
      <c r="K289" s="16"/>
      <c r="L289" s="199"/>
      <c r="AB289" s="495">
        <f>IF(AND('08 Sop'!D289=1,NOT('08 Sop'!I289="")),'08 Sop'!I289,0)</f>
        <v>0</v>
      </c>
    </row>
    <row r="290" spans="1:34" ht="20" outlineLevel="2">
      <c r="A290" s="695" t="s">
        <v>1438</v>
      </c>
      <c r="B290" s="600" t="s">
        <v>1373</v>
      </c>
      <c r="C290" s="214"/>
      <c r="D290" s="214"/>
      <c r="E290" s="214"/>
      <c r="F290" s="214"/>
      <c r="G290" s="201">
        <v>2</v>
      </c>
      <c r="H290" s="201"/>
      <c r="I290" s="201"/>
      <c r="J290" s="201" t="s">
        <v>2351</v>
      </c>
      <c r="K290" s="16"/>
      <c r="L290" s="199"/>
      <c r="AA290" s="495">
        <f>IF(AND('08 Sop'!C290=1,NOT('08 Sop'!I290="")),'08 Sop'!I290,0)</f>
        <v>0</v>
      </c>
      <c r="AB290" s="495">
        <f>IF(AND('08 Sop'!D290=1,NOT('08 Sop'!I290="")),'08 Sop'!I290,0)</f>
        <v>0</v>
      </c>
      <c r="AC290" s="495">
        <f>IF(AND('08 Sop'!E290=1,NOT('08 Sop'!I290="")),'08 Sop'!I290,0)</f>
        <v>0</v>
      </c>
      <c r="AD290" s="495">
        <f>IF(AND('08 Sop'!F290=1,NOT('08 Sop'!I290="")),'08 Sop'!I290,0)</f>
        <v>0</v>
      </c>
      <c r="AE290" s="495">
        <f>IF(AND('08 Sop'!C290=0,NOT('08 Sop'!H290="")),'08 Sop'!H290,4)</f>
        <v>4</v>
      </c>
      <c r="AF290" s="495">
        <f>IF(AND('08 Sop'!D290=0,NOT('08 Sop'!H290="")),'08 Sop'!H290,4)</f>
        <v>4</v>
      </c>
      <c r="AG290" s="495">
        <f>IF(AND('08 Sop'!E290=0,NOT('08 Sop'!H290="")),'08 Sop'!H290,4)</f>
        <v>4</v>
      </c>
      <c r="AH290" s="495">
        <f>IF(AND('08 Sop'!F290=0,NOT('08 Sop'!H290="")),'08 Sop'!H290,4)</f>
        <v>4</v>
      </c>
    </row>
    <row r="291" spans="1:34" outlineLevel="2">
      <c r="A291" s="695" t="s">
        <v>1374</v>
      </c>
      <c r="B291" s="600" t="s">
        <v>1333</v>
      </c>
      <c r="C291" s="214"/>
      <c r="D291" s="214"/>
      <c r="E291" s="214"/>
      <c r="F291" s="214"/>
      <c r="G291" s="201">
        <v>4</v>
      </c>
      <c r="H291" s="201"/>
      <c r="I291" s="201"/>
      <c r="J291" s="201" t="s">
        <v>2351</v>
      </c>
      <c r="K291" s="16"/>
      <c r="L291" s="199"/>
      <c r="AA291" s="495">
        <f>IF(AND('08 Sop'!C291=1,NOT('08 Sop'!I291="")),'08 Sop'!I291,0)</f>
        <v>0</v>
      </c>
      <c r="AB291" s="495">
        <f>IF(AND('08 Sop'!D291=1,NOT('08 Sop'!I291="")),'08 Sop'!I291,0)</f>
        <v>0</v>
      </c>
      <c r="AC291" s="495">
        <f>IF(AND('08 Sop'!E291=1,NOT('08 Sop'!I291="")),'08 Sop'!I291,0)</f>
        <v>0</v>
      </c>
      <c r="AD291" s="495">
        <f>IF(AND('08 Sop'!F291=1,NOT('08 Sop'!I291="")),'08 Sop'!I291,0)</f>
        <v>0</v>
      </c>
      <c r="AE291" s="495">
        <f>IF(AND('08 Sop'!C291=0,NOT('08 Sop'!H291="")),'08 Sop'!H291,4)</f>
        <v>4</v>
      </c>
      <c r="AF291" s="495">
        <f>IF(AND('08 Sop'!D291=0,NOT('08 Sop'!H291="")),'08 Sop'!H291,4)</f>
        <v>4</v>
      </c>
      <c r="AG291" s="495">
        <f>IF(AND('08 Sop'!E291=0,NOT('08 Sop'!H291="")),'08 Sop'!H291,4)</f>
        <v>4</v>
      </c>
      <c r="AH291" s="495">
        <f>IF(AND('08 Sop'!F291=0,NOT('08 Sop'!H291="")),'08 Sop'!H291,4)</f>
        <v>4</v>
      </c>
    </row>
    <row r="292" spans="1:34" ht="20" outlineLevel="2">
      <c r="A292" s="695" t="s">
        <v>1334</v>
      </c>
      <c r="B292" s="600" t="s">
        <v>111</v>
      </c>
      <c r="C292" s="214"/>
      <c r="D292" s="214"/>
      <c r="E292" s="214"/>
      <c r="F292" s="214"/>
      <c r="G292" s="201">
        <v>4</v>
      </c>
      <c r="H292" s="201">
        <v>2</v>
      </c>
      <c r="I292" s="201">
        <v>3</v>
      </c>
      <c r="J292" s="201" t="s">
        <v>5466</v>
      </c>
      <c r="K292" s="16"/>
      <c r="L292" s="199"/>
      <c r="AA292" s="495">
        <f>IF(AND('08 Sop'!C292=1,NOT('08 Sop'!I292="")),'08 Sop'!I292,0)</f>
        <v>0</v>
      </c>
      <c r="AB292" s="495">
        <f>IF(AND('08 Sop'!D292=1,NOT('08 Sop'!I292="")),'08 Sop'!I292,0)</f>
        <v>0</v>
      </c>
      <c r="AC292" s="495">
        <f>IF(AND('08 Sop'!E292=1,NOT('08 Sop'!I292="")),'08 Sop'!I292,0)</f>
        <v>0</v>
      </c>
      <c r="AD292" s="495">
        <f>IF(AND('08 Sop'!F292=1,NOT('08 Sop'!I292="")),'08 Sop'!I292,0)</f>
        <v>0</v>
      </c>
      <c r="AE292" s="495">
        <f>IF(AND('08 Sop'!C292=0,NOT('08 Sop'!H292="")),'08 Sop'!H292,4)</f>
        <v>2</v>
      </c>
      <c r="AF292" s="495">
        <f>IF(AND('08 Sop'!D292=0,NOT('08 Sop'!H292="")),'08 Sop'!H292,4)</f>
        <v>2</v>
      </c>
      <c r="AG292" s="495">
        <f>IF(AND('08 Sop'!E292=0,NOT('08 Sop'!H292="")),'08 Sop'!H292,4)</f>
        <v>2</v>
      </c>
      <c r="AH292" s="495">
        <f>IF(AND('08 Sop'!F292=0,NOT('08 Sop'!H292="")),'08 Sop'!H292,4)</f>
        <v>2</v>
      </c>
    </row>
    <row r="293" spans="1:34" ht="20" outlineLevel="2">
      <c r="A293" s="695" t="s">
        <v>112</v>
      </c>
      <c r="B293" s="600" t="s">
        <v>1590</v>
      </c>
      <c r="C293" s="214"/>
      <c r="D293" s="214"/>
      <c r="E293" s="214"/>
      <c r="F293" s="214"/>
      <c r="G293" s="201">
        <v>4</v>
      </c>
      <c r="H293" s="201"/>
      <c r="I293" s="201"/>
      <c r="J293" s="201" t="s">
        <v>5466</v>
      </c>
      <c r="K293" s="16"/>
      <c r="L293" s="199"/>
      <c r="AA293" s="495">
        <f>IF(AND('08 Sop'!C293=1,NOT('08 Sop'!I293="")),'08 Sop'!I293,0)</f>
        <v>0</v>
      </c>
      <c r="AB293" s="495">
        <f>IF(AND('08 Sop'!D293=1,NOT('08 Sop'!I293="")),'08 Sop'!I293,0)</f>
        <v>0</v>
      </c>
      <c r="AC293" s="495">
        <f>IF(AND('08 Sop'!E293=1,NOT('08 Sop'!I293="")),'08 Sop'!I293,0)</f>
        <v>0</v>
      </c>
      <c r="AD293" s="495">
        <f>IF(AND('08 Sop'!F293=1,NOT('08 Sop'!I293="")),'08 Sop'!I293,0)</f>
        <v>0</v>
      </c>
      <c r="AE293" s="495">
        <f>IF(AND('08 Sop'!C293=0,NOT('08 Sop'!H293="")),'08 Sop'!H293,4)</f>
        <v>4</v>
      </c>
      <c r="AF293" s="495">
        <f>IF(AND('08 Sop'!D293=0,NOT('08 Sop'!H293="")),'08 Sop'!H293,4)</f>
        <v>4</v>
      </c>
      <c r="AG293" s="495">
        <f>IF(AND('08 Sop'!E293=0,NOT('08 Sop'!H293="")),'08 Sop'!H293,4)</f>
        <v>4</v>
      </c>
      <c r="AH293" s="495">
        <f>IF(AND('08 Sop'!F293=0,NOT('08 Sop'!H293="")),'08 Sop'!H293,4)</f>
        <v>4</v>
      </c>
    </row>
    <row r="294" spans="1:34" ht="20" outlineLevel="2">
      <c r="A294" s="695" t="s">
        <v>1591</v>
      </c>
      <c r="B294" s="600" t="s">
        <v>787</v>
      </c>
      <c r="C294" s="214"/>
      <c r="D294" s="214"/>
      <c r="E294" s="214"/>
      <c r="F294" s="214"/>
      <c r="G294" s="201">
        <v>4</v>
      </c>
      <c r="H294" s="201"/>
      <c r="I294" s="201"/>
      <c r="J294" s="201" t="s">
        <v>2356</v>
      </c>
      <c r="K294" s="16"/>
      <c r="L294" s="199"/>
      <c r="AA294" s="495">
        <f>IF(AND('08 Sop'!C294=1,NOT('08 Sop'!I294="")),'08 Sop'!I294,0)</f>
        <v>0</v>
      </c>
      <c r="AB294" s="495">
        <f>IF(AND('08 Sop'!D294=1,NOT('08 Sop'!I294="")),'08 Sop'!I294,0)</f>
        <v>0</v>
      </c>
      <c r="AC294" s="495">
        <f>IF(AND('08 Sop'!E294=1,NOT('08 Sop'!I294="")),'08 Sop'!I294,0)</f>
        <v>0</v>
      </c>
      <c r="AD294" s="495">
        <f>IF(AND('08 Sop'!F294=1,NOT('08 Sop'!I294="")),'08 Sop'!I294,0)</f>
        <v>0</v>
      </c>
      <c r="AE294" s="495">
        <f>IF(AND('08 Sop'!C294=0,NOT('08 Sop'!H294="")),'08 Sop'!H294,4)</f>
        <v>4</v>
      </c>
      <c r="AF294" s="495">
        <f>IF(AND('08 Sop'!D294=0,NOT('08 Sop'!H294="")),'08 Sop'!H294,4)</f>
        <v>4</v>
      </c>
      <c r="AG294" s="495">
        <f>IF(AND('08 Sop'!E294=0,NOT('08 Sop'!H294="")),'08 Sop'!H294,4)</f>
        <v>4</v>
      </c>
      <c r="AH294" s="495">
        <f>IF(AND('08 Sop'!F294=0,NOT('08 Sop'!H294="")),'08 Sop'!H294,4)</f>
        <v>4</v>
      </c>
    </row>
    <row r="295" spans="1:34" ht="20" outlineLevel="2">
      <c r="A295" s="695" t="s">
        <v>788</v>
      </c>
      <c r="B295" s="600" t="s">
        <v>116</v>
      </c>
      <c r="C295" s="214"/>
      <c r="D295" s="214"/>
      <c r="E295" s="214"/>
      <c r="F295" s="214"/>
      <c r="G295" s="201">
        <v>4</v>
      </c>
      <c r="H295" s="201"/>
      <c r="I295" s="201"/>
      <c r="J295" s="201" t="s">
        <v>3371</v>
      </c>
      <c r="K295" s="16"/>
      <c r="L295" s="199"/>
      <c r="AA295" s="495">
        <f>IF(AND('08 Sop'!C295=1,NOT('08 Sop'!I295="")),'08 Sop'!I295,0)</f>
        <v>0</v>
      </c>
      <c r="AB295" s="495">
        <f>IF(AND('08 Sop'!D295=1,NOT('08 Sop'!I295="")),'08 Sop'!I295,0)</f>
        <v>0</v>
      </c>
      <c r="AC295" s="495">
        <f>IF(AND('08 Sop'!E295=1,NOT('08 Sop'!I295="")),'08 Sop'!I295,0)</f>
        <v>0</v>
      </c>
      <c r="AD295" s="495">
        <f>IF(AND('08 Sop'!F295=1,NOT('08 Sop'!I295="")),'08 Sop'!I295,0)</f>
        <v>0</v>
      </c>
      <c r="AE295" s="495">
        <f>IF(AND('08 Sop'!C295=0,NOT('08 Sop'!H295="")),'08 Sop'!H295,4)</f>
        <v>4</v>
      </c>
      <c r="AF295" s="495">
        <f>IF(AND('08 Sop'!D295=0,NOT('08 Sop'!H295="")),'08 Sop'!H295,4)</f>
        <v>4</v>
      </c>
      <c r="AG295" s="495">
        <f>IF(AND('08 Sop'!E295=0,NOT('08 Sop'!H295="")),'08 Sop'!H295,4)</f>
        <v>4</v>
      </c>
      <c r="AH295" s="495">
        <f>IF(AND('08 Sop'!F295=0,NOT('08 Sop'!H295="")),'08 Sop'!H295,4)</f>
        <v>4</v>
      </c>
    </row>
    <row r="296" spans="1:34" outlineLevel="2">
      <c r="A296" s="695" t="s">
        <v>117</v>
      </c>
      <c r="B296" s="600" t="s">
        <v>4476</v>
      </c>
      <c r="C296" s="214"/>
      <c r="D296" s="214"/>
      <c r="E296" s="214"/>
      <c r="F296" s="214"/>
      <c r="G296" s="201">
        <v>4</v>
      </c>
      <c r="H296" s="201"/>
      <c r="I296" s="201"/>
      <c r="J296" s="201" t="s">
        <v>3371</v>
      </c>
      <c r="K296" s="16"/>
      <c r="L296" s="199"/>
      <c r="AA296" s="495">
        <f>IF(AND('08 Sop'!C296=1,NOT('08 Sop'!I296="")),'08 Sop'!I296,0)</f>
        <v>0</v>
      </c>
      <c r="AB296" s="495">
        <f>IF(AND('08 Sop'!D296=1,NOT('08 Sop'!I296="")),'08 Sop'!I296,0)</f>
        <v>0</v>
      </c>
      <c r="AC296" s="495">
        <f>IF(AND('08 Sop'!E296=1,NOT('08 Sop'!I296="")),'08 Sop'!I296,0)</f>
        <v>0</v>
      </c>
      <c r="AD296" s="495">
        <f>IF(AND('08 Sop'!F296=1,NOT('08 Sop'!I296="")),'08 Sop'!I296,0)</f>
        <v>0</v>
      </c>
      <c r="AE296" s="495">
        <f>IF(AND('08 Sop'!C296=0,NOT('08 Sop'!H296="")),'08 Sop'!H296,4)</f>
        <v>4</v>
      </c>
      <c r="AF296" s="495">
        <f>IF(AND('08 Sop'!D296=0,NOT('08 Sop'!H296="")),'08 Sop'!H296,4)</f>
        <v>4</v>
      </c>
      <c r="AG296" s="495">
        <f>IF(AND('08 Sop'!E296=0,NOT('08 Sop'!H296="")),'08 Sop'!H296,4)</f>
        <v>4</v>
      </c>
      <c r="AH296" s="495">
        <f>IF(AND('08 Sop'!F296=0,NOT('08 Sop'!H296="")),'08 Sop'!H296,4)</f>
        <v>4</v>
      </c>
    </row>
    <row r="297" spans="1:34" outlineLevel="2">
      <c r="A297" s="695" t="s">
        <v>118</v>
      </c>
      <c r="B297" s="600" t="s">
        <v>5645</v>
      </c>
      <c r="C297" s="214"/>
      <c r="D297" s="214"/>
      <c r="E297" s="214"/>
      <c r="F297" s="214"/>
      <c r="G297" s="201">
        <v>2</v>
      </c>
      <c r="H297" s="201"/>
      <c r="I297" s="201"/>
      <c r="J297" s="201" t="s">
        <v>5466</v>
      </c>
      <c r="K297" s="16"/>
      <c r="L297" s="199"/>
      <c r="AA297" s="495">
        <f>IF(AND('08 Sop'!C297=1,NOT('08 Sop'!I297="")),'08 Sop'!I297,0)</f>
        <v>0</v>
      </c>
      <c r="AB297" s="495">
        <f>IF(AND('08 Sop'!D297=1,NOT('08 Sop'!I297="")),'08 Sop'!I297,0)</f>
        <v>0</v>
      </c>
      <c r="AC297" s="495">
        <f>IF(AND('08 Sop'!E297=1,NOT('08 Sop'!I297="")),'08 Sop'!I297,0)</f>
        <v>0</v>
      </c>
      <c r="AD297" s="495">
        <f>IF(AND('08 Sop'!F297=1,NOT('08 Sop'!I297="")),'08 Sop'!I297,0)</f>
        <v>0</v>
      </c>
      <c r="AE297" s="495">
        <f>IF(AND('08 Sop'!C297=0,NOT('08 Sop'!H297="")),'08 Sop'!H297,4)</f>
        <v>4</v>
      </c>
      <c r="AF297" s="495">
        <f>IF(AND('08 Sop'!D297=0,NOT('08 Sop'!H297="")),'08 Sop'!H297,4)</f>
        <v>4</v>
      </c>
      <c r="AG297" s="495">
        <f>IF(AND('08 Sop'!E297=0,NOT('08 Sop'!H297="")),'08 Sop'!H297,4)</f>
        <v>4</v>
      </c>
      <c r="AH297" s="495">
        <f>IF(AND('08 Sop'!F297=0,NOT('08 Sop'!H297="")),'08 Sop'!H297,4)</f>
        <v>4</v>
      </c>
    </row>
    <row r="298" spans="1:34" ht="20" outlineLevel="2">
      <c r="A298" s="695" t="s">
        <v>119</v>
      </c>
      <c r="B298" s="600" t="s">
        <v>3918</v>
      </c>
      <c r="C298" s="214"/>
      <c r="D298" s="214"/>
      <c r="E298" s="214"/>
      <c r="F298" s="214"/>
      <c r="G298" s="201">
        <v>2</v>
      </c>
      <c r="H298" s="201"/>
      <c r="I298" s="201"/>
      <c r="J298" s="201" t="s">
        <v>2858</v>
      </c>
      <c r="K298" s="16"/>
      <c r="L298" s="199"/>
      <c r="AA298" s="495">
        <f>IF(AND('08 Sop'!C298=1,NOT('08 Sop'!I298="")),'08 Sop'!I298,0)</f>
        <v>0</v>
      </c>
      <c r="AB298" s="495">
        <f>IF(AND('08 Sop'!D298=1,NOT('08 Sop'!I298="")),'08 Sop'!I298,0)</f>
        <v>0</v>
      </c>
      <c r="AC298" s="495">
        <f>IF(AND('08 Sop'!E298=1,NOT('08 Sop'!I298="")),'08 Sop'!I298,0)</f>
        <v>0</v>
      </c>
      <c r="AD298" s="495">
        <f>IF(AND('08 Sop'!F298=1,NOT('08 Sop'!I298="")),'08 Sop'!I298,0)</f>
        <v>0</v>
      </c>
      <c r="AE298" s="495">
        <f>IF(AND('08 Sop'!C298=0,NOT('08 Sop'!H298="")),'08 Sop'!H298,4)</f>
        <v>4</v>
      </c>
      <c r="AF298" s="495">
        <f>IF(AND('08 Sop'!D298=0,NOT('08 Sop'!H298="")),'08 Sop'!H298,4)</f>
        <v>4</v>
      </c>
      <c r="AG298" s="495">
        <f>IF(AND('08 Sop'!E298=0,NOT('08 Sop'!H298="")),'08 Sop'!H298,4)</f>
        <v>4</v>
      </c>
      <c r="AH298" s="495">
        <f>IF(AND('08 Sop'!F298=0,NOT('08 Sop'!H298="")),'08 Sop'!H298,4)</f>
        <v>4</v>
      </c>
    </row>
    <row r="299" spans="1:34" outlineLevel="1">
      <c r="A299" s="693" t="s">
        <v>120</v>
      </c>
      <c r="B299" s="726" t="s">
        <v>789</v>
      </c>
      <c r="C299" s="214"/>
      <c r="D299" s="214"/>
      <c r="E299" s="214"/>
      <c r="F299" s="214"/>
      <c r="G299" s="201"/>
      <c r="H299" s="201"/>
      <c r="I299" s="201"/>
      <c r="J299" s="514"/>
      <c r="K299" s="16"/>
      <c r="L299" s="199"/>
      <c r="AB299" s="495">
        <f>IF(AND('08 Sop'!D299=1,NOT('08 Sop'!I299="")),'08 Sop'!I299,0)</f>
        <v>0</v>
      </c>
    </row>
    <row r="300" spans="1:34" outlineLevel="2">
      <c r="A300" s="695" t="s">
        <v>790</v>
      </c>
      <c r="B300" s="600" t="s">
        <v>4975</v>
      </c>
      <c r="C300" s="214"/>
      <c r="D300" s="214"/>
      <c r="E300" s="214"/>
      <c r="F300" s="214"/>
      <c r="G300" s="201">
        <v>2</v>
      </c>
      <c r="H300" s="201"/>
      <c r="I300" s="201"/>
      <c r="J300" s="201" t="s">
        <v>2351</v>
      </c>
      <c r="K300" s="16"/>
      <c r="L300" s="203"/>
      <c r="AA300" s="495">
        <f>IF(AND('08 Sop'!C300=1,NOT('08 Sop'!I300="")),'08 Sop'!I300,0)</f>
        <v>0</v>
      </c>
      <c r="AB300" s="495">
        <f>IF(AND('08 Sop'!D300=1,NOT('08 Sop'!I300="")),'08 Sop'!I300,0)</f>
        <v>0</v>
      </c>
      <c r="AC300" s="495">
        <f>IF(AND('08 Sop'!E300=1,NOT('08 Sop'!I300="")),'08 Sop'!I300,0)</f>
        <v>0</v>
      </c>
      <c r="AD300" s="495">
        <f>IF(AND('08 Sop'!F300=1,NOT('08 Sop'!I300="")),'08 Sop'!I300,0)</f>
        <v>0</v>
      </c>
      <c r="AE300" s="495">
        <f>IF(AND('08 Sop'!C300=0,NOT('08 Sop'!H300="")),'08 Sop'!H300,4)</f>
        <v>4</v>
      </c>
      <c r="AF300" s="495">
        <f>IF(AND('08 Sop'!D300=0,NOT('08 Sop'!H300="")),'08 Sop'!H300,4)</f>
        <v>4</v>
      </c>
      <c r="AG300" s="495">
        <f>IF(AND('08 Sop'!E300=0,NOT('08 Sop'!H300="")),'08 Sop'!H300,4)</f>
        <v>4</v>
      </c>
      <c r="AH300" s="495">
        <f>IF(AND('08 Sop'!F300=0,NOT('08 Sop'!H300="")),'08 Sop'!H300,4)</f>
        <v>4</v>
      </c>
    </row>
    <row r="301" spans="1:34" outlineLevel="2">
      <c r="A301" s="695" t="s">
        <v>791</v>
      </c>
      <c r="B301" s="600" t="s">
        <v>3379</v>
      </c>
      <c r="C301" s="214"/>
      <c r="D301" s="214"/>
      <c r="E301" s="214"/>
      <c r="F301" s="214"/>
      <c r="G301" s="201">
        <v>2</v>
      </c>
      <c r="H301" s="201"/>
      <c r="I301" s="201"/>
      <c r="J301" s="201" t="s">
        <v>5466</v>
      </c>
      <c r="K301" s="16"/>
      <c r="L301" s="203"/>
      <c r="AA301" s="495">
        <f>IF(AND('08 Sop'!C301=1,NOT('08 Sop'!I301="")),'08 Sop'!I301,0)</f>
        <v>0</v>
      </c>
      <c r="AB301" s="495">
        <f>IF(AND('08 Sop'!D301=1,NOT('08 Sop'!I301="")),'08 Sop'!I301,0)</f>
        <v>0</v>
      </c>
      <c r="AC301" s="495">
        <f>IF(AND('08 Sop'!E301=1,NOT('08 Sop'!I301="")),'08 Sop'!I301,0)</f>
        <v>0</v>
      </c>
      <c r="AD301" s="495">
        <f>IF(AND('08 Sop'!F301=1,NOT('08 Sop'!I301="")),'08 Sop'!I301,0)</f>
        <v>0</v>
      </c>
      <c r="AE301" s="495">
        <f>IF(AND('08 Sop'!C301=0,NOT('08 Sop'!H301="")),'08 Sop'!H301,4)</f>
        <v>4</v>
      </c>
      <c r="AF301" s="495">
        <f>IF(AND('08 Sop'!D301=0,NOT('08 Sop'!H301="")),'08 Sop'!H301,4)</f>
        <v>4</v>
      </c>
      <c r="AG301" s="495">
        <f>IF(AND('08 Sop'!E301=0,NOT('08 Sop'!H301="")),'08 Sop'!H301,4)</f>
        <v>4</v>
      </c>
      <c r="AH301" s="495">
        <f>IF(AND('08 Sop'!F301=0,NOT('08 Sop'!H301="")),'08 Sop'!H301,4)</f>
        <v>4</v>
      </c>
    </row>
    <row r="302" spans="1:34" outlineLevel="2">
      <c r="A302" s="695" t="s">
        <v>792</v>
      </c>
      <c r="B302" s="600" t="s">
        <v>3381</v>
      </c>
      <c r="C302" s="214"/>
      <c r="D302" s="214"/>
      <c r="E302" s="214"/>
      <c r="F302" s="214"/>
      <c r="G302" s="201">
        <v>1</v>
      </c>
      <c r="H302" s="201"/>
      <c r="I302" s="201"/>
      <c r="J302" s="201" t="s">
        <v>5466</v>
      </c>
      <c r="K302" s="16"/>
      <c r="L302" s="199"/>
      <c r="AA302" s="495">
        <f>IF(AND('08 Sop'!C302=1,NOT('08 Sop'!I302="")),'08 Sop'!I302,0)</f>
        <v>0</v>
      </c>
      <c r="AB302" s="495">
        <f>IF(AND('08 Sop'!D302=1,NOT('08 Sop'!I302="")),'08 Sop'!I302,0)</f>
        <v>0</v>
      </c>
      <c r="AC302" s="495">
        <f>IF(AND('08 Sop'!E302=1,NOT('08 Sop'!I302="")),'08 Sop'!I302,0)</f>
        <v>0</v>
      </c>
      <c r="AD302" s="495">
        <f>IF(AND('08 Sop'!F302=1,NOT('08 Sop'!I302="")),'08 Sop'!I302,0)</f>
        <v>0</v>
      </c>
      <c r="AE302" s="495">
        <f>IF(AND('08 Sop'!C302=0,NOT('08 Sop'!H302="")),'08 Sop'!H302,4)</f>
        <v>4</v>
      </c>
      <c r="AF302" s="495">
        <f>IF(AND('08 Sop'!D302=0,NOT('08 Sop'!H302="")),'08 Sop'!H302,4)</f>
        <v>4</v>
      </c>
      <c r="AG302" s="495">
        <f>IF(AND('08 Sop'!E302=0,NOT('08 Sop'!H302="")),'08 Sop'!H302,4)</f>
        <v>4</v>
      </c>
      <c r="AH302" s="495">
        <f>IF(AND('08 Sop'!F302=0,NOT('08 Sop'!H302="")),'08 Sop'!H302,4)</f>
        <v>4</v>
      </c>
    </row>
    <row r="303" spans="1:34" outlineLevel="2">
      <c r="A303" s="695" t="s">
        <v>793</v>
      </c>
      <c r="B303" s="600" t="s">
        <v>3383</v>
      </c>
      <c r="C303" s="214"/>
      <c r="D303" s="214"/>
      <c r="E303" s="214"/>
      <c r="F303" s="214"/>
      <c r="G303" s="201">
        <v>4</v>
      </c>
      <c r="H303" s="201">
        <v>2</v>
      </c>
      <c r="I303" s="201"/>
      <c r="J303" s="201" t="s">
        <v>5466</v>
      </c>
      <c r="K303" s="16"/>
      <c r="L303" s="199"/>
      <c r="AA303" s="495">
        <f>IF(AND('08 Sop'!C303=1,NOT('08 Sop'!I303="")),'08 Sop'!I303,0)</f>
        <v>0</v>
      </c>
      <c r="AB303" s="495">
        <f>IF(AND('08 Sop'!D303=1,NOT('08 Sop'!I303="")),'08 Sop'!I303,0)</f>
        <v>0</v>
      </c>
      <c r="AC303" s="495">
        <f>IF(AND('08 Sop'!E303=1,NOT('08 Sop'!I303="")),'08 Sop'!I303,0)</f>
        <v>0</v>
      </c>
      <c r="AD303" s="495">
        <f>IF(AND('08 Sop'!F303=1,NOT('08 Sop'!I303="")),'08 Sop'!I303,0)</f>
        <v>0</v>
      </c>
      <c r="AE303" s="495">
        <f>IF(AND('08 Sop'!C303=0,NOT('08 Sop'!H303="")),'08 Sop'!H303,4)</f>
        <v>2</v>
      </c>
      <c r="AF303" s="495">
        <f>IF(AND('08 Sop'!D303=0,NOT('08 Sop'!H303="")),'08 Sop'!H303,4)</f>
        <v>2</v>
      </c>
      <c r="AG303" s="495">
        <f>IF(AND('08 Sop'!E303=0,NOT('08 Sop'!H303="")),'08 Sop'!H303,4)</f>
        <v>2</v>
      </c>
      <c r="AH303" s="495">
        <f>IF(AND('08 Sop'!F303=0,NOT('08 Sop'!H303="")),'08 Sop'!H303,4)</f>
        <v>2</v>
      </c>
    </row>
    <row r="304" spans="1:34" outlineLevel="2">
      <c r="A304" s="695" t="s">
        <v>817</v>
      </c>
      <c r="B304" s="600" t="s">
        <v>3418</v>
      </c>
      <c r="C304" s="214"/>
      <c r="D304" s="214"/>
      <c r="E304" s="214"/>
      <c r="F304" s="214"/>
      <c r="G304" s="201">
        <v>4</v>
      </c>
      <c r="H304" s="201"/>
      <c r="I304" s="201"/>
      <c r="J304" s="201" t="s">
        <v>2356</v>
      </c>
      <c r="K304" s="16"/>
      <c r="L304" s="199"/>
      <c r="AA304" s="495">
        <f>IF(AND('08 Sop'!C304=1,NOT('08 Sop'!I304="")),'08 Sop'!I304,0)</f>
        <v>0</v>
      </c>
      <c r="AB304" s="495">
        <f>IF(AND('08 Sop'!D304=1,NOT('08 Sop'!I304="")),'08 Sop'!I304,0)</f>
        <v>0</v>
      </c>
      <c r="AC304" s="495">
        <f>IF(AND('08 Sop'!E304=1,NOT('08 Sop'!I304="")),'08 Sop'!I304,0)</f>
        <v>0</v>
      </c>
      <c r="AD304" s="495">
        <f>IF(AND('08 Sop'!F304=1,NOT('08 Sop'!I304="")),'08 Sop'!I304,0)</f>
        <v>0</v>
      </c>
      <c r="AE304" s="495">
        <f>IF(AND('08 Sop'!C304=0,NOT('08 Sop'!H304="")),'08 Sop'!H304,4)</f>
        <v>4</v>
      </c>
      <c r="AF304" s="495">
        <f>IF(AND('08 Sop'!D304=0,NOT('08 Sop'!H304="")),'08 Sop'!H304,4)</f>
        <v>4</v>
      </c>
      <c r="AG304" s="495">
        <f>IF(AND('08 Sop'!E304=0,NOT('08 Sop'!H304="")),'08 Sop'!H304,4)</f>
        <v>4</v>
      </c>
      <c r="AH304" s="495">
        <f>IF(AND('08 Sop'!F304=0,NOT('08 Sop'!H304="")),'08 Sop'!H304,4)</f>
        <v>4</v>
      </c>
    </row>
    <row r="305" spans="1:34" ht="20" outlineLevel="2">
      <c r="A305" s="695" t="s">
        <v>125</v>
      </c>
      <c r="B305" s="600" t="s">
        <v>123</v>
      </c>
      <c r="C305" s="214"/>
      <c r="D305" s="214"/>
      <c r="E305" s="214"/>
      <c r="F305" s="214"/>
      <c r="G305" s="201">
        <v>4</v>
      </c>
      <c r="H305" s="201"/>
      <c r="I305" s="201"/>
      <c r="J305" s="201" t="s">
        <v>2356</v>
      </c>
      <c r="K305" s="16"/>
      <c r="L305" s="199"/>
      <c r="AA305" s="495">
        <f>IF(AND('08 Sop'!C305=1,NOT('08 Sop'!I305="")),'08 Sop'!I305,0)</f>
        <v>0</v>
      </c>
      <c r="AB305" s="495">
        <f>IF(AND('08 Sop'!D305=1,NOT('08 Sop'!I305="")),'08 Sop'!I305,0)</f>
        <v>0</v>
      </c>
      <c r="AC305" s="495">
        <f>IF(AND('08 Sop'!E305=1,NOT('08 Sop'!I305="")),'08 Sop'!I305,0)</f>
        <v>0</v>
      </c>
      <c r="AD305" s="495">
        <f>IF(AND('08 Sop'!F305=1,NOT('08 Sop'!I305="")),'08 Sop'!I305,0)</f>
        <v>0</v>
      </c>
      <c r="AE305" s="495">
        <f>IF(AND('08 Sop'!C305=0,NOT('08 Sop'!H305="")),'08 Sop'!H305,4)</f>
        <v>4</v>
      </c>
      <c r="AF305" s="495">
        <f>IF(AND('08 Sop'!D305=0,NOT('08 Sop'!H305="")),'08 Sop'!H305,4)</f>
        <v>4</v>
      </c>
      <c r="AG305" s="495">
        <f>IF(AND('08 Sop'!E305=0,NOT('08 Sop'!H305="")),'08 Sop'!H305,4)</f>
        <v>4</v>
      </c>
      <c r="AH305" s="495">
        <f>IF(AND('08 Sop'!F305=0,NOT('08 Sop'!H305="")),'08 Sop'!H305,4)</f>
        <v>4</v>
      </c>
    </row>
    <row r="306" spans="1:34" ht="30" outlineLevel="2">
      <c r="A306" s="695" t="s">
        <v>124</v>
      </c>
      <c r="B306" s="600" t="s">
        <v>128</v>
      </c>
      <c r="C306" s="214"/>
      <c r="D306" s="214"/>
      <c r="E306" s="214"/>
      <c r="F306" s="214"/>
      <c r="G306" s="201">
        <v>4</v>
      </c>
      <c r="H306" s="201">
        <v>3</v>
      </c>
      <c r="I306" s="201"/>
      <c r="J306" s="201" t="s">
        <v>3371</v>
      </c>
      <c r="K306" s="16"/>
      <c r="L306" s="199"/>
      <c r="AA306" s="495">
        <f>IF(AND('08 Sop'!C306=1,NOT('08 Sop'!I306="")),'08 Sop'!I306,0)</f>
        <v>0</v>
      </c>
      <c r="AB306" s="495">
        <f>IF(AND('08 Sop'!D306=1,NOT('08 Sop'!I306="")),'08 Sop'!I306,0)</f>
        <v>0</v>
      </c>
      <c r="AC306" s="495">
        <f>IF(AND('08 Sop'!E306=1,NOT('08 Sop'!I306="")),'08 Sop'!I306,0)</f>
        <v>0</v>
      </c>
      <c r="AD306" s="495">
        <f>IF(AND('08 Sop'!F306=1,NOT('08 Sop'!I306="")),'08 Sop'!I306,0)</f>
        <v>0</v>
      </c>
      <c r="AE306" s="495">
        <f>IF(AND('08 Sop'!C306=0,NOT('08 Sop'!H306="")),'08 Sop'!H306,4)</f>
        <v>3</v>
      </c>
      <c r="AF306" s="495">
        <f>IF(AND('08 Sop'!D306=0,NOT('08 Sop'!H306="")),'08 Sop'!H306,4)</f>
        <v>3</v>
      </c>
      <c r="AG306" s="495">
        <f>IF(AND('08 Sop'!E306=0,NOT('08 Sop'!H306="")),'08 Sop'!H306,4)</f>
        <v>3</v>
      </c>
      <c r="AH306" s="495">
        <f>IF(AND('08 Sop'!F306=0,NOT('08 Sop'!H306="")),'08 Sop'!H306,4)</f>
        <v>3</v>
      </c>
    </row>
    <row r="307" spans="1:34" ht="20" outlineLevel="2">
      <c r="A307" s="695" t="s">
        <v>1603</v>
      </c>
      <c r="B307" s="600" t="s">
        <v>1349</v>
      </c>
      <c r="C307" s="214"/>
      <c r="D307" s="214"/>
      <c r="E307" s="214"/>
      <c r="F307" s="214"/>
      <c r="G307" s="201">
        <v>4</v>
      </c>
      <c r="H307" s="201"/>
      <c r="I307" s="201"/>
      <c r="J307" s="201" t="s">
        <v>5466</v>
      </c>
      <c r="K307" s="16"/>
      <c r="L307" s="199"/>
      <c r="AA307" s="495">
        <f>IF(AND('08 Sop'!C307=1,NOT('08 Sop'!I307="")),'08 Sop'!I307,0)</f>
        <v>0</v>
      </c>
      <c r="AB307" s="495">
        <f>IF(AND('08 Sop'!D307=1,NOT('08 Sop'!I307="")),'08 Sop'!I307,0)</f>
        <v>0</v>
      </c>
      <c r="AC307" s="495">
        <f>IF(AND('08 Sop'!E307=1,NOT('08 Sop'!I307="")),'08 Sop'!I307,0)</f>
        <v>0</v>
      </c>
      <c r="AD307" s="495">
        <f>IF(AND('08 Sop'!F307=1,NOT('08 Sop'!I307="")),'08 Sop'!I307,0)</f>
        <v>0</v>
      </c>
      <c r="AE307" s="495">
        <f>IF(AND('08 Sop'!C307=0,NOT('08 Sop'!H307="")),'08 Sop'!H307,4)</f>
        <v>4</v>
      </c>
      <c r="AF307" s="495">
        <f>IF(AND('08 Sop'!D307=0,NOT('08 Sop'!H307="")),'08 Sop'!H307,4)</f>
        <v>4</v>
      </c>
      <c r="AG307" s="495">
        <f>IF(AND('08 Sop'!E307=0,NOT('08 Sop'!H307="")),'08 Sop'!H307,4)</f>
        <v>4</v>
      </c>
      <c r="AH307" s="495">
        <f>IF(AND('08 Sop'!F307=0,NOT('08 Sop'!H307="")),'08 Sop'!H307,4)</f>
        <v>4</v>
      </c>
    </row>
    <row r="308" spans="1:34" ht="13">
      <c r="A308" s="721" t="s">
        <v>1350</v>
      </c>
      <c r="B308" s="731" t="s">
        <v>139</v>
      </c>
      <c r="C308" s="214"/>
      <c r="D308" s="214"/>
      <c r="E308" s="214"/>
      <c r="F308" s="214"/>
      <c r="G308" s="204"/>
      <c r="H308" s="204"/>
      <c r="I308" s="204"/>
      <c r="J308" s="204"/>
      <c r="K308" s="16"/>
      <c r="L308" s="199"/>
      <c r="AB308" s="495">
        <f>IF(AND('08 Sop'!D308=1,NOT('08 Sop'!I308="")),'08 Sop'!I308,0)</f>
        <v>0</v>
      </c>
    </row>
    <row r="309" spans="1:34" outlineLevel="1">
      <c r="A309" s="594" t="s">
        <v>140</v>
      </c>
      <c r="B309" s="726" t="s">
        <v>141</v>
      </c>
      <c r="C309" s="214"/>
      <c r="D309" s="214"/>
      <c r="E309" s="214"/>
      <c r="F309" s="214"/>
      <c r="G309" s="201"/>
      <c r="H309" s="201"/>
      <c r="I309" s="201"/>
      <c r="J309" s="201"/>
      <c r="K309" s="16"/>
      <c r="L309" s="199"/>
      <c r="AB309" s="495">
        <f>IF(AND('08 Sop'!D309=1,NOT('08 Sop'!I309="")),'08 Sop'!I309,0)</f>
        <v>0</v>
      </c>
    </row>
    <row r="310" spans="1:34" ht="20" outlineLevel="2">
      <c r="A310" s="596" t="s">
        <v>142</v>
      </c>
      <c r="B310" s="738" t="s">
        <v>1354</v>
      </c>
      <c r="C310" s="214"/>
      <c r="D310" s="214"/>
      <c r="E310" s="214"/>
      <c r="F310" s="214"/>
      <c r="G310" s="201">
        <v>1</v>
      </c>
      <c r="H310" s="201"/>
      <c r="I310" s="201"/>
      <c r="J310" s="201" t="s">
        <v>2351</v>
      </c>
      <c r="K310" s="16" t="s">
        <v>1355</v>
      </c>
      <c r="L310" s="199"/>
      <c r="AA310" s="495">
        <f>IF(AND('08 Sop'!C310=1,NOT('08 Sop'!I310="")),'08 Sop'!I310,0)</f>
        <v>0</v>
      </c>
      <c r="AB310" s="495">
        <f>IF(AND('08 Sop'!D310=1,NOT('08 Sop'!I310="")),'08 Sop'!I310,0)</f>
        <v>0</v>
      </c>
      <c r="AC310" s="495">
        <f>IF(AND('08 Sop'!E310=1,NOT('08 Sop'!I310="")),'08 Sop'!I310,0)</f>
        <v>0</v>
      </c>
      <c r="AD310" s="495">
        <f>IF(AND('08 Sop'!F310=1,NOT('08 Sop'!I310="")),'08 Sop'!I310,0)</f>
        <v>0</v>
      </c>
      <c r="AE310" s="495">
        <f>IF(AND('08 Sop'!C310=0,NOT('08 Sop'!H310="")),'08 Sop'!H310,4)</f>
        <v>4</v>
      </c>
      <c r="AF310" s="495">
        <f>IF(AND('08 Sop'!D310=0,NOT('08 Sop'!H310="")),'08 Sop'!H310,4)</f>
        <v>4</v>
      </c>
      <c r="AG310" s="495">
        <f>IF(AND('08 Sop'!E310=0,NOT('08 Sop'!H310="")),'08 Sop'!H310,4)</f>
        <v>4</v>
      </c>
      <c r="AH310" s="495">
        <f>IF(AND('08 Sop'!F310=0,NOT('08 Sop'!H310="")),'08 Sop'!H310,4)</f>
        <v>4</v>
      </c>
    </row>
    <row r="311" spans="1:34" outlineLevel="2">
      <c r="A311" s="596" t="s">
        <v>1356</v>
      </c>
      <c r="B311" s="739" t="s">
        <v>1357</v>
      </c>
      <c r="C311" s="214"/>
      <c r="D311" s="214"/>
      <c r="E311" s="214"/>
      <c r="F311" s="214"/>
      <c r="G311" s="201">
        <v>4</v>
      </c>
      <c r="H311" s="201">
        <v>2</v>
      </c>
      <c r="I311" s="201"/>
      <c r="J311" s="201" t="s">
        <v>2351</v>
      </c>
      <c r="K311" s="16" t="s">
        <v>3691</v>
      </c>
      <c r="L311" s="199"/>
      <c r="AA311" s="495">
        <f>IF(AND('08 Sop'!C311=1,NOT('08 Sop'!I311="")),'08 Sop'!I311,0)</f>
        <v>0</v>
      </c>
      <c r="AB311" s="495">
        <f>IF(AND('08 Sop'!D311=1,NOT('08 Sop'!I311="")),'08 Sop'!I311,0)</f>
        <v>0</v>
      </c>
      <c r="AC311" s="495">
        <f>IF(AND('08 Sop'!E311=1,NOT('08 Sop'!I311="")),'08 Sop'!I311,0)</f>
        <v>0</v>
      </c>
      <c r="AD311" s="495">
        <f>IF(AND('08 Sop'!F311=1,NOT('08 Sop'!I311="")),'08 Sop'!I311,0)</f>
        <v>0</v>
      </c>
      <c r="AE311" s="495">
        <f>IF(AND('08 Sop'!C311=0,NOT('08 Sop'!H311="")),'08 Sop'!H311,4)</f>
        <v>2</v>
      </c>
      <c r="AF311" s="495">
        <f>IF(AND('08 Sop'!D311=0,NOT('08 Sop'!H311="")),'08 Sop'!H311,4)</f>
        <v>2</v>
      </c>
      <c r="AG311" s="495">
        <f>IF(AND('08 Sop'!E311=0,NOT('08 Sop'!H311="")),'08 Sop'!H311,4)</f>
        <v>2</v>
      </c>
      <c r="AH311" s="495">
        <f>IF(AND('08 Sop'!F311=0,NOT('08 Sop'!H311="")),'08 Sop'!H311,4)</f>
        <v>2</v>
      </c>
    </row>
    <row r="312" spans="1:34" ht="20" outlineLevel="2">
      <c r="A312" s="596" t="s">
        <v>94</v>
      </c>
      <c r="B312" s="597" t="s">
        <v>4978</v>
      </c>
      <c r="C312" s="214"/>
      <c r="D312" s="214"/>
      <c r="E312" s="214"/>
      <c r="F312" s="214"/>
      <c r="G312" s="201">
        <v>4</v>
      </c>
      <c r="H312" s="201">
        <v>2</v>
      </c>
      <c r="I312" s="201"/>
      <c r="J312" s="201" t="s">
        <v>5466</v>
      </c>
      <c r="K312" s="16" t="s">
        <v>3691</v>
      </c>
      <c r="L312" s="203"/>
      <c r="AA312" s="495">
        <f>IF(AND('08 Sop'!C312=1,NOT('08 Sop'!I312="")),'08 Sop'!I312,0)</f>
        <v>0</v>
      </c>
      <c r="AB312" s="495">
        <f>IF(AND('08 Sop'!D312=1,NOT('08 Sop'!I312="")),'08 Sop'!I312,0)</f>
        <v>0</v>
      </c>
      <c r="AC312" s="495">
        <f>IF(AND('08 Sop'!E312=1,NOT('08 Sop'!I312="")),'08 Sop'!I312,0)</f>
        <v>0</v>
      </c>
      <c r="AD312" s="495">
        <f>IF(AND('08 Sop'!F312=1,NOT('08 Sop'!I312="")),'08 Sop'!I312,0)</f>
        <v>0</v>
      </c>
      <c r="AE312" s="495">
        <f>IF(AND('08 Sop'!C312=0,NOT('08 Sop'!H312="")),'08 Sop'!H312,4)</f>
        <v>2</v>
      </c>
      <c r="AF312" s="495">
        <f>IF(AND('08 Sop'!D312=0,NOT('08 Sop'!H312="")),'08 Sop'!H312,4)</f>
        <v>2</v>
      </c>
      <c r="AG312" s="495">
        <f>IF(AND('08 Sop'!E312=0,NOT('08 Sop'!H312="")),'08 Sop'!H312,4)</f>
        <v>2</v>
      </c>
      <c r="AH312" s="495">
        <f>IF(AND('08 Sop'!F312=0,NOT('08 Sop'!H312="")),'08 Sop'!H312,4)</f>
        <v>2</v>
      </c>
    </row>
    <row r="313" spans="1:34" outlineLevel="2">
      <c r="A313" s="596" t="s">
        <v>95</v>
      </c>
      <c r="B313" s="597" t="s">
        <v>774</v>
      </c>
      <c r="C313" s="214"/>
      <c r="D313" s="214"/>
      <c r="E313" s="214"/>
      <c r="F313" s="214"/>
      <c r="G313" s="201">
        <v>4</v>
      </c>
      <c r="H313" s="201">
        <v>2</v>
      </c>
      <c r="I313" s="201"/>
      <c r="J313" s="201" t="s">
        <v>5466</v>
      </c>
      <c r="K313" s="16" t="s">
        <v>3691</v>
      </c>
      <c r="L313" s="203"/>
      <c r="AA313" s="495">
        <f>IF(AND('08 Sop'!C313=1,NOT('08 Sop'!I313="")),'08 Sop'!I313,0)</f>
        <v>0</v>
      </c>
      <c r="AB313" s="495">
        <f>IF(AND('08 Sop'!D313=1,NOT('08 Sop'!I313="")),'08 Sop'!I313,0)</f>
        <v>0</v>
      </c>
      <c r="AC313" s="495">
        <f>IF(AND('08 Sop'!E313=1,NOT('08 Sop'!I313="")),'08 Sop'!I313,0)</f>
        <v>0</v>
      </c>
      <c r="AD313" s="495">
        <f>IF(AND('08 Sop'!F313=1,NOT('08 Sop'!I313="")),'08 Sop'!I313,0)</f>
        <v>0</v>
      </c>
      <c r="AE313" s="495">
        <f>IF(AND('08 Sop'!C313=0,NOT('08 Sop'!H313="")),'08 Sop'!H313,4)</f>
        <v>2</v>
      </c>
      <c r="AF313" s="495">
        <f>IF(AND('08 Sop'!D313=0,NOT('08 Sop'!H313="")),'08 Sop'!H313,4)</f>
        <v>2</v>
      </c>
      <c r="AG313" s="495">
        <f>IF(AND('08 Sop'!E313=0,NOT('08 Sop'!H313="")),'08 Sop'!H313,4)</f>
        <v>2</v>
      </c>
      <c r="AH313" s="495">
        <f>IF(AND('08 Sop'!F313=0,NOT('08 Sop'!H313="")),'08 Sop'!H313,4)</f>
        <v>2</v>
      </c>
    </row>
    <row r="314" spans="1:34" ht="30" outlineLevel="2">
      <c r="A314" s="596" t="s">
        <v>775</v>
      </c>
      <c r="B314" s="597" t="s">
        <v>107</v>
      </c>
      <c r="C314" s="214"/>
      <c r="D314" s="214"/>
      <c r="E314" s="214"/>
      <c r="F314" s="214"/>
      <c r="G314" s="201">
        <v>4</v>
      </c>
      <c r="H314" s="201">
        <v>2</v>
      </c>
      <c r="I314" s="201">
        <v>3</v>
      </c>
      <c r="J314" s="201" t="s">
        <v>3371</v>
      </c>
      <c r="K314" s="16" t="s">
        <v>4527</v>
      </c>
      <c r="L314" s="199"/>
      <c r="AA314" s="495">
        <f>IF(AND('08 Sop'!C314=1,NOT('08 Sop'!I314="")),'08 Sop'!I314,0)</f>
        <v>0</v>
      </c>
      <c r="AB314" s="495">
        <f>IF(AND('08 Sop'!D314=1,NOT('08 Sop'!I314="")),'08 Sop'!I314,0)</f>
        <v>0</v>
      </c>
      <c r="AC314" s="495">
        <f>IF(AND('08 Sop'!E314=1,NOT('08 Sop'!I314="")),'08 Sop'!I314,0)</f>
        <v>0</v>
      </c>
      <c r="AD314" s="495">
        <f>IF(AND('08 Sop'!F314=1,NOT('08 Sop'!I314="")),'08 Sop'!I314,0)</f>
        <v>0</v>
      </c>
      <c r="AE314" s="495">
        <f>IF(AND('08 Sop'!C314=0,NOT('08 Sop'!H314="")),'08 Sop'!H314,4)</f>
        <v>2</v>
      </c>
      <c r="AF314" s="495">
        <f>IF(AND('08 Sop'!D314=0,NOT('08 Sop'!H314="")),'08 Sop'!H314,4)</f>
        <v>2</v>
      </c>
      <c r="AG314" s="495">
        <f>IF(AND('08 Sop'!E314=0,NOT('08 Sop'!H314="")),'08 Sop'!H314,4)</f>
        <v>2</v>
      </c>
      <c r="AH314" s="495">
        <f>IF(AND('08 Sop'!F314=0,NOT('08 Sop'!H314="")),'08 Sop'!H314,4)</f>
        <v>2</v>
      </c>
    </row>
    <row r="315" spans="1:34" outlineLevel="2">
      <c r="A315" s="596" t="s">
        <v>108</v>
      </c>
      <c r="B315" s="597" t="s">
        <v>152</v>
      </c>
      <c r="C315" s="214"/>
      <c r="D315" s="214"/>
      <c r="E315" s="214"/>
      <c r="F315" s="214"/>
      <c r="G315" s="201">
        <v>2</v>
      </c>
      <c r="H315" s="201"/>
      <c r="I315" s="201"/>
      <c r="J315" s="201" t="s">
        <v>5466</v>
      </c>
      <c r="K315" s="16" t="s">
        <v>3251</v>
      </c>
      <c r="L315" s="199"/>
      <c r="AA315" s="495">
        <f>IF(AND('08 Sop'!C315=1,NOT('08 Sop'!I315="")),'08 Sop'!I315,0)</f>
        <v>0</v>
      </c>
      <c r="AB315" s="495">
        <f>IF(AND('08 Sop'!D315=1,NOT('08 Sop'!I315="")),'08 Sop'!I315,0)</f>
        <v>0</v>
      </c>
      <c r="AC315" s="495">
        <f>IF(AND('08 Sop'!E315=1,NOT('08 Sop'!I315="")),'08 Sop'!I315,0)</f>
        <v>0</v>
      </c>
      <c r="AD315" s="495">
        <f>IF(AND('08 Sop'!F315=1,NOT('08 Sop'!I315="")),'08 Sop'!I315,0)</f>
        <v>0</v>
      </c>
      <c r="AE315" s="495">
        <f>IF(AND('08 Sop'!C315=0,NOT('08 Sop'!H315="")),'08 Sop'!H315,4)</f>
        <v>4</v>
      </c>
      <c r="AF315" s="495">
        <f>IF(AND('08 Sop'!D315=0,NOT('08 Sop'!H315="")),'08 Sop'!H315,4)</f>
        <v>4</v>
      </c>
      <c r="AG315" s="495">
        <f>IF(AND('08 Sop'!E315=0,NOT('08 Sop'!H315="")),'08 Sop'!H315,4)</f>
        <v>4</v>
      </c>
      <c r="AH315" s="495">
        <f>IF(AND('08 Sop'!F315=0,NOT('08 Sop'!H315="")),'08 Sop'!H315,4)</f>
        <v>4</v>
      </c>
    </row>
    <row r="316" spans="1:34" s="506" customFormat="1" outlineLevel="2">
      <c r="A316" s="596" t="s">
        <v>153</v>
      </c>
      <c r="B316" s="597" t="s">
        <v>1364</v>
      </c>
      <c r="C316" s="214"/>
      <c r="D316" s="214"/>
      <c r="E316" s="214"/>
      <c r="F316" s="214"/>
      <c r="G316" s="201">
        <v>1</v>
      </c>
      <c r="H316" s="201">
        <v>2</v>
      </c>
      <c r="I316" s="201"/>
      <c r="J316" s="201" t="s">
        <v>2858</v>
      </c>
      <c r="K316" s="16" t="s">
        <v>3251</v>
      </c>
      <c r="L316" s="199"/>
      <c r="M316" s="498"/>
      <c r="N316" s="505"/>
      <c r="O316" s="505"/>
      <c r="P316" s="505"/>
      <c r="Q316" s="505"/>
      <c r="R316" s="505"/>
      <c r="S316" s="505"/>
      <c r="T316" s="505"/>
      <c r="U316" s="505"/>
      <c r="V316" s="505"/>
      <c r="W316" s="505"/>
      <c r="X316" s="505"/>
      <c r="Y316" s="505"/>
      <c r="Z316" s="505"/>
      <c r="AA316" s="506">
        <f>IF(AND('08 Sop'!C316=1,NOT('08 Sop'!I316="")),'08 Sop'!I316,0)</f>
        <v>0</v>
      </c>
      <c r="AB316" s="495">
        <f>IF(AND('08 Sop'!D316=1,NOT('08 Sop'!I316="")),'08 Sop'!I316,0)</f>
        <v>0</v>
      </c>
      <c r="AC316" s="506">
        <f>IF(AND('08 Sop'!E316=1,NOT('08 Sop'!I316="")),'08 Sop'!I316,0)</f>
        <v>0</v>
      </c>
      <c r="AD316" s="506">
        <f>IF(AND('08 Sop'!F316=1,NOT('08 Sop'!I316="")),'08 Sop'!I316,0)</f>
        <v>0</v>
      </c>
      <c r="AE316" s="506">
        <f>IF(AND('08 Sop'!C316=0,NOT('08 Sop'!H316="")),'08 Sop'!H316,4)</f>
        <v>2</v>
      </c>
      <c r="AF316" s="506">
        <f>IF(AND('08 Sop'!D316=0,NOT('08 Sop'!H316="")),'08 Sop'!H316,4)</f>
        <v>2</v>
      </c>
      <c r="AG316" s="506">
        <f>IF(AND('08 Sop'!E316=0,NOT('08 Sop'!H316="")),'08 Sop'!H316,4)</f>
        <v>2</v>
      </c>
      <c r="AH316" s="506">
        <f>IF(AND('08 Sop'!F316=0,NOT('08 Sop'!H316="")),'08 Sop'!H316,4)</f>
        <v>2</v>
      </c>
    </row>
    <row r="317" spans="1:34" outlineLevel="1">
      <c r="A317" s="594" t="s">
        <v>1365</v>
      </c>
      <c r="B317" s="598" t="s">
        <v>3627</v>
      </c>
      <c r="C317" s="214"/>
      <c r="D317" s="214"/>
      <c r="E317" s="214"/>
      <c r="F317" s="214"/>
      <c r="G317" s="201"/>
      <c r="H317" s="201"/>
      <c r="I317" s="201"/>
      <c r="J317" s="201"/>
      <c r="K317" s="16"/>
      <c r="L317" s="199"/>
      <c r="AB317" s="495">
        <f>IF(AND('08 Sop'!D317=1,NOT('08 Sop'!I317="")),'08 Sop'!I317,0)</f>
        <v>0</v>
      </c>
    </row>
    <row r="318" spans="1:34" ht="30" outlineLevel="2">
      <c r="A318" s="596" t="s">
        <v>1366</v>
      </c>
      <c r="B318" s="732" t="s">
        <v>549</v>
      </c>
      <c r="C318" s="214"/>
      <c r="D318" s="214"/>
      <c r="E318" s="214"/>
      <c r="F318" s="214"/>
      <c r="G318" s="201">
        <v>4</v>
      </c>
      <c r="H318" s="201"/>
      <c r="I318" s="201">
        <v>4</v>
      </c>
      <c r="J318" s="201" t="s">
        <v>5466</v>
      </c>
      <c r="K318" s="16"/>
      <c r="L318" s="199"/>
      <c r="AA318" s="495">
        <f>IF(AND('08 Sop'!C318=1,NOT('08 Sop'!I318="")),'08 Sop'!I318,0)</f>
        <v>0</v>
      </c>
      <c r="AB318" s="495">
        <f>IF(AND('08 Sop'!D318=1,NOT('08 Sop'!I318="")),'08 Sop'!I318,0)</f>
        <v>0</v>
      </c>
      <c r="AC318" s="495">
        <f>IF(AND('08 Sop'!E318=1,NOT('08 Sop'!I318="")),'08 Sop'!I318,0)</f>
        <v>0</v>
      </c>
      <c r="AD318" s="495">
        <f>IF(AND('08 Sop'!F318=1,NOT('08 Sop'!I318="")),'08 Sop'!I318,0)</f>
        <v>0</v>
      </c>
      <c r="AE318" s="495">
        <f>IF(AND('08 Sop'!C318=0,NOT('08 Sop'!H318="")),'08 Sop'!H318,4)</f>
        <v>4</v>
      </c>
      <c r="AF318" s="495">
        <f>IF(AND('08 Sop'!D318=0,NOT('08 Sop'!H318="")),'08 Sop'!H318,4)</f>
        <v>4</v>
      </c>
      <c r="AG318" s="495">
        <f>IF(AND('08 Sop'!E318=0,NOT('08 Sop'!H318="")),'08 Sop'!H318,4)</f>
        <v>4</v>
      </c>
      <c r="AH318" s="495">
        <f>IF(AND('08 Sop'!F318=0,NOT('08 Sop'!H318="")),'08 Sop'!H318,4)</f>
        <v>4</v>
      </c>
    </row>
    <row r="319" spans="1:34" ht="30" outlineLevel="2">
      <c r="A319" s="596" t="s">
        <v>550</v>
      </c>
      <c r="B319" s="597" t="s">
        <v>5163</v>
      </c>
      <c r="C319" s="214"/>
      <c r="D319" s="214"/>
      <c r="E319" s="214"/>
      <c r="F319" s="214"/>
      <c r="G319" s="201">
        <v>2</v>
      </c>
      <c r="H319" s="201"/>
      <c r="I319" s="201"/>
      <c r="J319" s="201" t="s">
        <v>5466</v>
      </c>
      <c r="K319" s="202"/>
      <c r="L319" s="203"/>
      <c r="AA319" s="495">
        <f>IF(AND('08 Sop'!C319=1,NOT('08 Sop'!I319="")),'08 Sop'!I319,0)</f>
        <v>0</v>
      </c>
      <c r="AB319" s="495">
        <f>IF(AND('08 Sop'!D319=1,NOT('08 Sop'!I319="")),'08 Sop'!I319,0)</f>
        <v>0</v>
      </c>
      <c r="AC319" s="495">
        <f>IF(AND('08 Sop'!E319=1,NOT('08 Sop'!I319="")),'08 Sop'!I319,0)</f>
        <v>0</v>
      </c>
      <c r="AD319" s="495">
        <f>IF(AND('08 Sop'!F319=1,NOT('08 Sop'!I319="")),'08 Sop'!I319,0)</f>
        <v>0</v>
      </c>
      <c r="AE319" s="495">
        <f>IF(AND('08 Sop'!C319=0,NOT('08 Sop'!H319="")),'08 Sop'!H319,4)</f>
        <v>4</v>
      </c>
      <c r="AF319" s="495">
        <f>IF(AND('08 Sop'!D319=0,NOT('08 Sop'!H319="")),'08 Sop'!H319,4)</f>
        <v>4</v>
      </c>
      <c r="AG319" s="495">
        <f>IF(AND('08 Sop'!E319=0,NOT('08 Sop'!H319="")),'08 Sop'!H319,4)</f>
        <v>4</v>
      </c>
      <c r="AH319" s="495">
        <f>IF(AND('08 Sop'!F319=0,NOT('08 Sop'!H319="")),'08 Sop'!H319,4)</f>
        <v>4</v>
      </c>
    </row>
    <row r="320" spans="1:34" ht="20" outlineLevel="2">
      <c r="A320" s="596" t="s">
        <v>114</v>
      </c>
      <c r="B320" s="740" t="s">
        <v>3645</v>
      </c>
      <c r="C320" s="214"/>
      <c r="D320" s="214"/>
      <c r="E320" s="214"/>
      <c r="F320" s="214"/>
      <c r="G320" s="201">
        <v>4</v>
      </c>
      <c r="H320" s="201"/>
      <c r="I320" s="201"/>
      <c r="J320" s="201" t="s">
        <v>5466</v>
      </c>
      <c r="K320" s="16"/>
      <c r="L320" s="84"/>
      <c r="AA320" s="495">
        <f>IF(AND('08 Sop'!C320=1,NOT('08 Sop'!I320="")),'08 Sop'!I320,0)</f>
        <v>0</v>
      </c>
      <c r="AB320" s="495">
        <f>IF(AND('08 Sop'!D320=1,NOT('08 Sop'!I320="")),'08 Sop'!I320,0)</f>
        <v>0</v>
      </c>
      <c r="AC320" s="495">
        <f>IF(AND('08 Sop'!E320=1,NOT('08 Sop'!I320="")),'08 Sop'!I320,0)</f>
        <v>0</v>
      </c>
      <c r="AD320" s="495">
        <f>IF(AND('08 Sop'!F320=1,NOT('08 Sop'!I320="")),'08 Sop'!I320,0)</f>
        <v>0</v>
      </c>
      <c r="AE320" s="495">
        <f>IF(AND('08 Sop'!C320=0,NOT('08 Sop'!H320="")),'08 Sop'!H320,4)</f>
        <v>4</v>
      </c>
      <c r="AF320" s="495">
        <f>IF(AND('08 Sop'!D320=0,NOT('08 Sop'!H320="")),'08 Sop'!H320,4)</f>
        <v>4</v>
      </c>
      <c r="AG320" s="495">
        <f>IF(AND('08 Sop'!E320=0,NOT('08 Sop'!H320="")),'08 Sop'!H320,4)</f>
        <v>4</v>
      </c>
      <c r="AH320" s="495">
        <f>IF(AND('08 Sop'!F320=0,NOT('08 Sop'!H320="")),'08 Sop'!H320,4)</f>
        <v>4</v>
      </c>
    </row>
    <row r="321" spans="1:34" ht="50" outlineLevel="2">
      <c r="A321" s="596" t="s">
        <v>115</v>
      </c>
      <c r="B321" s="597" t="s">
        <v>135</v>
      </c>
      <c r="C321" s="214"/>
      <c r="D321" s="214"/>
      <c r="E321" s="214"/>
      <c r="F321" s="214"/>
      <c r="G321" s="201">
        <v>4</v>
      </c>
      <c r="H321" s="201">
        <v>2</v>
      </c>
      <c r="I321" s="201"/>
      <c r="J321" s="201" t="s">
        <v>3371</v>
      </c>
      <c r="K321" s="16"/>
      <c r="L321" s="199"/>
      <c r="AA321" s="495">
        <f>IF(AND('08 Sop'!C321=1,NOT('08 Sop'!I321="")),'08 Sop'!I321,0)</f>
        <v>0</v>
      </c>
      <c r="AB321" s="495">
        <f>IF(AND('08 Sop'!D321=1,NOT('08 Sop'!I321="")),'08 Sop'!I321,0)</f>
        <v>0</v>
      </c>
      <c r="AC321" s="495">
        <f>IF(AND('08 Sop'!E321=1,NOT('08 Sop'!I321="")),'08 Sop'!I321,0)</f>
        <v>0</v>
      </c>
      <c r="AD321" s="495">
        <f>IF(AND('08 Sop'!F321=1,NOT('08 Sop'!I321="")),'08 Sop'!I321,0)</f>
        <v>0</v>
      </c>
      <c r="AE321" s="495">
        <f>IF(AND('08 Sop'!C321=0,NOT('08 Sop'!H321="")),'08 Sop'!H321,4)</f>
        <v>2</v>
      </c>
      <c r="AF321" s="495">
        <f>IF(AND('08 Sop'!D321=0,NOT('08 Sop'!H321="")),'08 Sop'!H321,4)</f>
        <v>2</v>
      </c>
      <c r="AG321" s="495">
        <f>IF(AND('08 Sop'!E321=0,NOT('08 Sop'!H321="")),'08 Sop'!H321,4)</f>
        <v>2</v>
      </c>
      <c r="AH321" s="495">
        <f>IF(AND('08 Sop'!F321=0,NOT('08 Sop'!H321="")),'08 Sop'!H321,4)</f>
        <v>2</v>
      </c>
    </row>
    <row r="322" spans="1:34" ht="30" outlineLevel="2">
      <c r="A322" s="596" t="s">
        <v>136</v>
      </c>
      <c r="B322" s="597" t="s">
        <v>3682</v>
      </c>
      <c r="C322" s="214"/>
      <c r="D322" s="214"/>
      <c r="E322" s="214"/>
      <c r="F322" s="214"/>
      <c r="G322" s="201">
        <v>4</v>
      </c>
      <c r="H322" s="201">
        <v>3</v>
      </c>
      <c r="I322" s="201"/>
      <c r="J322" s="201" t="s">
        <v>3371</v>
      </c>
      <c r="K322" s="16"/>
      <c r="L322" s="199"/>
      <c r="AA322" s="495">
        <f>IF(AND('08 Sop'!C322=1,NOT('08 Sop'!I322="")),'08 Sop'!I322,0)</f>
        <v>0</v>
      </c>
      <c r="AB322" s="495">
        <f>IF(AND('08 Sop'!D322=1,NOT('08 Sop'!I322="")),'08 Sop'!I322,0)</f>
        <v>0</v>
      </c>
      <c r="AC322" s="495">
        <f>IF(AND('08 Sop'!E322=1,NOT('08 Sop'!I322="")),'08 Sop'!I322,0)</f>
        <v>0</v>
      </c>
      <c r="AD322" s="495">
        <f>IF(AND('08 Sop'!F322=1,NOT('08 Sop'!I322="")),'08 Sop'!I322,0)</f>
        <v>0</v>
      </c>
      <c r="AE322" s="495">
        <f>IF(AND('08 Sop'!C322=0,NOT('08 Sop'!H322="")),'08 Sop'!H322,4)</f>
        <v>3</v>
      </c>
      <c r="AF322" s="495">
        <f>IF(AND('08 Sop'!D322=0,NOT('08 Sop'!H322="")),'08 Sop'!H322,4)</f>
        <v>3</v>
      </c>
      <c r="AG322" s="495">
        <f>IF(AND('08 Sop'!E322=0,NOT('08 Sop'!H322="")),'08 Sop'!H322,4)</f>
        <v>3</v>
      </c>
      <c r="AH322" s="495">
        <f>IF(AND('08 Sop'!F322=0,NOT('08 Sop'!H322="")),'08 Sop'!H322,4)</f>
        <v>3</v>
      </c>
    </row>
    <row r="323" spans="1:34" ht="13" outlineLevel="2">
      <c r="A323" s="596" t="s">
        <v>137</v>
      </c>
      <c r="B323" s="597" t="s">
        <v>138</v>
      </c>
      <c r="C323" s="214"/>
      <c r="D323" s="214"/>
      <c r="E323" s="214"/>
      <c r="F323" s="214"/>
      <c r="G323" s="201">
        <v>4</v>
      </c>
      <c r="H323" s="201">
        <v>3</v>
      </c>
      <c r="I323" s="204"/>
      <c r="J323" s="201" t="s">
        <v>2858</v>
      </c>
      <c r="K323" s="202" t="s">
        <v>3251</v>
      </c>
      <c r="L323" s="203"/>
      <c r="AA323" s="495">
        <f>IF(AND('08 Sop'!C323=1,NOT('08 Sop'!I323="")),'08 Sop'!I323,0)</f>
        <v>0</v>
      </c>
      <c r="AB323" s="495">
        <f>IF(AND('08 Sop'!D323=1,NOT('08 Sop'!I323="")),'08 Sop'!I323,0)</f>
        <v>0</v>
      </c>
      <c r="AC323" s="495">
        <f>IF(AND('08 Sop'!E323=1,NOT('08 Sop'!I323="")),'08 Sop'!I323,0)</f>
        <v>0</v>
      </c>
      <c r="AD323" s="495">
        <f>IF(AND('08 Sop'!F323=1,NOT('08 Sop'!I323="")),'08 Sop'!I323,0)</f>
        <v>0</v>
      </c>
      <c r="AE323" s="495">
        <f>IF(AND('08 Sop'!C323=0,NOT('08 Sop'!H323="")),'08 Sop'!H323,4)</f>
        <v>3</v>
      </c>
      <c r="AF323" s="495">
        <f>IF(AND('08 Sop'!D323=0,NOT('08 Sop'!H323="")),'08 Sop'!H323,4)</f>
        <v>3</v>
      </c>
      <c r="AG323" s="495">
        <f>IF(AND('08 Sop'!E323=0,NOT('08 Sop'!H323="")),'08 Sop'!H323,4)</f>
        <v>3</v>
      </c>
      <c r="AH323" s="495">
        <f>IF(AND('08 Sop'!F323=0,NOT('08 Sop'!H323="")),'08 Sop'!H323,4)</f>
        <v>3</v>
      </c>
    </row>
    <row r="324" spans="1:34" ht="20" outlineLevel="1">
      <c r="A324" s="596" t="s">
        <v>8</v>
      </c>
      <c r="B324" s="597" t="s">
        <v>5164</v>
      </c>
      <c r="C324" s="214"/>
      <c r="D324" s="214"/>
      <c r="E324" s="214"/>
      <c r="F324" s="214"/>
      <c r="G324" s="201">
        <v>4</v>
      </c>
      <c r="H324" s="201">
        <v>3</v>
      </c>
      <c r="I324" s="204"/>
      <c r="J324" s="201" t="s">
        <v>2858</v>
      </c>
      <c r="K324" s="202"/>
      <c r="L324" s="203"/>
      <c r="AA324" s="495">
        <f>IF(AND('08 Sop'!C324=1,NOT('08 Sop'!I324="")),'08 Sop'!I324,0)</f>
        <v>0</v>
      </c>
      <c r="AB324" s="495">
        <f>IF(AND('08 Sop'!D324=1,NOT('08 Sop'!I324="")),'08 Sop'!I324,0)</f>
        <v>0</v>
      </c>
      <c r="AC324" s="495">
        <f>IF(AND('08 Sop'!E324=1,NOT('08 Sop'!I324="")),'08 Sop'!I324,0)</f>
        <v>0</v>
      </c>
      <c r="AD324" s="495">
        <f>IF(AND('08 Sop'!F324=1,NOT('08 Sop'!I324="")),'08 Sop'!I324,0)</f>
        <v>0</v>
      </c>
      <c r="AE324" s="495">
        <f>IF(AND('08 Sop'!C324=0,NOT('08 Sop'!H324="")),'08 Sop'!H324,4)</f>
        <v>3</v>
      </c>
      <c r="AF324" s="495">
        <f>IF(AND('08 Sop'!D324=0,NOT('08 Sop'!H324="")),'08 Sop'!H324,4)</f>
        <v>3</v>
      </c>
      <c r="AG324" s="495">
        <f>IF(AND('08 Sop'!E324=0,NOT('08 Sop'!H324="")),'08 Sop'!H324,4)</f>
        <v>3</v>
      </c>
      <c r="AH324" s="495">
        <f>IF(AND('08 Sop'!F324=0,NOT('08 Sop'!H324="")),'08 Sop'!H324,4)</f>
        <v>3</v>
      </c>
    </row>
    <row r="325" spans="1:34" outlineLevel="2">
      <c r="A325" s="693" t="s">
        <v>9</v>
      </c>
      <c r="B325" s="726" t="s">
        <v>10</v>
      </c>
      <c r="C325" s="214"/>
      <c r="D325" s="214"/>
      <c r="E325" s="214"/>
      <c r="F325" s="214"/>
      <c r="G325" s="201"/>
      <c r="H325" s="201"/>
      <c r="I325" s="201"/>
      <c r="J325" s="201"/>
      <c r="K325" s="16"/>
      <c r="L325" s="199"/>
      <c r="AB325" s="495">
        <f>IF(AND('08 Sop'!D325=1,NOT('08 Sop'!I325="")),'08 Sop'!I325,0)</f>
        <v>0</v>
      </c>
    </row>
    <row r="326" spans="1:34" ht="30" outlineLevel="2">
      <c r="A326" s="695" t="s">
        <v>11</v>
      </c>
      <c r="B326" s="724" t="s">
        <v>129</v>
      </c>
      <c r="C326" s="214"/>
      <c r="D326" s="214"/>
      <c r="E326" s="214"/>
      <c r="F326" s="214"/>
      <c r="G326" s="201">
        <v>2</v>
      </c>
      <c r="H326" s="201"/>
      <c r="I326" s="201"/>
      <c r="J326" s="201" t="s">
        <v>5466</v>
      </c>
      <c r="K326" s="202" t="s">
        <v>3688</v>
      </c>
      <c r="L326" s="197"/>
      <c r="AA326" s="495">
        <f>IF(AND('08 Sop'!C326=1,NOT('08 Sop'!I326="")),'08 Sop'!I326,0)</f>
        <v>0</v>
      </c>
      <c r="AB326" s="495">
        <f>IF(AND('08 Sop'!D326=1,NOT('08 Sop'!I326="")),'08 Sop'!I326,0)</f>
        <v>0</v>
      </c>
      <c r="AC326" s="495">
        <f>IF(AND('08 Sop'!E326=1,NOT('08 Sop'!I326="")),'08 Sop'!I326,0)</f>
        <v>0</v>
      </c>
      <c r="AD326" s="495">
        <f>IF(AND('08 Sop'!F326=1,NOT('08 Sop'!I326="")),'08 Sop'!I326,0)</f>
        <v>0</v>
      </c>
      <c r="AE326" s="495">
        <f>IF(AND('08 Sop'!C326=0,NOT('08 Sop'!H326="")),'08 Sop'!H326,4)</f>
        <v>4</v>
      </c>
      <c r="AF326" s="495">
        <f>IF(AND('08 Sop'!D326=0,NOT('08 Sop'!H326="")),'08 Sop'!H326,4)</f>
        <v>4</v>
      </c>
      <c r="AG326" s="495">
        <f>IF(AND('08 Sop'!E326=0,NOT('08 Sop'!H326="")),'08 Sop'!H326,4)</f>
        <v>4</v>
      </c>
      <c r="AH326" s="495">
        <f>IF(AND('08 Sop'!F326=0,NOT('08 Sop'!H326="")),'08 Sop'!H326,4)</f>
        <v>4</v>
      </c>
    </row>
    <row r="327" spans="1:34" outlineLevel="2">
      <c r="A327" s="695" t="s">
        <v>130</v>
      </c>
      <c r="B327" s="600" t="s">
        <v>18</v>
      </c>
      <c r="C327" s="214"/>
      <c r="D327" s="214"/>
      <c r="E327" s="214"/>
      <c r="F327" s="214"/>
      <c r="G327" s="201">
        <v>4</v>
      </c>
      <c r="H327" s="201"/>
      <c r="I327" s="201"/>
      <c r="J327" s="201" t="s">
        <v>5466</v>
      </c>
      <c r="K327" s="202" t="s">
        <v>3688</v>
      </c>
      <c r="L327" s="197"/>
      <c r="AA327" s="495">
        <f>IF(AND('08 Sop'!C327=1,NOT('08 Sop'!I327="")),'08 Sop'!I327,0)</f>
        <v>0</v>
      </c>
      <c r="AB327" s="495">
        <f>IF(AND('08 Sop'!D327=1,NOT('08 Sop'!I327="")),'08 Sop'!I327,0)</f>
        <v>0</v>
      </c>
      <c r="AC327" s="495">
        <f>IF(AND('08 Sop'!E327=1,NOT('08 Sop'!I327="")),'08 Sop'!I327,0)</f>
        <v>0</v>
      </c>
      <c r="AD327" s="495">
        <f>IF(AND('08 Sop'!F327=1,NOT('08 Sop'!I327="")),'08 Sop'!I327,0)</f>
        <v>0</v>
      </c>
      <c r="AE327" s="495">
        <f>IF(AND('08 Sop'!C327=0,NOT('08 Sop'!H327="")),'08 Sop'!H327,4)</f>
        <v>4</v>
      </c>
      <c r="AF327" s="495">
        <f>IF(AND('08 Sop'!D327=0,NOT('08 Sop'!H327="")),'08 Sop'!H327,4)</f>
        <v>4</v>
      </c>
      <c r="AG327" s="495">
        <f>IF(AND('08 Sop'!E327=0,NOT('08 Sop'!H327="")),'08 Sop'!H327,4)</f>
        <v>4</v>
      </c>
      <c r="AH327" s="495">
        <f>IF(AND('08 Sop'!F327=0,NOT('08 Sop'!H327="")),'08 Sop'!H327,4)</f>
        <v>4</v>
      </c>
    </row>
    <row r="328" spans="1:34" outlineLevel="2">
      <c r="A328" s="695" t="s">
        <v>19</v>
      </c>
      <c r="B328" s="600" t="s">
        <v>21</v>
      </c>
      <c r="C328" s="214"/>
      <c r="D328" s="214"/>
      <c r="E328" s="214"/>
      <c r="F328" s="214"/>
      <c r="G328" s="201">
        <v>4</v>
      </c>
      <c r="H328" s="201">
        <v>2</v>
      </c>
      <c r="I328" s="201"/>
      <c r="J328" s="201" t="s">
        <v>2356</v>
      </c>
      <c r="K328" s="202" t="s">
        <v>2782</v>
      </c>
      <c r="L328" s="199"/>
      <c r="AA328" s="495">
        <f>IF(AND('08 Sop'!C328=1,NOT('08 Sop'!I328="")),'08 Sop'!I328,0)</f>
        <v>0</v>
      </c>
      <c r="AB328" s="495">
        <f>IF(AND('08 Sop'!D328=1,NOT('08 Sop'!I328="")),'08 Sop'!I328,0)</f>
        <v>0</v>
      </c>
      <c r="AC328" s="495">
        <f>IF(AND('08 Sop'!E328=1,NOT('08 Sop'!I328="")),'08 Sop'!I328,0)</f>
        <v>0</v>
      </c>
      <c r="AD328" s="495">
        <f>IF(AND('08 Sop'!F328=1,NOT('08 Sop'!I328="")),'08 Sop'!I328,0)</f>
        <v>0</v>
      </c>
      <c r="AE328" s="495">
        <f>IF(AND('08 Sop'!C328=0,NOT('08 Sop'!H328="")),'08 Sop'!H328,4)</f>
        <v>2</v>
      </c>
      <c r="AF328" s="495">
        <f>IF(AND('08 Sop'!D328=0,NOT('08 Sop'!H328="")),'08 Sop'!H328,4)</f>
        <v>2</v>
      </c>
      <c r="AG328" s="495">
        <f>IF(AND('08 Sop'!E328=0,NOT('08 Sop'!H328="")),'08 Sop'!H328,4)</f>
        <v>2</v>
      </c>
      <c r="AH328" s="495">
        <f>IF(AND('08 Sop'!F328=0,NOT('08 Sop'!H328="")),'08 Sop'!H328,4)</f>
        <v>2</v>
      </c>
    </row>
    <row r="329" spans="1:34" outlineLevel="2">
      <c r="A329" s="695" t="s">
        <v>22</v>
      </c>
      <c r="B329" s="600" t="s">
        <v>23</v>
      </c>
      <c r="C329" s="214"/>
      <c r="D329" s="214"/>
      <c r="E329" s="214"/>
      <c r="F329" s="214"/>
      <c r="G329" s="201">
        <v>4</v>
      </c>
      <c r="H329" s="201"/>
      <c r="I329" s="201">
        <v>3</v>
      </c>
      <c r="J329" s="201" t="s">
        <v>2356</v>
      </c>
      <c r="K329" s="202" t="s">
        <v>2782</v>
      </c>
      <c r="L329" s="197"/>
      <c r="AA329" s="495">
        <f>IF(AND('08 Sop'!C329=1,NOT('08 Sop'!I329="")),'08 Sop'!I329,0)</f>
        <v>0</v>
      </c>
      <c r="AB329" s="495">
        <f>IF(AND('08 Sop'!D329=1,NOT('08 Sop'!I329="")),'08 Sop'!I329,0)</f>
        <v>0</v>
      </c>
      <c r="AC329" s="495">
        <f>IF(AND('08 Sop'!E329=1,NOT('08 Sop'!I329="")),'08 Sop'!I329,0)</f>
        <v>0</v>
      </c>
      <c r="AD329" s="495">
        <f>IF(AND('08 Sop'!F329=1,NOT('08 Sop'!I329="")),'08 Sop'!I329,0)</f>
        <v>0</v>
      </c>
      <c r="AE329" s="495">
        <f>IF(AND('08 Sop'!C329=0,NOT('08 Sop'!H329="")),'08 Sop'!H329,4)</f>
        <v>4</v>
      </c>
      <c r="AF329" s="495">
        <f>IF(AND('08 Sop'!D329=0,NOT('08 Sop'!H329="")),'08 Sop'!H329,4)</f>
        <v>4</v>
      </c>
      <c r="AG329" s="495">
        <f>IF(AND('08 Sop'!E329=0,NOT('08 Sop'!H329="")),'08 Sop'!H329,4)</f>
        <v>4</v>
      </c>
      <c r="AH329" s="495">
        <f>IF(AND('08 Sop'!F329=0,NOT('08 Sop'!H329="")),'08 Sop'!H329,4)</f>
        <v>4</v>
      </c>
    </row>
    <row r="330" spans="1:34" ht="20" outlineLevel="2">
      <c r="A330" s="695" t="s">
        <v>24</v>
      </c>
      <c r="B330" s="600" t="s">
        <v>4556</v>
      </c>
      <c r="C330" s="214"/>
      <c r="D330" s="214"/>
      <c r="E330" s="214"/>
      <c r="F330" s="214"/>
      <c r="G330" s="201">
        <v>4</v>
      </c>
      <c r="H330" s="201">
        <v>2</v>
      </c>
      <c r="I330" s="201"/>
      <c r="J330" s="201" t="s">
        <v>2356</v>
      </c>
      <c r="K330" s="202" t="s">
        <v>2782</v>
      </c>
      <c r="L330" s="199"/>
      <c r="AA330" s="495">
        <f>IF(AND('08 Sop'!C330=1,NOT('08 Sop'!I330="")),'08 Sop'!I330,0)</f>
        <v>0</v>
      </c>
      <c r="AB330" s="495">
        <f>IF(AND('08 Sop'!D330=1,NOT('08 Sop'!I330="")),'08 Sop'!I330,0)</f>
        <v>0</v>
      </c>
      <c r="AC330" s="495">
        <f>IF(AND('08 Sop'!E330=1,NOT('08 Sop'!I330="")),'08 Sop'!I330,0)</f>
        <v>0</v>
      </c>
      <c r="AD330" s="495">
        <f>IF(AND('08 Sop'!F330=1,NOT('08 Sop'!I330="")),'08 Sop'!I330,0)</f>
        <v>0</v>
      </c>
      <c r="AE330" s="495">
        <f>IF(AND('08 Sop'!C330=0,NOT('08 Sop'!H330="")),'08 Sop'!H330,4)</f>
        <v>2</v>
      </c>
      <c r="AF330" s="495">
        <f>IF(AND('08 Sop'!D330=0,NOT('08 Sop'!H330="")),'08 Sop'!H330,4)</f>
        <v>2</v>
      </c>
      <c r="AG330" s="495">
        <f>IF(AND('08 Sop'!E330=0,NOT('08 Sop'!H330="")),'08 Sop'!H330,4)</f>
        <v>2</v>
      </c>
      <c r="AH330" s="495">
        <f>IF(AND('08 Sop'!F330=0,NOT('08 Sop'!H330="")),'08 Sop'!H330,4)</f>
        <v>2</v>
      </c>
    </row>
    <row r="331" spans="1:34" outlineLevel="2">
      <c r="A331" s="695" t="s">
        <v>4557</v>
      </c>
      <c r="B331" s="600" t="s">
        <v>4558</v>
      </c>
      <c r="C331" s="214"/>
      <c r="D331" s="214"/>
      <c r="E331" s="214"/>
      <c r="F331" s="214"/>
      <c r="G331" s="201">
        <v>4</v>
      </c>
      <c r="H331" s="201"/>
      <c r="I331" s="201"/>
      <c r="J331" s="201" t="s">
        <v>2356</v>
      </c>
      <c r="K331" s="202" t="s">
        <v>2782</v>
      </c>
      <c r="L331" s="197"/>
      <c r="AA331" s="495">
        <f>IF(AND('08 Sop'!C331=1,NOT('08 Sop'!I331="")),'08 Sop'!I331,0)</f>
        <v>0</v>
      </c>
      <c r="AB331" s="495">
        <f>IF(AND('08 Sop'!D331=1,NOT('08 Sop'!I331="")),'08 Sop'!I331,0)</f>
        <v>0</v>
      </c>
      <c r="AC331" s="495">
        <f>IF(AND('08 Sop'!E331=1,NOT('08 Sop'!I331="")),'08 Sop'!I331,0)</f>
        <v>0</v>
      </c>
      <c r="AD331" s="495">
        <f>IF(AND('08 Sop'!F331=1,NOT('08 Sop'!I331="")),'08 Sop'!I331,0)</f>
        <v>0</v>
      </c>
      <c r="AE331" s="495">
        <f>IF(AND('08 Sop'!C331=0,NOT('08 Sop'!H331="")),'08 Sop'!H331,4)</f>
        <v>4</v>
      </c>
      <c r="AF331" s="495">
        <f>IF(AND('08 Sop'!D331=0,NOT('08 Sop'!H331="")),'08 Sop'!H331,4)</f>
        <v>4</v>
      </c>
      <c r="AG331" s="495">
        <f>IF(AND('08 Sop'!E331=0,NOT('08 Sop'!H331="")),'08 Sop'!H331,4)</f>
        <v>4</v>
      </c>
      <c r="AH331" s="495">
        <f>IF(AND('08 Sop'!F331=0,NOT('08 Sop'!H331="")),'08 Sop'!H331,4)</f>
        <v>4</v>
      </c>
    </row>
    <row r="332" spans="1:34">
      <c r="A332" s="695" t="s">
        <v>540</v>
      </c>
      <c r="B332" s="600" t="s">
        <v>426</v>
      </c>
      <c r="C332" s="214"/>
      <c r="D332" s="214"/>
      <c r="E332" s="214"/>
      <c r="F332" s="214"/>
      <c r="G332" s="201">
        <v>2</v>
      </c>
      <c r="H332" s="201"/>
      <c r="I332" s="201"/>
      <c r="J332" s="201" t="s">
        <v>5466</v>
      </c>
      <c r="K332" s="202" t="s">
        <v>2782</v>
      </c>
      <c r="L332" s="203"/>
      <c r="AA332" s="495">
        <f>IF(AND('08 Sop'!C332=1,NOT('08 Sop'!I332="")),'08 Sop'!I332,0)</f>
        <v>0</v>
      </c>
      <c r="AB332" s="495">
        <f>IF(AND('08 Sop'!D332=1,NOT('08 Sop'!I332="")),'08 Sop'!I332,0)</f>
        <v>0</v>
      </c>
      <c r="AC332" s="495">
        <f>IF(AND('08 Sop'!E332=1,NOT('08 Sop'!I332="")),'08 Sop'!I332,0)</f>
        <v>0</v>
      </c>
      <c r="AD332" s="495">
        <f>IF(AND('08 Sop'!F332=1,NOT('08 Sop'!I332="")),'08 Sop'!I332,0)</f>
        <v>0</v>
      </c>
      <c r="AE332" s="495">
        <f>IF(AND('08 Sop'!C332=0,NOT('08 Sop'!H332="")),'08 Sop'!H332,4)</f>
        <v>4</v>
      </c>
      <c r="AF332" s="495">
        <f>IF(AND('08 Sop'!D332=0,NOT('08 Sop'!H332="")),'08 Sop'!H332,4)</f>
        <v>4</v>
      </c>
      <c r="AG332" s="495">
        <f>IF(AND('08 Sop'!E332=0,NOT('08 Sop'!H332="")),'08 Sop'!H332,4)</f>
        <v>4</v>
      </c>
      <c r="AH332" s="495">
        <f>IF(AND('08 Sop'!F332=0,NOT('08 Sop'!H332="")),'08 Sop'!H332,4)</f>
        <v>4</v>
      </c>
    </row>
    <row r="333" spans="1:34">
      <c r="A333" s="695" t="s">
        <v>25</v>
      </c>
      <c r="B333" s="600" t="s">
        <v>3647</v>
      </c>
      <c r="C333" s="214"/>
      <c r="D333" s="214"/>
      <c r="E333" s="214"/>
      <c r="F333" s="214"/>
      <c r="G333" s="201">
        <v>2</v>
      </c>
      <c r="H333" s="201"/>
      <c r="I333" s="201"/>
      <c r="J333" s="201" t="s">
        <v>5466</v>
      </c>
      <c r="K333" s="202" t="s">
        <v>2782</v>
      </c>
      <c r="L333" s="203"/>
      <c r="AA333" s="495">
        <f>IF(AND('08 Sop'!C333=1,NOT('08 Sop'!I333="")),'08 Sop'!I333,0)</f>
        <v>0</v>
      </c>
      <c r="AB333" s="495">
        <f>IF(AND('08 Sop'!D333=1,NOT('08 Sop'!I333="")),'08 Sop'!I333,0)</f>
        <v>0</v>
      </c>
      <c r="AC333" s="495">
        <f>IF(AND('08 Sop'!E333=1,NOT('08 Sop'!I333="")),'08 Sop'!I333,0)</f>
        <v>0</v>
      </c>
      <c r="AD333" s="495">
        <f>IF(AND('08 Sop'!F333=1,NOT('08 Sop'!I333="")),'08 Sop'!I333,0)</f>
        <v>0</v>
      </c>
      <c r="AE333" s="495">
        <f>IF(AND('08 Sop'!C333=0,NOT('08 Sop'!H333="")),'08 Sop'!H333,4)</f>
        <v>4</v>
      </c>
      <c r="AF333" s="495">
        <f>IF(AND('08 Sop'!D333=0,NOT('08 Sop'!H333="")),'08 Sop'!H333,4)</f>
        <v>4</v>
      </c>
      <c r="AG333" s="495">
        <f>IF(AND('08 Sop'!E333=0,NOT('08 Sop'!H333="")),'08 Sop'!H333,4)</f>
        <v>4</v>
      </c>
      <c r="AH333" s="495">
        <f>IF(AND('08 Sop'!F333=0,NOT('08 Sop'!H333="")),'08 Sop'!H333,4)</f>
        <v>4</v>
      </c>
    </row>
    <row r="334" spans="1:34" outlineLevel="1">
      <c r="A334" s="695" t="s">
        <v>26</v>
      </c>
      <c r="B334" s="600" t="s">
        <v>145</v>
      </c>
      <c r="C334" s="214"/>
      <c r="D334" s="214"/>
      <c r="E334" s="214"/>
      <c r="F334" s="214"/>
      <c r="G334" s="201">
        <v>2</v>
      </c>
      <c r="H334" s="201"/>
      <c r="I334" s="201"/>
      <c r="J334" s="201" t="s">
        <v>2858</v>
      </c>
      <c r="K334" s="202" t="s">
        <v>2782</v>
      </c>
      <c r="L334" s="203"/>
      <c r="AA334" s="495">
        <f>IF(AND('08 Sop'!C334=1,NOT('08 Sop'!I334="")),'08 Sop'!I334,0)</f>
        <v>0</v>
      </c>
      <c r="AB334" s="495">
        <f>IF(AND('08 Sop'!D334=1,NOT('08 Sop'!I334="")),'08 Sop'!I334,0)</f>
        <v>0</v>
      </c>
      <c r="AC334" s="495">
        <f>IF(AND('08 Sop'!E334=1,NOT('08 Sop'!I334="")),'08 Sop'!I334,0)</f>
        <v>0</v>
      </c>
      <c r="AD334" s="495">
        <f>IF(AND('08 Sop'!F334=1,NOT('08 Sop'!I334="")),'08 Sop'!I334,0)</f>
        <v>0</v>
      </c>
      <c r="AE334" s="495">
        <f>IF(AND('08 Sop'!C334=0,NOT('08 Sop'!H334="")),'08 Sop'!H334,4)</f>
        <v>4</v>
      </c>
      <c r="AF334" s="495">
        <f>IF(AND('08 Sop'!D334=0,NOT('08 Sop'!H334="")),'08 Sop'!H334,4)</f>
        <v>4</v>
      </c>
      <c r="AG334" s="495">
        <f>IF(AND('08 Sop'!E334=0,NOT('08 Sop'!H334="")),'08 Sop'!H334,4)</f>
        <v>4</v>
      </c>
      <c r="AH334" s="495">
        <f>IF(AND('08 Sop'!F334=0,NOT('08 Sop'!H334="")),'08 Sop'!H334,4)</f>
        <v>4</v>
      </c>
    </row>
    <row r="335" spans="1:34" ht="13" outlineLevel="2">
      <c r="A335" s="741" t="s">
        <v>146</v>
      </c>
      <c r="B335" s="742" t="s">
        <v>147</v>
      </c>
      <c r="C335" s="214"/>
      <c r="D335" s="214"/>
      <c r="E335" s="214"/>
      <c r="F335" s="214"/>
      <c r="G335" s="204"/>
      <c r="H335" s="201"/>
      <c r="I335" s="201"/>
      <c r="J335" s="515"/>
      <c r="K335" s="202"/>
      <c r="L335" s="197"/>
      <c r="AB335" s="495">
        <f>IF(AND('08 Sop'!D335=1,NOT('08 Sop'!I335="")),'08 Sop'!I335,0)</f>
        <v>0</v>
      </c>
    </row>
    <row r="336" spans="1:34" ht="13" outlineLevel="2">
      <c r="A336" s="594" t="s">
        <v>148</v>
      </c>
      <c r="B336" s="734" t="s">
        <v>149</v>
      </c>
      <c r="C336" s="214"/>
      <c r="D336" s="214"/>
      <c r="E336" s="214"/>
      <c r="F336" s="214"/>
      <c r="G336" s="204"/>
      <c r="H336" s="201"/>
      <c r="I336" s="201"/>
      <c r="J336" s="201"/>
      <c r="K336" s="16"/>
      <c r="L336" s="199"/>
      <c r="AB336" s="495">
        <f>IF(AND('08 Sop'!D336=1,NOT('08 Sop'!I336="")),'08 Sop'!I336,0)</f>
        <v>0</v>
      </c>
    </row>
    <row r="337" spans="1:34" outlineLevel="2">
      <c r="A337" s="604" t="s">
        <v>150</v>
      </c>
      <c r="B337" s="735" t="s">
        <v>92</v>
      </c>
      <c r="C337" s="214"/>
      <c r="D337" s="214"/>
      <c r="E337" s="214"/>
      <c r="F337" s="214"/>
      <c r="G337" s="206">
        <v>4</v>
      </c>
      <c r="H337" s="201"/>
      <c r="I337" s="201"/>
      <c r="J337" s="201" t="s">
        <v>5466</v>
      </c>
      <c r="K337" s="202" t="s">
        <v>3660</v>
      </c>
      <c r="L337" s="197"/>
      <c r="AA337" s="495">
        <f>IF(AND('08 Sop'!C337=1,NOT('08 Sop'!I337="")),'08 Sop'!I337,0)</f>
        <v>0</v>
      </c>
      <c r="AB337" s="495">
        <f>IF(AND('08 Sop'!D337=1,NOT('08 Sop'!I337="")),'08 Sop'!I337,0)</f>
        <v>0</v>
      </c>
      <c r="AC337" s="495">
        <f>IF(AND('08 Sop'!E337=1,NOT('08 Sop'!I337="")),'08 Sop'!I337,0)</f>
        <v>0</v>
      </c>
      <c r="AD337" s="495">
        <f>IF(AND('08 Sop'!F337=1,NOT('08 Sop'!I337="")),'08 Sop'!I337,0)</f>
        <v>0</v>
      </c>
      <c r="AE337" s="495">
        <f>IF(AND('08 Sop'!C337=0,NOT('08 Sop'!H337="")),'08 Sop'!H337,4)</f>
        <v>4</v>
      </c>
      <c r="AF337" s="495">
        <f>IF(AND('08 Sop'!D337=0,NOT('08 Sop'!H337="")),'08 Sop'!H337,4)</f>
        <v>4</v>
      </c>
      <c r="AG337" s="495">
        <f>IF(AND('08 Sop'!E337=0,NOT('08 Sop'!H337="")),'08 Sop'!H337,4)</f>
        <v>4</v>
      </c>
      <c r="AH337" s="495">
        <f>IF(AND('08 Sop'!F337=0,NOT('08 Sop'!H337="")),'08 Sop'!H337,4)</f>
        <v>4</v>
      </c>
    </row>
    <row r="338" spans="1:34" ht="30" outlineLevel="2">
      <c r="A338" s="604" t="s">
        <v>93</v>
      </c>
      <c r="B338" s="727" t="s">
        <v>543</v>
      </c>
      <c r="C338" s="214"/>
      <c r="D338" s="214"/>
      <c r="E338" s="214"/>
      <c r="F338" s="214"/>
      <c r="G338" s="206">
        <v>3</v>
      </c>
      <c r="H338" s="201"/>
      <c r="I338" s="201"/>
      <c r="J338" s="201" t="s">
        <v>5466</v>
      </c>
      <c r="K338" s="202" t="s">
        <v>3660</v>
      </c>
      <c r="L338" s="197"/>
      <c r="AA338" s="495">
        <f>IF(AND('08 Sop'!C338=1,NOT('08 Sop'!I338="")),'08 Sop'!I338,0)</f>
        <v>0</v>
      </c>
      <c r="AB338" s="495">
        <f>IF(AND('08 Sop'!D338=1,NOT('08 Sop'!I338="")),'08 Sop'!I338,0)</f>
        <v>0</v>
      </c>
      <c r="AC338" s="495">
        <f>IF(AND('08 Sop'!E338=1,NOT('08 Sop'!I338="")),'08 Sop'!I338,0)</f>
        <v>0</v>
      </c>
      <c r="AD338" s="495">
        <f>IF(AND('08 Sop'!F338=1,NOT('08 Sop'!I338="")),'08 Sop'!I338,0)</f>
        <v>0</v>
      </c>
      <c r="AE338" s="495">
        <f>IF(AND('08 Sop'!C338=0,NOT('08 Sop'!H338="")),'08 Sop'!H338,4)</f>
        <v>4</v>
      </c>
      <c r="AF338" s="495">
        <f>IF(AND('08 Sop'!D338=0,NOT('08 Sop'!H338="")),'08 Sop'!H338,4)</f>
        <v>4</v>
      </c>
      <c r="AG338" s="495">
        <f>IF(AND('08 Sop'!E338=0,NOT('08 Sop'!H338="")),'08 Sop'!H338,4)</f>
        <v>4</v>
      </c>
      <c r="AH338" s="495">
        <f>IF(AND('08 Sop'!F338=0,NOT('08 Sop'!H338="")),'08 Sop'!H338,4)</f>
        <v>4</v>
      </c>
    </row>
    <row r="339" spans="1:34" outlineLevel="1">
      <c r="A339" s="604" t="s">
        <v>544</v>
      </c>
      <c r="B339" s="735" t="s">
        <v>607</v>
      </c>
      <c r="C339" s="214"/>
      <c r="D339" s="214"/>
      <c r="E339" s="214"/>
      <c r="F339" s="214"/>
      <c r="G339" s="206">
        <v>2</v>
      </c>
      <c r="H339" s="201"/>
      <c r="I339" s="201"/>
      <c r="J339" s="201" t="s">
        <v>5466</v>
      </c>
      <c r="K339" s="202" t="s">
        <v>3660</v>
      </c>
      <c r="L339" s="197"/>
      <c r="AA339" s="495">
        <f>IF(AND('08 Sop'!C339=1,NOT('08 Sop'!I339="")),'08 Sop'!I339,0)</f>
        <v>0</v>
      </c>
      <c r="AB339" s="495">
        <f>IF(AND('08 Sop'!D339=1,NOT('08 Sop'!I339="")),'08 Sop'!I339,0)</f>
        <v>0</v>
      </c>
      <c r="AC339" s="495">
        <f>IF(AND('08 Sop'!E339=1,NOT('08 Sop'!I339="")),'08 Sop'!I339,0)</f>
        <v>0</v>
      </c>
      <c r="AD339" s="495">
        <f>IF(AND('08 Sop'!F339=1,NOT('08 Sop'!I339="")),'08 Sop'!I339,0)</f>
        <v>0</v>
      </c>
      <c r="AE339" s="495">
        <f>IF(AND('08 Sop'!C339=0,NOT('08 Sop'!H339="")),'08 Sop'!H339,4)</f>
        <v>4</v>
      </c>
      <c r="AF339" s="495">
        <f>IF(AND('08 Sop'!D339=0,NOT('08 Sop'!H339="")),'08 Sop'!H339,4)</f>
        <v>4</v>
      </c>
      <c r="AG339" s="495">
        <f>IF(AND('08 Sop'!E339=0,NOT('08 Sop'!H339="")),'08 Sop'!H339,4)</f>
        <v>4</v>
      </c>
      <c r="AH339" s="495">
        <f>IF(AND('08 Sop'!F339=0,NOT('08 Sop'!H339="")),'08 Sop'!H339,4)</f>
        <v>4</v>
      </c>
    </row>
    <row r="340" spans="1:34" ht="13" outlineLevel="2">
      <c r="A340" s="604" t="s">
        <v>545</v>
      </c>
      <c r="B340" s="735" t="s">
        <v>546</v>
      </c>
      <c r="C340" s="214"/>
      <c r="D340" s="214"/>
      <c r="E340" s="214"/>
      <c r="F340" s="214"/>
      <c r="G340" s="206">
        <v>2</v>
      </c>
      <c r="H340" s="204"/>
      <c r="I340" s="204"/>
      <c r="J340" s="201" t="s">
        <v>2356</v>
      </c>
      <c r="K340" s="202" t="s">
        <v>3660</v>
      </c>
      <c r="L340" s="197"/>
      <c r="AA340" s="495">
        <f>IF(AND('08 Sop'!C340=1,NOT('08 Sop'!I340="")),'08 Sop'!I340,0)</f>
        <v>0</v>
      </c>
      <c r="AB340" s="495">
        <f>IF(AND('08 Sop'!D340=1,NOT('08 Sop'!I340="")),'08 Sop'!I340,0)</f>
        <v>0</v>
      </c>
      <c r="AC340" s="495">
        <f>IF(AND('08 Sop'!E340=1,NOT('08 Sop'!I340="")),'08 Sop'!I340,0)</f>
        <v>0</v>
      </c>
      <c r="AD340" s="495">
        <f>IF(AND('08 Sop'!F340=1,NOT('08 Sop'!I340="")),'08 Sop'!I340,0)</f>
        <v>0</v>
      </c>
      <c r="AE340" s="495">
        <f>IF(AND('08 Sop'!C340=0,NOT('08 Sop'!H340="")),'08 Sop'!H340,4)</f>
        <v>4</v>
      </c>
      <c r="AF340" s="495">
        <f>IF(AND('08 Sop'!D340=0,NOT('08 Sop'!H340="")),'08 Sop'!H340,4)</f>
        <v>4</v>
      </c>
      <c r="AG340" s="495">
        <f>IF(AND('08 Sop'!E340=0,NOT('08 Sop'!H340="")),'08 Sop'!H340,4)</f>
        <v>4</v>
      </c>
      <c r="AH340" s="495">
        <f>IF(AND('08 Sop'!F340=0,NOT('08 Sop'!H340="")),'08 Sop'!H340,4)</f>
        <v>4</v>
      </c>
    </row>
    <row r="341" spans="1:34" ht="13" outlineLevel="2">
      <c r="A341" s="594" t="s">
        <v>547</v>
      </c>
      <c r="B341" s="734" t="s">
        <v>1565</v>
      </c>
      <c r="C341" s="214"/>
      <c r="D341" s="214"/>
      <c r="E341" s="214"/>
      <c r="F341" s="214"/>
      <c r="G341" s="206"/>
      <c r="H341" s="204"/>
      <c r="I341" s="204"/>
      <c r="J341" s="204"/>
      <c r="K341" s="202"/>
      <c r="L341" s="197"/>
      <c r="AB341" s="495">
        <f>IF(AND('08 Sop'!D341=1,NOT('08 Sop'!I341="")),'08 Sop'!I341,0)</f>
        <v>0</v>
      </c>
    </row>
    <row r="342" spans="1:34" ht="20" outlineLevel="2">
      <c r="A342" s="604" t="s">
        <v>548</v>
      </c>
      <c r="B342" s="735" t="s">
        <v>5165</v>
      </c>
      <c r="C342" s="214"/>
      <c r="D342" s="214"/>
      <c r="E342" s="214"/>
      <c r="F342" s="214"/>
      <c r="G342" s="206">
        <v>3</v>
      </c>
      <c r="H342" s="204"/>
      <c r="I342" s="204"/>
      <c r="J342" s="201" t="s">
        <v>5466</v>
      </c>
      <c r="K342" s="202" t="s">
        <v>1563</v>
      </c>
      <c r="L342" s="197"/>
      <c r="AA342" s="495">
        <f>IF(AND('08 Sop'!C342=1,NOT('08 Sop'!I342="")),'08 Sop'!I342,0)</f>
        <v>0</v>
      </c>
      <c r="AB342" s="495">
        <f>IF(AND('08 Sop'!D342=1,NOT('08 Sop'!I342="")),'08 Sop'!I342,0)</f>
        <v>0</v>
      </c>
      <c r="AC342" s="495">
        <f>IF(AND('08 Sop'!E342=1,NOT('08 Sop'!I342="")),'08 Sop'!I342,0)</f>
        <v>0</v>
      </c>
      <c r="AD342" s="495">
        <f>IF(AND('08 Sop'!F342=1,NOT('08 Sop'!I342="")),'08 Sop'!I342,0)</f>
        <v>0</v>
      </c>
      <c r="AE342" s="495">
        <f>IF(AND('08 Sop'!C342=0,NOT('08 Sop'!H342="")),'08 Sop'!H342,4)</f>
        <v>4</v>
      </c>
      <c r="AF342" s="495">
        <f>IF(AND('08 Sop'!D342=0,NOT('08 Sop'!H342="")),'08 Sop'!H342,4)</f>
        <v>4</v>
      </c>
      <c r="AG342" s="495">
        <f>IF(AND('08 Sop'!E342=0,NOT('08 Sop'!H342="")),'08 Sop'!H342,4)</f>
        <v>4</v>
      </c>
      <c r="AH342" s="495">
        <f>IF(AND('08 Sop'!F342=0,NOT('08 Sop'!H342="")),'08 Sop'!H342,4)</f>
        <v>4</v>
      </c>
    </row>
    <row r="343" spans="1:34" ht="13">
      <c r="A343" s="604" t="s">
        <v>109</v>
      </c>
      <c r="B343" s="735" t="s">
        <v>3713</v>
      </c>
      <c r="C343" s="214"/>
      <c r="D343" s="214"/>
      <c r="E343" s="214"/>
      <c r="F343" s="214"/>
      <c r="G343" s="206">
        <v>3</v>
      </c>
      <c r="H343" s="204"/>
      <c r="I343" s="204"/>
      <c r="J343" s="201" t="s">
        <v>5466</v>
      </c>
      <c r="K343" s="202" t="s">
        <v>1563</v>
      </c>
      <c r="L343" s="197"/>
      <c r="AA343" s="495">
        <f>IF(AND('08 Sop'!C343=1,NOT('08 Sop'!I343="")),'08 Sop'!I343,0)</f>
        <v>0</v>
      </c>
      <c r="AB343" s="495">
        <f>IF(AND('08 Sop'!D343=1,NOT('08 Sop'!I343="")),'08 Sop'!I343,0)</f>
        <v>0</v>
      </c>
      <c r="AC343" s="495">
        <f>IF(AND('08 Sop'!E343=1,NOT('08 Sop'!I343="")),'08 Sop'!I343,0)</f>
        <v>0</v>
      </c>
      <c r="AD343" s="495">
        <f>IF(AND('08 Sop'!F343=1,NOT('08 Sop'!I343="")),'08 Sop'!I343,0)</f>
        <v>0</v>
      </c>
      <c r="AE343" s="495">
        <f>IF(AND('08 Sop'!C343=0,NOT('08 Sop'!H343="")),'08 Sop'!H343,4)</f>
        <v>4</v>
      </c>
      <c r="AF343" s="495">
        <f>IF(AND('08 Sop'!D343=0,NOT('08 Sop'!H343="")),'08 Sop'!H343,4)</f>
        <v>4</v>
      </c>
      <c r="AG343" s="495">
        <f>IF(AND('08 Sop'!E343=0,NOT('08 Sop'!H343="")),'08 Sop'!H343,4)</f>
        <v>4</v>
      </c>
      <c r="AH343" s="495">
        <f>IF(AND('08 Sop'!F343=0,NOT('08 Sop'!H343="")),'08 Sop'!H343,4)</f>
        <v>4</v>
      </c>
    </row>
    <row r="344" spans="1:34" ht="20">
      <c r="A344" s="604" t="s">
        <v>110</v>
      </c>
      <c r="B344" s="743" t="s">
        <v>5166</v>
      </c>
      <c r="C344" s="214"/>
      <c r="D344" s="214"/>
      <c r="E344" s="214"/>
      <c r="F344" s="214"/>
      <c r="G344" s="206">
        <v>2</v>
      </c>
      <c r="H344" s="204"/>
      <c r="I344" s="204"/>
      <c r="J344" s="201" t="s">
        <v>5466</v>
      </c>
      <c r="K344" s="202" t="s">
        <v>1563</v>
      </c>
      <c r="L344" s="203"/>
      <c r="AA344" s="495">
        <f>IF(AND('08 Sop'!C344=1,NOT('08 Sop'!I344="")),'08 Sop'!I344,0)</f>
        <v>0</v>
      </c>
      <c r="AB344" s="495">
        <f>IF(AND('08 Sop'!D344=1,NOT('08 Sop'!I344="")),'08 Sop'!I344,0)</f>
        <v>0</v>
      </c>
      <c r="AC344" s="495">
        <f>IF(AND('08 Sop'!E344=1,NOT('08 Sop'!I344="")),'08 Sop'!I344,0)</f>
        <v>0</v>
      </c>
      <c r="AD344" s="495">
        <f>IF(AND('08 Sop'!F344=1,NOT('08 Sop'!I344="")),'08 Sop'!I344,0)</f>
        <v>0</v>
      </c>
      <c r="AE344" s="495">
        <f>IF(AND('08 Sop'!C344=0,NOT('08 Sop'!H344="")),'08 Sop'!H344,4)</f>
        <v>4</v>
      </c>
      <c r="AF344" s="495">
        <f>IF(AND('08 Sop'!D344=0,NOT('08 Sop'!H344="")),'08 Sop'!H344,4)</f>
        <v>4</v>
      </c>
      <c r="AG344" s="495">
        <f>IF(AND('08 Sop'!E344=0,NOT('08 Sop'!H344="")),'08 Sop'!H344,4)</f>
        <v>4</v>
      </c>
      <c r="AH344" s="495">
        <f>IF(AND('08 Sop'!F344=0,NOT('08 Sop'!H344="")),'08 Sop'!H344,4)</f>
        <v>4</v>
      </c>
    </row>
    <row r="345" spans="1:34" ht="13">
      <c r="A345" s="721" t="s">
        <v>53</v>
      </c>
      <c r="B345" s="603" t="s">
        <v>54</v>
      </c>
      <c r="C345" s="214"/>
      <c r="D345" s="214"/>
      <c r="E345" s="214"/>
      <c r="F345" s="214"/>
      <c r="G345" s="204"/>
      <c r="H345" s="201"/>
      <c r="I345" s="201"/>
      <c r="J345" s="515"/>
      <c r="K345" s="202"/>
      <c r="L345" s="197"/>
      <c r="AB345" s="495">
        <f>IF(AND('08 Sop'!D345=1,NOT('08 Sop'!I345="")),'08 Sop'!I345,0)</f>
        <v>0</v>
      </c>
    </row>
    <row r="346" spans="1:34">
      <c r="A346" s="594" t="s">
        <v>55</v>
      </c>
      <c r="B346" s="614" t="s">
        <v>427</v>
      </c>
      <c r="C346" s="214"/>
      <c r="D346" s="214"/>
      <c r="E346" s="214"/>
      <c r="F346" s="214"/>
      <c r="G346" s="219"/>
      <c r="H346" s="219"/>
      <c r="I346" s="220"/>
      <c r="J346" s="219"/>
      <c r="K346" s="221"/>
      <c r="L346" s="222"/>
      <c r="AB346" s="495">
        <f>IF(AND('08 Sop'!D346=1,NOT('08 Sop'!I346="")),'08 Sop'!I346,0)</f>
        <v>0</v>
      </c>
    </row>
    <row r="347" spans="1:34">
      <c r="A347" s="356" t="s">
        <v>113</v>
      </c>
      <c r="B347" s="357" t="s">
        <v>395</v>
      </c>
      <c r="C347" s="214"/>
      <c r="D347" s="214"/>
      <c r="E347" s="214"/>
      <c r="F347" s="214"/>
      <c r="G347" s="219">
        <v>4</v>
      </c>
      <c r="H347" s="219"/>
      <c r="I347" s="220"/>
      <c r="J347" s="219" t="s">
        <v>5466</v>
      </c>
      <c r="K347" s="224"/>
      <c r="L347" s="222"/>
      <c r="AA347" s="495">
        <f>IF(AND('08 Sop'!C347=1,NOT('08 Sop'!I347="")),'08 Sop'!I347,0)</f>
        <v>0</v>
      </c>
      <c r="AB347" s="495">
        <f>IF(AND('08 Sop'!D347=1,NOT('08 Sop'!I347="")),'08 Sop'!I347,0)</f>
        <v>0</v>
      </c>
      <c r="AC347" s="495">
        <f>IF(AND('08 Sop'!E347=1,NOT('08 Sop'!I347="")),'08 Sop'!I347,0)</f>
        <v>0</v>
      </c>
      <c r="AD347" s="495">
        <f>IF(AND('08 Sop'!F347=1,NOT('08 Sop'!I347="")),'08 Sop'!I347,0)</f>
        <v>0</v>
      </c>
      <c r="AE347" s="495">
        <f>IF(AND('08 Sop'!C347=0,NOT('08 Sop'!H347="")),'08 Sop'!H347,4)</f>
        <v>4</v>
      </c>
      <c r="AF347" s="495">
        <f>IF(AND('08 Sop'!D347=0,NOT('08 Sop'!H347="")),'08 Sop'!H347,4)</f>
        <v>4</v>
      </c>
      <c r="AG347" s="495">
        <f>IF(AND('08 Sop'!E347=0,NOT('08 Sop'!H347="")),'08 Sop'!H347,4)</f>
        <v>4</v>
      </c>
      <c r="AH347" s="495">
        <f>IF(AND('08 Sop'!F347=0,NOT('08 Sop'!H347="")),'08 Sop'!H347,4)</f>
        <v>4</v>
      </c>
    </row>
    <row r="348" spans="1:34">
      <c r="A348" s="356" t="s">
        <v>58</v>
      </c>
      <c r="B348" s="357" t="s">
        <v>59</v>
      </c>
      <c r="C348" s="214"/>
      <c r="D348" s="214"/>
      <c r="E348" s="214"/>
      <c r="F348" s="214"/>
      <c r="G348" s="219">
        <v>4</v>
      </c>
      <c r="H348" s="219"/>
      <c r="I348" s="220"/>
      <c r="J348" s="219" t="s">
        <v>5466</v>
      </c>
      <c r="K348" s="224"/>
      <c r="L348" s="222"/>
      <c r="AA348" s="495">
        <f>IF(AND('08 Sop'!C348=1,NOT('08 Sop'!I348="")),'08 Sop'!I348,0)</f>
        <v>0</v>
      </c>
      <c r="AB348" s="495">
        <f>IF(AND('08 Sop'!D348=1,NOT('08 Sop'!I348="")),'08 Sop'!I348,0)</f>
        <v>0</v>
      </c>
      <c r="AC348" s="495">
        <f>IF(AND('08 Sop'!E348=1,NOT('08 Sop'!I348="")),'08 Sop'!I348,0)</f>
        <v>0</v>
      </c>
      <c r="AD348" s="495">
        <f>IF(AND('08 Sop'!F348=1,NOT('08 Sop'!I348="")),'08 Sop'!I348,0)</f>
        <v>0</v>
      </c>
      <c r="AE348" s="495">
        <f>IF(AND('08 Sop'!C348=0,NOT('08 Sop'!H348="")),'08 Sop'!H348,4)</f>
        <v>4</v>
      </c>
      <c r="AF348" s="495">
        <f>IF(AND('08 Sop'!D348=0,NOT('08 Sop'!H348="")),'08 Sop'!H348,4)</f>
        <v>4</v>
      </c>
      <c r="AG348" s="495">
        <f>IF(AND('08 Sop'!E348=0,NOT('08 Sop'!H348="")),'08 Sop'!H348,4)</f>
        <v>4</v>
      </c>
      <c r="AH348" s="495">
        <f>IF(AND('08 Sop'!F348=0,NOT('08 Sop'!H348="")),'08 Sop'!H348,4)</f>
        <v>4</v>
      </c>
    </row>
    <row r="349" spans="1:34" ht="20">
      <c r="A349" s="356" t="s">
        <v>60</v>
      </c>
      <c r="B349" s="602" t="s">
        <v>4534</v>
      </c>
      <c r="C349" s="195"/>
      <c r="D349" s="195"/>
      <c r="E349" s="195"/>
      <c r="F349" s="196"/>
      <c r="G349" s="201">
        <v>4</v>
      </c>
      <c r="H349" s="201">
        <v>1</v>
      </c>
      <c r="I349" s="202"/>
      <c r="J349" s="201" t="s">
        <v>2351</v>
      </c>
      <c r="K349" s="202"/>
      <c r="L349" s="197"/>
      <c r="AA349" s="495">
        <f>IF(AND('08 Sop'!C349=1,NOT('08 Sop'!I349="")),'08 Sop'!I349,0)</f>
        <v>0</v>
      </c>
      <c r="AB349" s="495">
        <f>IF(AND('08 Sop'!D349=1,NOT('08 Sop'!I349="")),'08 Sop'!I349,0)</f>
        <v>0</v>
      </c>
      <c r="AC349" s="495">
        <f>IF(AND('08 Sop'!E349=1,NOT('08 Sop'!I349="")),'08 Sop'!I349,0)</f>
        <v>0</v>
      </c>
      <c r="AD349" s="495">
        <f>IF(AND('08 Sop'!F349=1,NOT('08 Sop'!I349="")),'08 Sop'!I349,0)</f>
        <v>0</v>
      </c>
      <c r="AE349" s="495">
        <f>IF(AND('08 Sop'!C349=0,NOT('08 Sop'!H349="")),'08 Sop'!H349,4)</f>
        <v>1</v>
      </c>
      <c r="AF349" s="495">
        <f>IF(AND('08 Sop'!D349=0,NOT('08 Sop'!H349="")),'08 Sop'!H349,4)</f>
        <v>1</v>
      </c>
      <c r="AG349" s="495">
        <f>IF(AND('08 Sop'!E349=0,NOT('08 Sop'!H349="")),'08 Sop'!H349,4)</f>
        <v>1</v>
      </c>
      <c r="AH349" s="495">
        <f>IF(AND('08 Sop'!F349=0,NOT('08 Sop'!H349="")),'08 Sop'!H349,4)</f>
        <v>1</v>
      </c>
    </row>
    <row r="350" spans="1:34" ht="40">
      <c r="A350" s="356" t="s">
        <v>4535</v>
      </c>
      <c r="B350" s="602" t="s">
        <v>5167</v>
      </c>
      <c r="C350" s="195"/>
      <c r="D350" s="195"/>
      <c r="E350" s="195"/>
      <c r="F350" s="196"/>
      <c r="G350" s="201">
        <v>4</v>
      </c>
      <c r="H350" s="201"/>
      <c r="I350" s="202"/>
      <c r="J350" s="201" t="s">
        <v>2351</v>
      </c>
      <c r="K350" s="202" t="s">
        <v>551</v>
      </c>
      <c r="L350" s="197"/>
      <c r="AA350" s="495">
        <f>IF(AND('08 Sop'!C350=1,NOT('08 Sop'!I350="")),'08 Sop'!I350,0)</f>
        <v>0</v>
      </c>
      <c r="AB350" s="495">
        <f>IF(AND('08 Sop'!D350=1,NOT('08 Sop'!I350="")),'08 Sop'!I350,0)</f>
        <v>0</v>
      </c>
      <c r="AC350" s="495">
        <f>IF(AND('08 Sop'!E350=1,NOT('08 Sop'!I350="")),'08 Sop'!I350,0)</f>
        <v>0</v>
      </c>
      <c r="AD350" s="495">
        <f>IF(AND('08 Sop'!F350=1,NOT('08 Sop'!I350="")),'08 Sop'!I350,0)</f>
        <v>0</v>
      </c>
      <c r="AE350" s="495">
        <f>IF(AND('08 Sop'!C350=0,NOT('08 Sop'!H350="")),'08 Sop'!H350,4)</f>
        <v>4</v>
      </c>
      <c r="AF350" s="495">
        <f>IF(AND('08 Sop'!D350=0,NOT('08 Sop'!H350="")),'08 Sop'!H350,4)</f>
        <v>4</v>
      </c>
      <c r="AG350" s="495">
        <f>IF(AND('08 Sop'!E350=0,NOT('08 Sop'!H350="")),'08 Sop'!H350,4)</f>
        <v>4</v>
      </c>
      <c r="AH350" s="495">
        <f>IF(AND('08 Sop'!F350=0,NOT('08 Sop'!H350="")),'08 Sop'!H350,4)</f>
        <v>4</v>
      </c>
    </row>
    <row r="351" spans="1:34" ht="50">
      <c r="A351" s="356" t="s">
        <v>552</v>
      </c>
      <c r="B351" s="602" t="s">
        <v>428</v>
      </c>
      <c r="C351" s="195"/>
      <c r="D351" s="195"/>
      <c r="E351" s="195"/>
      <c r="F351" s="196"/>
      <c r="G351" s="201">
        <v>4</v>
      </c>
      <c r="H351" s="201">
        <v>1</v>
      </c>
      <c r="I351" s="201"/>
      <c r="J351" s="201" t="s">
        <v>5466</v>
      </c>
      <c r="K351" s="202" t="s">
        <v>5811</v>
      </c>
      <c r="L351" s="82"/>
      <c r="AA351" s="495">
        <f>IF(AND('08 Sop'!C351=1,NOT('08 Sop'!I351="")),'08 Sop'!I351,0)</f>
        <v>0</v>
      </c>
      <c r="AB351" s="495">
        <f>IF(AND('08 Sop'!D351=1,NOT('08 Sop'!I351="")),'08 Sop'!I351,0)</f>
        <v>0</v>
      </c>
      <c r="AC351" s="495">
        <f>IF(AND('08 Sop'!E351=1,NOT('08 Sop'!I351="")),'08 Sop'!I351,0)</f>
        <v>0</v>
      </c>
      <c r="AD351" s="495">
        <f>IF(AND('08 Sop'!F351=1,NOT('08 Sop'!I351="")),'08 Sop'!I351,0)</f>
        <v>0</v>
      </c>
      <c r="AE351" s="495">
        <f>IF(AND('08 Sop'!C351=0,NOT('08 Sop'!H351="")),'08 Sop'!H351,4)</f>
        <v>1</v>
      </c>
      <c r="AF351" s="495">
        <f>IF(AND('08 Sop'!D351=0,NOT('08 Sop'!H351="")),'08 Sop'!H351,4)</f>
        <v>1</v>
      </c>
      <c r="AG351" s="495">
        <f>IF(AND('08 Sop'!E351=0,NOT('08 Sop'!H351="")),'08 Sop'!H351,4)</f>
        <v>1</v>
      </c>
      <c r="AH351" s="495">
        <f>IF(AND('08 Sop'!F351=0,NOT('08 Sop'!H351="")),'08 Sop'!H351,4)</f>
        <v>1</v>
      </c>
    </row>
    <row r="352" spans="1:34">
      <c r="A352" s="356" t="s">
        <v>4612</v>
      </c>
      <c r="B352" s="602" t="s">
        <v>429</v>
      </c>
      <c r="C352" s="195"/>
      <c r="D352" s="195"/>
      <c r="E352" s="195"/>
      <c r="F352" s="196"/>
      <c r="G352" s="201">
        <v>2</v>
      </c>
      <c r="H352" s="201">
        <v>1</v>
      </c>
      <c r="I352" s="201"/>
      <c r="J352" s="201" t="s">
        <v>5466</v>
      </c>
      <c r="K352" s="202" t="s">
        <v>5811</v>
      </c>
      <c r="L352" s="82"/>
      <c r="AA352" s="495">
        <f>IF(AND('08 Sop'!C352=1,NOT('08 Sop'!I352="")),'08 Sop'!I352,0)</f>
        <v>0</v>
      </c>
      <c r="AB352" s="495">
        <f>IF(AND('08 Sop'!D352=1,NOT('08 Sop'!I352="")),'08 Sop'!I352,0)</f>
        <v>0</v>
      </c>
      <c r="AC352" s="495">
        <f>IF(AND('08 Sop'!E352=1,NOT('08 Sop'!I352="")),'08 Sop'!I352,0)</f>
        <v>0</v>
      </c>
      <c r="AD352" s="495">
        <f>IF(AND('08 Sop'!F352=1,NOT('08 Sop'!I352="")),'08 Sop'!I352,0)</f>
        <v>0</v>
      </c>
      <c r="AE352" s="495">
        <f>IF(AND('08 Sop'!C352=0,NOT('08 Sop'!H352="")),'08 Sop'!H352,4)</f>
        <v>1</v>
      </c>
      <c r="AF352" s="495">
        <f>IF(AND('08 Sop'!D352=0,NOT('08 Sop'!H352="")),'08 Sop'!H352,4)</f>
        <v>1</v>
      </c>
      <c r="AG352" s="495">
        <f>IF(AND('08 Sop'!E352=0,NOT('08 Sop'!H352="")),'08 Sop'!H352,4)</f>
        <v>1</v>
      </c>
      <c r="AH352" s="495">
        <f>IF(AND('08 Sop'!F352=0,NOT('08 Sop'!H352="")),'08 Sop'!H352,4)</f>
        <v>1</v>
      </c>
    </row>
    <row r="353" spans="1:34">
      <c r="A353" s="356" t="s">
        <v>4613</v>
      </c>
      <c r="B353" s="357" t="s">
        <v>4614</v>
      </c>
      <c r="C353" s="214"/>
      <c r="D353" s="214"/>
      <c r="E353" s="214"/>
      <c r="F353" s="214"/>
      <c r="G353" s="219">
        <v>4</v>
      </c>
      <c r="H353" s="219"/>
      <c r="I353" s="220"/>
      <c r="J353" s="219" t="s">
        <v>2858</v>
      </c>
      <c r="K353" s="224"/>
      <c r="L353" s="222"/>
      <c r="AA353" s="495">
        <f>IF(AND('08 Sop'!C353=1,NOT('08 Sop'!I353="")),'08 Sop'!I353,0)</f>
        <v>0</v>
      </c>
      <c r="AB353" s="495">
        <f>IF(AND('08 Sop'!D353=1,NOT('08 Sop'!I353="")),'08 Sop'!I353,0)</f>
        <v>0</v>
      </c>
      <c r="AC353" s="495">
        <f>IF(AND('08 Sop'!E353=1,NOT('08 Sop'!I353="")),'08 Sop'!I353,0)</f>
        <v>0</v>
      </c>
      <c r="AD353" s="495">
        <f>IF(AND('08 Sop'!F353=1,NOT('08 Sop'!I353="")),'08 Sop'!I353,0)</f>
        <v>0</v>
      </c>
      <c r="AE353" s="495">
        <f>IF(AND('08 Sop'!C353=0,NOT('08 Sop'!H353="")),'08 Sop'!H353,4)</f>
        <v>4</v>
      </c>
      <c r="AF353" s="495">
        <f>IF(AND('08 Sop'!D353=0,NOT('08 Sop'!H353="")),'08 Sop'!H353,4)</f>
        <v>4</v>
      </c>
      <c r="AG353" s="495">
        <f>IF(AND('08 Sop'!E353=0,NOT('08 Sop'!H353="")),'08 Sop'!H353,4)</f>
        <v>4</v>
      </c>
      <c r="AH353" s="495">
        <f>IF(AND('08 Sop'!F353=0,NOT('08 Sop'!H353="")),'08 Sop'!H353,4)</f>
        <v>4</v>
      </c>
    </row>
    <row r="354" spans="1:34" ht="40">
      <c r="A354" s="356" t="s">
        <v>4615</v>
      </c>
      <c r="B354" s="599" t="s">
        <v>4298</v>
      </c>
      <c r="C354" s="195"/>
      <c r="D354" s="195"/>
      <c r="E354" s="195"/>
      <c r="F354" s="196"/>
      <c r="G354" s="201">
        <v>4</v>
      </c>
      <c r="H354" s="201">
        <v>2</v>
      </c>
      <c r="I354" s="201"/>
      <c r="J354" s="201" t="s">
        <v>5466</v>
      </c>
      <c r="K354" s="202"/>
      <c r="L354" s="197"/>
      <c r="AA354" s="495">
        <f>IF(AND('08 Sop'!C354=1,NOT('08 Sop'!I354="")),'08 Sop'!I354,0)</f>
        <v>0</v>
      </c>
      <c r="AB354" s="495">
        <f>IF(AND('08 Sop'!D354=1,NOT('08 Sop'!I354="")),'08 Sop'!I354,0)</f>
        <v>0</v>
      </c>
      <c r="AC354" s="495">
        <f>IF(AND('08 Sop'!E354=1,NOT('08 Sop'!I354="")),'08 Sop'!I354,0)</f>
        <v>0</v>
      </c>
      <c r="AD354" s="495">
        <f>IF(AND('08 Sop'!F354=1,NOT('08 Sop'!I354="")),'08 Sop'!I354,0)</f>
        <v>0</v>
      </c>
      <c r="AE354" s="495">
        <f>IF(AND('08 Sop'!C354=0,NOT('08 Sop'!H354="")),'08 Sop'!H354,4)</f>
        <v>2</v>
      </c>
      <c r="AF354" s="495">
        <f>IF(AND('08 Sop'!D354=0,NOT('08 Sop'!H354="")),'08 Sop'!H354,4)</f>
        <v>2</v>
      </c>
      <c r="AG354" s="495">
        <f>IF(AND('08 Sop'!E354=0,NOT('08 Sop'!H354="")),'08 Sop'!H354,4)</f>
        <v>2</v>
      </c>
      <c r="AH354" s="495">
        <f>IF(AND('08 Sop'!F354=0,NOT('08 Sop'!H354="")),'08 Sop'!H354,4)</f>
        <v>2</v>
      </c>
    </row>
    <row r="355" spans="1:34">
      <c r="A355" s="356" t="s">
        <v>4607</v>
      </c>
      <c r="B355" s="357" t="s">
        <v>5485</v>
      </c>
      <c r="C355" s="214"/>
      <c r="D355" s="214"/>
      <c r="E355" s="214"/>
      <c r="F355" s="214"/>
      <c r="G355" s="219">
        <v>2</v>
      </c>
      <c r="H355" s="219"/>
      <c r="I355" s="220"/>
      <c r="J355" s="219" t="s">
        <v>2858</v>
      </c>
      <c r="K355" s="224"/>
      <c r="L355" s="222"/>
      <c r="AA355" s="495">
        <f>IF(AND('08 Sop'!C355=1,NOT('08 Sop'!I355="")),'08 Sop'!I355,0)</f>
        <v>0</v>
      </c>
      <c r="AB355" s="495">
        <f>IF(AND('08 Sop'!D355=1,NOT('08 Sop'!I355="")),'08 Sop'!I355,0)</f>
        <v>0</v>
      </c>
      <c r="AC355" s="495">
        <f>IF(AND('08 Sop'!E355=1,NOT('08 Sop'!I355="")),'08 Sop'!I355,0)</f>
        <v>0</v>
      </c>
      <c r="AD355" s="495">
        <f>IF(AND('08 Sop'!F355=1,NOT('08 Sop'!I355="")),'08 Sop'!I355,0)</f>
        <v>0</v>
      </c>
      <c r="AE355" s="495">
        <f>IF(AND('08 Sop'!C355=0,NOT('08 Sop'!H355="")),'08 Sop'!H355,4)</f>
        <v>4</v>
      </c>
      <c r="AF355" s="495">
        <f>IF(AND('08 Sop'!D355=0,NOT('08 Sop'!H355="")),'08 Sop'!H355,4)</f>
        <v>4</v>
      </c>
      <c r="AG355" s="495">
        <f>IF(AND('08 Sop'!E355=0,NOT('08 Sop'!H355="")),'08 Sop'!H355,4)</f>
        <v>4</v>
      </c>
      <c r="AH355" s="495">
        <f>IF(AND('08 Sop'!F355=0,NOT('08 Sop'!H355="")),'08 Sop'!H355,4)</f>
        <v>4</v>
      </c>
    </row>
    <row r="356" spans="1:34" ht="30">
      <c r="A356" s="356" t="s">
        <v>4608</v>
      </c>
      <c r="B356" s="602" t="s">
        <v>430</v>
      </c>
      <c r="C356" s="195"/>
      <c r="D356" s="195"/>
      <c r="E356" s="195"/>
      <c r="F356" s="196"/>
      <c r="G356" s="201">
        <v>4</v>
      </c>
      <c r="H356" s="201">
        <v>2</v>
      </c>
      <c r="I356" s="201"/>
      <c r="J356" s="201" t="s">
        <v>2858</v>
      </c>
      <c r="K356" s="202"/>
      <c r="L356" s="197"/>
      <c r="AA356" s="495">
        <f>IF(AND('08 Sop'!C356=1,NOT('08 Sop'!I356="")),'08 Sop'!I356,0)</f>
        <v>0</v>
      </c>
      <c r="AB356" s="495">
        <f>IF(AND('08 Sop'!D356=1,NOT('08 Sop'!I356="")),'08 Sop'!I356,0)</f>
        <v>0</v>
      </c>
      <c r="AC356" s="495">
        <f>IF(AND('08 Sop'!E356=1,NOT('08 Sop'!I356="")),'08 Sop'!I356,0)</f>
        <v>0</v>
      </c>
      <c r="AD356" s="495">
        <f>IF(AND('08 Sop'!F356=1,NOT('08 Sop'!I356="")),'08 Sop'!I356,0)</f>
        <v>0</v>
      </c>
      <c r="AE356" s="495">
        <f>IF(AND('08 Sop'!C356=0,NOT('08 Sop'!H356="")),'08 Sop'!H356,4)</f>
        <v>2</v>
      </c>
      <c r="AF356" s="495">
        <f>IF(AND('08 Sop'!D356=0,NOT('08 Sop'!H356="")),'08 Sop'!H356,4)</f>
        <v>2</v>
      </c>
      <c r="AG356" s="495">
        <f>IF(AND('08 Sop'!E356=0,NOT('08 Sop'!H356="")),'08 Sop'!H356,4)</f>
        <v>2</v>
      </c>
      <c r="AH356" s="495">
        <f>IF(AND('08 Sop'!F356=0,NOT('08 Sop'!H356="")),'08 Sop'!H356,4)</f>
        <v>2</v>
      </c>
    </row>
    <row r="357" spans="1:34" ht="13">
      <c r="A357" s="356" t="s">
        <v>4616</v>
      </c>
      <c r="B357" s="602" t="s">
        <v>4617</v>
      </c>
      <c r="C357" s="195"/>
      <c r="D357" s="195"/>
      <c r="E357" s="195"/>
      <c r="F357" s="196"/>
      <c r="G357" s="201">
        <v>4</v>
      </c>
      <c r="H357" s="201">
        <v>3</v>
      </c>
      <c r="I357" s="201"/>
      <c r="J357" s="225"/>
      <c r="K357" s="202"/>
      <c r="L357" s="197"/>
      <c r="AA357" s="495">
        <f>IF(AND('08 Sop'!C357=1,NOT('08 Sop'!I357="")),'08 Sop'!I357,0)</f>
        <v>0</v>
      </c>
      <c r="AB357" s="495">
        <f>IF(AND('08 Sop'!D357=1,NOT('08 Sop'!I357="")),'08 Sop'!I357,0)</f>
        <v>0</v>
      </c>
      <c r="AC357" s="495">
        <f>IF(AND('08 Sop'!E357=1,NOT('08 Sop'!I357="")),'08 Sop'!I357,0)</f>
        <v>0</v>
      </c>
      <c r="AD357" s="495">
        <f>IF(AND('08 Sop'!F357=1,NOT('08 Sop'!I357="")),'08 Sop'!I357,0)</f>
        <v>0</v>
      </c>
      <c r="AE357" s="495">
        <f>IF(AND('08 Sop'!C357=0,NOT('08 Sop'!H357="")),'08 Sop'!H357,4)</f>
        <v>3</v>
      </c>
      <c r="AF357" s="495">
        <f>IF(AND('08 Sop'!D357=0,NOT('08 Sop'!H357="")),'08 Sop'!H357,4)</f>
        <v>3</v>
      </c>
      <c r="AG357" s="495">
        <f>IF(AND('08 Sop'!E357=0,NOT('08 Sop'!H357="")),'08 Sop'!H357,4)</f>
        <v>3</v>
      </c>
      <c r="AH357" s="495">
        <f>IF(AND('08 Sop'!F357=0,NOT('08 Sop'!H357="")),'08 Sop'!H357,4)</f>
        <v>3</v>
      </c>
    </row>
    <row r="358" spans="1:34" ht="13">
      <c r="A358" s="594" t="s">
        <v>4618</v>
      </c>
      <c r="B358" s="601" t="s">
        <v>4619</v>
      </c>
      <c r="C358" s="214"/>
      <c r="D358" s="214"/>
      <c r="E358" s="214"/>
      <c r="F358" s="214"/>
      <c r="G358" s="204"/>
      <c r="H358" s="201"/>
      <c r="I358" s="201"/>
      <c r="J358" s="201"/>
      <c r="K358" s="16"/>
      <c r="L358" s="199"/>
      <c r="AB358" s="495">
        <f>IF(AND('08 Sop'!D358=1,NOT('08 Sop'!I358="")),'08 Sop'!I358,0)</f>
        <v>0</v>
      </c>
    </row>
    <row r="359" spans="1:34">
      <c r="A359" s="604" t="s">
        <v>4620</v>
      </c>
      <c r="B359" s="602" t="s">
        <v>541</v>
      </c>
      <c r="C359" s="214"/>
      <c r="D359" s="214"/>
      <c r="E359" s="214"/>
      <c r="F359" s="214"/>
      <c r="G359" s="206">
        <v>2</v>
      </c>
      <c r="H359" s="201"/>
      <c r="I359" s="201"/>
      <c r="J359" s="201" t="s">
        <v>5466</v>
      </c>
      <c r="K359" s="202" t="s">
        <v>3660</v>
      </c>
      <c r="L359" s="197"/>
      <c r="AA359" s="495">
        <f>IF(AND('08 Sop'!C359=1,NOT('08 Sop'!I359="")),'08 Sop'!I359,0)</f>
        <v>0</v>
      </c>
      <c r="AB359" s="495">
        <f>IF(AND('08 Sop'!D359=1,NOT('08 Sop'!I359="")),'08 Sop'!I359,0)</f>
        <v>0</v>
      </c>
      <c r="AC359" s="495">
        <f>IF(AND('08 Sop'!E359=1,NOT('08 Sop'!I359="")),'08 Sop'!I359,0)</f>
        <v>0</v>
      </c>
      <c r="AD359" s="495">
        <f>IF(AND('08 Sop'!F359=1,NOT('08 Sop'!I359="")),'08 Sop'!I359,0)</f>
        <v>0</v>
      </c>
      <c r="AE359" s="495">
        <f>IF(AND('08 Sop'!C359=0,NOT('08 Sop'!H359="")),'08 Sop'!H359,4)</f>
        <v>4</v>
      </c>
      <c r="AF359" s="495">
        <f>IF(AND('08 Sop'!D359=0,NOT('08 Sop'!H359="")),'08 Sop'!H359,4)</f>
        <v>4</v>
      </c>
      <c r="AG359" s="495">
        <f>IF(AND('08 Sop'!E359=0,NOT('08 Sop'!H359="")),'08 Sop'!H359,4)</f>
        <v>4</v>
      </c>
      <c r="AH359" s="495">
        <f>IF(AND('08 Sop'!F359=0,NOT('08 Sop'!H359="")),'08 Sop'!H359,4)</f>
        <v>4</v>
      </c>
    </row>
    <row r="360" spans="1:34" ht="13">
      <c r="A360" s="604" t="s">
        <v>542</v>
      </c>
      <c r="B360" s="626" t="s">
        <v>35</v>
      </c>
      <c r="C360" s="214"/>
      <c r="D360" s="214"/>
      <c r="E360" s="214"/>
      <c r="F360" s="214"/>
      <c r="G360" s="226">
        <v>4</v>
      </c>
      <c r="H360" s="204"/>
      <c r="I360" s="204"/>
      <c r="J360" s="201" t="s">
        <v>5466</v>
      </c>
      <c r="K360" s="16"/>
      <c r="L360" s="197"/>
      <c r="AA360" s="495">
        <f>IF(AND('08 Sop'!C360=1,NOT('08 Sop'!I360="")),'08 Sop'!I360,0)</f>
        <v>0</v>
      </c>
      <c r="AB360" s="495">
        <f>IF(AND('08 Sop'!D360=1,NOT('08 Sop'!I360="")),'08 Sop'!I360,0)</f>
        <v>0</v>
      </c>
      <c r="AC360" s="495">
        <f>IF(AND('08 Sop'!E360=1,NOT('08 Sop'!I360="")),'08 Sop'!I360,0)</f>
        <v>0</v>
      </c>
      <c r="AD360" s="495">
        <f>IF(AND('08 Sop'!F360=1,NOT('08 Sop'!I360="")),'08 Sop'!I360,0)</f>
        <v>0</v>
      </c>
      <c r="AE360" s="495">
        <f>IF(AND('08 Sop'!C360=0,NOT('08 Sop'!H360="")),'08 Sop'!H360,4)</f>
        <v>4</v>
      </c>
      <c r="AF360" s="495">
        <f>IF(AND('08 Sop'!D360=0,NOT('08 Sop'!H360="")),'08 Sop'!H360,4)</f>
        <v>4</v>
      </c>
      <c r="AG360" s="495">
        <f>IF(AND('08 Sop'!E360=0,NOT('08 Sop'!H360="")),'08 Sop'!H360,4)</f>
        <v>4</v>
      </c>
      <c r="AH360" s="495">
        <f>IF(AND('08 Sop'!F360=0,NOT('08 Sop'!H360="")),'08 Sop'!H360,4)</f>
        <v>4</v>
      </c>
    </row>
    <row r="361" spans="1:34" ht="13">
      <c r="A361" s="604" t="s">
        <v>36</v>
      </c>
      <c r="B361" s="626" t="s">
        <v>37</v>
      </c>
      <c r="C361" s="214"/>
      <c r="D361" s="214"/>
      <c r="E361" s="214"/>
      <c r="F361" s="214"/>
      <c r="G361" s="226">
        <v>4</v>
      </c>
      <c r="H361" s="226">
        <v>2</v>
      </c>
      <c r="I361" s="204"/>
      <c r="J361" s="201" t="s">
        <v>5466</v>
      </c>
      <c r="K361" s="16"/>
      <c r="L361" s="197"/>
      <c r="AA361" s="495">
        <f>IF(AND('08 Sop'!C361=1,NOT('08 Sop'!I361="")),'08 Sop'!I361,0)</f>
        <v>0</v>
      </c>
      <c r="AB361" s="495">
        <f>IF(AND('08 Sop'!D361=1,NOT('08 Sop'!I361="")),'08 Sop'!I361,0)</f>
        <v>0</v>
      </c>
      <c r="AC361" s="495">
        <f>IF(AND('08 Sop'!E361=1,NOT('08 Sop'!I361="")),'08 Sop'!I361,0)</f>
        <v>0</v>
      </c>
      <c r="AD361" s="495">
        <f>IF(AND('08 Sop'!F361=1,NOT('08 Sop'!I361="")),'08 Sop'!I361,0)</f>
        <v>0</v>
      </c>
      <c r="AE361" s="495">
        <f>IF(AND('08 Sop'!C361=0,NOT('08 Sop'!H361="")),'08 Sop'!H361,4)</f>
        <v>2</v>
      </c>
      <c r="AF361" s="495">
        <f>IF(AND('08 Sop'!D361=0,NOT('08 Sop'!H361="")),'08 Sop'!H361,4)</f>
        <v>2</v>
      </c>
      <c r="AG361" s="495">
        <f>IF(AND('08 Sop'!E361=0,NOT('08 Sop'!H361="")),'08 Sop'!H361,4)</f>
        <v>2</v>
      </c>
      <c r="AH361" s="495">
        <f>IF(AND('08 Sop'!F361=0,NOT('08 Sop'!H361="")),'08 Sop'!H361,4)</f>
        <v>2</v>
      </c>
    </row>
    <row r="362" spans="1:34" ht="13">
      <c r="A362" s="604" t="s">
        <v>38</v>
      </c>
      <c r="B362" s="626" t="s">
        <v>39</v>
      </c>
      <c r="C362" s="214"/>
      <c r="D362" s="214"/>
      <c r="E362" s="214"/>
      <c r="F362" s="214"/>
      <c r="G362" s="226">
        <v>4</v>
      </c>
      <c r="H362" s="226">
        <v>2</v>
      </c>
      <c r="I362" s="204"/>
      <c r="J362" s="201" t="s">
        <v>5466</v>
      </c>
      <c r="K362" s="16"/>
      <c r="L362" s="197"/>
      <c r="AA362" s="495">
        <f>IF(AND('08 Sop'!C362=1,NOT('08 Sop'!I362="")),'08 Sop'!I362,0)</f>
        <v>0</v>
      </c>
      <c r="AB362" s="495">
        <f>IF(AND('08 Sop'!D362=1,NOT('08 Sop'!I362="")),'08 Sop'!I362,0)</f>
        <v>0</v>
      </c>
      <c r="AC362" s="495">
        <f>IF(AND('08 Sop'!E362=1,NOT('08 Sop'!I362="")),'08 Sop'!I362,0)</f>
        <v>0</v>
      </c>
      <c r="AD362" s="495">
        <f>IF(AND('08 Sop'!F362=1,NOT('08 Sop'!I362="")),'08 Sop'!I362,0)</f>
        <v>0</v>
      </c>
      <c r="AE362" s="495">
        <f>IF(AND('08 Sop'!C362=0,NOT('08 Sop'!H362="")),'08 Sop'!H362,4)</f>
        <v>2</v>
      </c>
      <c r="AF362" s="495">
        <f>IF(AND('08 Sop'!D362=0,NOT('08 Sop'!H362="")),'08 Sop'!H362,4)</f>
        <v>2</v>
      </c>
      <c r="AG362" s="495">
        <f>IF(AND('08 Sop'!E362=0,NOT('08 Sop'!H362="")),'08 Sop'!H362,4)</f>
        <v>2</v>
      </c>
      <c r="AH362" s="495">
        <f>IF(AND('08 Sop'!F362=0,NOT('08 Sop'!H362="")),'08 Sop'!H362,4)</f>
        <v>2</v>
      </c>
    </row>
    <row r="363" spans="1:34" ht="13">
      <c r="A363" s="604" t="s">
        <v>40</v>
      </c>
      <c r="B363" s="626" t="s">
        <v>41</v>
      </c>
      <c r="C363" s="214"/>
      <c r="D363" s="214"/>
      <c r="E363" s="214"/>
      <c r="F363" s="214"/>
      <c r="G363" s="226">
        <v>4</v>
      </c>
      <c r="H363" s="226">
        <v>3</v>
      </c>
      <c r="I363" s="204"/>
      <c r="J363" s="201" t="s">
        <v>2356</v>
      </c>
      <c r="K363" s="16"/>
      <c r="L363" s="197"/>
      <c r="AA363" s="495">
        <f>IF(AND('08 Sop'!C363=1,NOT('08 Sop'!I363="")),'08 Sop'!I363,0)</f>
        <v>0</v>
      </c>
      <c r="AB363" s="495">
        <f>IF(AND('08 Sop'!D363=1,NOT('08 Sop'!I363="")),'08 Sop'!I363,0)</f>
        <v>0</v>
      </c>
      <c r="AC363" s="495">
        <f>IF(AND('08 Sop'!E363=1,NOT('08 Sop'!I363="")),'08 Sop'!I363,0)</f>
        <v>0</v>
      </c>
      <c r="AD363" s="495">
        <f>IF(AND('08 Sop'!F363=1,NOT('08 Sop'!I363="")),'08 Sop'!I363,0)</f>
        <v>0</v>
      </c>
      <c r="AE363" s="495">
        <f>IF(AND('08 Sop'!C363=0,NOT('08 Sop'!H363="")),'08 Sop'!H363,4)</f>
        <v>3</v>
      </c>
      <c r="AF363" s="495">
        <f>IF(AND('08 Sop'!D363=0,NOT('08 Sop'!H363="")),'08 Sop'!H363,4)</f>
        <v>3</v>
      </c>
      <c r="AG363" s="495">
        <f>IF(AND('08 Sop'!E363=0,NOT('08 Sop'!H363="")),'08 Sop'!H363,4)</f>
        <v>3</v>
      </c>
      <c r="AH363" s="495">
        <f>IF(AND('08 Sop'!F363=0,NOT('08 Sop'!H363="")),'08 Sop'!H363,4)</f>
        <v>3</v>
      </c>
    </row>
    <row r="364" spans="1:34" ht="13">
      <c r="A364" s="604" t="s">
        <v>5294</v>
      </c>
      <c r="B364" s="662" t="s">
        <v>4455</v>
      </c>
      <c r="C364" s="214"/>
      <c r="D364" s="214"/>
      <c r="E364" s="214"/>
      <c r="F364" s="214"/>
      <c r="G364" s="226">
        <v>4</v>
      </c>
      <c r="H364" s="226">
        <v>3</v>
      </c>
      <c r="I364" s="204"/>
      <c r="J364" s="201" t="s">
        <v>2356</v>
      </c>
      <c r="K364" s="16"/>
      <c r="L364" s="197"/>
      <c r="AA364" s="495">
        <f>IF(AND('08 Sop'!C364=1,NOT('08 Sop'!I364="")),'08 Sop'!I364,0)</f>
        <v>0</v>
      </c>
      <c r="AB364" s="495">
        <f>IF(AND('08 Sop'!D364=1,NOT('08 Sop'!I364="")),'08 Sop'!I364,0)</f>
        <v>0</v>
      </c>
      <c r="AC364" s="495">
        <f>IF(AND('08 Sop'!E364=1,NOT('08 Sop'!I364="")),'08 Sop'!I364,0)</f>
        <v>0</v>
      </c>
      <c r="AD364" s="495">
        <f>IF(AND('08 Sop'!F364=1,NOT('08 Sop'!I364="")),'08 Sop'!I364,0)</f>
        <v>0</v>
      </c>
      <c r="AE364" s="495">
        <f>IF(AND('08 Sop'!C364=0,NOT('08 Sop'!H364="")),'08 Sop'!H364,4)</f>
        <v>3</v>
      </c>
      <c r="AF364" s="495">
        <f>IF(AND('08 Sop'!D364=0,NOT('08 Sop'!H364="")),'08 Sop'!H364,4)</f>
        <v>3</v>
      </c>
      <c r="AG364" s="495">
        <f>IF(AND('08 Sop'!E364=0,NOT('08 Sop'!H364="")),'08 Sop'!H364,4)</f>
        <v>3</v>
      </c>
      <c r="AH364" s="495">
        <f>IF(AND('08 Sop'!F364=0,NOT('08 Sop'!H364="")),'08 Sop'!H364,4)</f>
        <v>3</v>
      </c>
    </row>
    <row r="365" spans="1:34" ht="13">
      <c r="A365" s="604" t="s">
        <v>4456</v>
      </c>
      <c r="B365" s="636" t="s">
        <v>4595</v>
      </c>
      <c r="C365" s="214"/>
      <c r="D365" s="214"/>
      <c r="E365" s="214"/>
      <c r="F365" s="214"/>
      <c r="G365" s="226">
        <v>4</v>
      </c>
      <c r="H365" s="226">
        <v>3</v>
      </c>
      <c r="I365" s="204"/>
      <c r="J365" s="201" t="s">
        <v>2356</v>
      </c>
      <c r="K365" s="16"/>
      <c r="L365" s="197"/>
      <c r="AA365" s="495">
        <f>IF(AND('08 Sop'!C365=1,NOT('08 Sop'!I365="")),'08 Sop'!I365,0)</f>
        <v>0</v>
      </c>
      <c r="AB365" s="495">
        <f>IF(AND('08 Sop'!D365=1,NOT('08 Sop'!I365="")),'08 Sop'!I365,0)</f>
        <v>0</v>
      </c>
      <c r="AC365" s="495">
        <f>IF(AND('08 Sop'!E365=1,NOT('08 Sop'!I365="")),'08 Sop'!I365,0)</f>
        <v>0</v>
      </c>
      <c r="AD365" s="495">
        <f>IF(AND('08 Sop'!F365=1,NOT('08 Sop'!I365="")),'08 Sop'!I365,0)</f>
        <v>0</v>
      </c>
      <c r="AE365" s="495">
        <f>IF(AND('08 Sop'!C365=0,NOT('08 Sop'!H365="")),'08 Sop'!H365,4)</f>
        <v>3</v>
      </c>
      <c r="AF365" s="495">
        <f>IF(AND('08 Sop'!D365=0,NOT('08 Sop'!H365="")),'08 Sop'!H365,4)</f>
        <v>3</v>
      </c>
      <c r="AG365" s="495">
        <f>IF(AND('08 Sop'!E365=0,NOT('08 Sop'!H365="")),'08 Sop'!H365,4)</f>
        <v>3</v>
      </c>
      <c r="AH365" s="495">
        <f>IF(AND('08 Sop'!F365=0,NOT('08 Sop'!H365="")),'08 Sop'!H365,4)</f>
        <v>3</v>
      </c>
    </row>
    <row r="366" spans="1:34" ht="20">
      <c r="A366" s="604" t="s">
        <v>4596</v>
      </c>
      <c r="B366" s="602" t="s">
        <v>4299</v>
      </c>
      <c r="C366" s="214"/>
      <c r="D366" s="214"/>
      <c r="E366" s="214"/>
      <c r="F366" s="214"/>
      <c r="G366" s="226">
        <v>4</v>
      </c>
      <c r="H366" s="226">
        <v>3</v>
      </c>
      <c r="I366" s="204"/>
      <c r="J366" s="201" t="s">
        <v>2356</v>
      </c>
      <c r="K366" s="16"/>
      <c r="L366" s="197"/>
      <c r="AA366" s="495">
        <f>IF(AND('08 Sop'!C366=1,NOT('08 Sop'!I366="")),'08 Sop'!I366,0)</f>
        <v>0</v>
      </c>
      <c r="AB366" s="495">
        <f>IF(AND('08 Sop'!D366=1,NOT('08 Sop'!I366="")),'08 Sop'!I366,0)</f>
        <v>0</v>
      </c>
      <c r="AC366" s="495">
        <f>IF(AND('08 Sop'!E366=1,NOT('08 Sop'!I366="")),'08 Sop'!I366,0)</f>
        <v>0</v>
      </c>
      <c r="AD366" s="495">
        <f>IF(AND('08 Sop'!F366=1,NOT('08 Sop'!I366="")),'08 Sop'!I366,0)</f>
        <v>0</v>
      </c>
      <c r="AE366" s="495">
        <f>IF(AND('08 Sop'!C366=0,NOT('08 Sop'!H366="")),'08 Sop'!H366,4)</f>
        <v>3</v>
      </c>
      <c r="AF366" s="495">
        <f>IF(AND('08 Sop'!D366=0,NOT('08 Sop'!H366="")),'08 Sop'!H366,4)</f>
        <v>3</v>
      </c>
      <c r="AG366" s="495">
        <f>IF(AND('08 Sop'!E366=0,NOT('08 Sop'!H366="")),'08 Sop'!H366,4)</f>
        <v>3</v>
      </c>
      <c r="AH366" s="495">
        <f>IF(AND('08 Sop'!F366=0,NOT('08 Sop'!H366="")),'08 Sop'!H366,4)</f>
        <v>3</v>
      </c>
    </row>
    <row r="367" spans="1:34" ht="13">
      <c r="A367" s="604" t="s">
        <v>4597</v>
      </c>
      <c r="B367" s="662" t="s">
        <v>4598</v>
      </c>
      <c r="C367" s="214"/>
      <c r="D367" s="214"/>
      <c r="E367" s="214"/>
      <c r="F367" s="214"/>
      <c r="G367" s="226">
        <v>4</v>
      </c>
      <c r="H367" s="226">
        <v>3</v>
      </c>
      <c r="I367" s="204"/>
      <c r="J367" s="201" t="s">
        <v>2356</v>
      </c>
      <c r="K367" s="16"/>
      <c r="L367" s="197"/>
      <c r="AA367" s="495">
        <f>IF(AND('08 Sop'!C367=1,NOT('08 Sop'!I367="")),'08 Sop'!I367,0)</f>
        <v>0</v>
      </c>
      <c r="AB367" s="495">
        <f>IF(AND('08 Sop'!D367=1,NOT('08 Sop'!I367="")),'08 Sop'!I367,0)</f>
        <v>0</v>
      </c>
      <c r="AC367" s="495">
        <f>IF(AND('08 Sop'!E367=1,NOT('08 Sop'!I367="")),'08 Sop'!I367,0)</f>
        <v>0</v>
      </c>
      <c r="AD367" s="495">
        <f>IF(AND('08 Sop'!F367=1,NOT('08 Sop'!I367="")),'08 Sop'!I367,0)</f>
        <v>0</v>
      </c>
      <c r="AE367" s="495">
        <f>IF(AND('08 Sop'!C367=0,NOT('08 Sop'!H367="")),'08 Sop'!H367,4)</f>
        <v>3</v>
      </c>
      <c r="AF367" s="495">
        <f>IF(AND('08 Sop'!D367=0,NOT('08 Sop'!H367="")),'08 Sop'!H367,4)</f>
        <v>3</v>
      </c>
      <c r="AG367" s="495">
        <f>IF(AND('08 Sop'!E367=0,NOT('08 Sop'!H367="")),'08 Sop'!H367,4)</f>
        <v>3</v>
      </c>
      <c r="AH367" s="495">
        <f>IF(AND('08 Sop'!F367=0,NOT('08 Sop'!H367="")),'08 Sop'!H367,4)</f>
        <v>3</v>
      </c>
    </row>
    <row r="368" spans="1:34">
      <c r="A368" s="604" t="s">
        <v>4599</v>
      </c>
      <c r="B368" s="358" t="s">
        <v>4600</v>
      </c>
      <c r="C368" s="214"/>
      <c r="D368" s="214"/>
      <c r="E368" s="214"/>
      <c r="F368" s="214"/>
      <c r="G368" s="219">
        <v>3</v>
      </c>
      <c r="H368" s="219">
        <v>2</v>
      </c>
      <c r="I368" s="220"/>
      <c r="J368" s="219" t="s">
        <v>2858</v>
      </c>
      <c r="K368" s="224"/>
      <c r="L368" s="222"/>
      <c r="AA368" s="495">
        <f>IF(AND('08 Sop'!C368=1,NOT('08 Sop'!I368="")),'08 Sop'!I368,0)</f>
        <v>0</v>
      </c>
      <c r="AB368" s="495">
        <f>IF(AND('08 Sop'!D368=1,NOT('08 Sop'!I368="")),'08 Sop'!I368,0)</f>
        <v>0</v>
      </c>
      <c r="AC368" s="495">
        <f>IF(AND('08 Sop'!E368=1,NOT('08 Sop'!I368="")),'08 Sop'!I368,0)</f>
        <v>0</v>
      </c>
      <c r="AD368" s="495">
        <f>IF(AND('08 Sop'!F368=1,NOT('08 Sop'!I368="")),'08 Sop'!I368,0)</f>
        <v>0</v>
      </c>
      <c r="AE368" s="495">
        <f>IF(AND('08 Sop'!C368=0,NOT('08 Sop'!H368="")),'08 Sop'!H368,4)</f>
        <v>2</v>
      </c>
      <c r="AF368" s="495">
        <f>IF(AND('08 Sop'!D368=0,NOT('08 Sop'!H368="")),'08 Sop'!H368,4)</f>
        <v>2</v>
      </c>
      <c r="AG368" s="495">
        <f>IF(AND('08 Sop'!E368=0,NOT('08 Sop'!H368="")),'08 Sop'!H368,4)</f>
        <v>2</v>
      </c>
      <c r="AH368" s="495">
        <f>IF(AND('08 Sop'!F368=0,NOT('08 Sop'!H368="")),'08 Sop'!H368,4)</f>
        <v>2</v>
      </c>
    </row>
    <row r="369" spans="1:34" ht="13">
      <c r="A369" s="594" t="s">
        <v>4601</v>
      </c>
      <c r="B369" s="601" t="s">
        <v>4602</v>
      </c>
      <c r="C369" s="214"/>
      <c r="D369" s="214"/>
      <c r="E369" s="214"/>
      <c r="F369" s="214"/>
      <c r="G369" s="204"/>
      <c r="H369" s="204"/>
      <c r="I369" s="204"/>
      <c r="J369" s="204"/>
      <c r="K369" s="16"/>
      <c r="L369" s="197"/>
      <c r="AB369" s="495">
        <f>IF(AND('08 Sop'!D369=1,NOT('08 Sop'!I369="")),'08 Sop'!I369,0)</f>
        <v>0</v>
      </c>
    </row>
    <row r="370" spans="1:34" ht="20">
      <c r="A370" s="356" t="s">
        <v>4651</v>
      </c>
      <c r="B370" s="358" t="s">
        <v>4300</v>
      </c>
      <c r="C370" s="214"/>
      <c r="D370" s="214"/>
      <c r="E370" s="214"/>
      <c r="F370" s="214"/>
      <c r="G370" s="219">
        <v>3</v>
      </c>
      <c r="H370" s="219">
        <v>2</v>
      </c>
      <c r="I370" s="220"/>
      <c r="J370" s="219" t="s">
        <v>5466</v>
      </c>
      <c r="K370" s="224"/>
      <c r="L370" s="222"/>
      <c r="AA370" s="495">
        <f>IF(AND('08 Sop'!C370=1,NOT('08 Sop'!I370="")),'08 Sop'!I370,0)</f>
        <v>0</v>
      </c>
      <c r="AB370" s="495">
        <f>IF(AND('08 Sop'!D370=1,NOT('08 Sop'!I370="")),'08 Sop'!I370,0)</f>
        <v>0</v>
      </c>
      <c r="AC370" s="495">
        <f>IF(AND('08 Sop'!E370=1,NOT('08 Sop'!I370="")),'08 Sop'!I370,0)</f>
        <v>0</v>
      </c>
      <c r="AD370" s="495">
        <f>IF(AND('08 Sop'!F370=1,NOT('08 Sop'!I370="")),'08 Sop'!I370,0)</f>
        <v>0</v>
      </c>
      <c r="AE370" s="495">
        <f>IF(AND('08 Sop'!C370=0,NOT('08 Sop'!H370="")),'08 Sop'!H370,4)</f>
        <v>2</v>
      </c>
      <c r="AF370" s="495">
        <f>IF(AND('08 Sop'!D370=0,NOT('08 Sop'!H370="")),'08 Sop'!H370,4)</f>
        <v>2</v>
      </c>
      <c r="AG370" s="495">
        <f>IF(AND('08 Sop'!E370=0,NOT('08 Sop'!H370="")),'08 Sop'!H370,4)</f>
        <v>2</v>
      </c>
      <c r="AH370" s="495">
        <f>IF(AND('08 Sop'!F370=0,NOT('08 Sop'!H370="")),'08 Sop'!H370,4)</f>
        <v>2</v>
      </c>
    </row>
    <row r="371" spans="1:34">
      <c r="A371" s="356" t="s">
        <v>4652</v>
      </c>
      <c r="B371" s="358" t="s">
        <v>4580</v>
      </c>
      <c r="C371" s="214"/>
      <c r="D371" s="214"/>
      <c r="E371" s="214"/>
      <c r="F371" s="214"/>
      <c r="G371" s="219">
        <v>3</v>
      </c>
      <c r="H371" s="219"/>
      <c r="I371" s="220"/>
      <c r="J371" s="219" t="s">
        <v>5466</v>
      </c>
      <c r="K371" s="224"/>
      <c r="L371" s="222"/>
      <c r="AA371" s="495">
        <f>IF(AND('08 Sop'!C371=1,NOT('08 Sop'!I371="")),'08 Sop'!I371,0)</f>
        <v>0</v>
      </c>
      <c r="AB371" s="495">
        <f>IF(AND('08 Sop'!D371=1,NOT('08 Sop'!I371="")),'08 Sop'!I371,0)</f>
        <v>0</v>
      </c>
      <c r="AC371" s="495">
        <f>IF(AND('08 Sop'!E371=1,NOT('08 Sop'!I371="")),'08 Sop'!I371,0)</f>
        <v>0</v>
      </c>
      <c r="AD371" s="495">
        <f>IF(AND('08 Sop'!F371=1,NOT('08 Sop'!I371="")),'08 Sop'!I371,0)</f>
        <v>0</v>
      </c>
      <c r="AE371" s="495">
        <f>IF(AND('08 Sop'!C371=0,NOT('08 Sop'!H371="")),'08 Sop'!H371,4)</f>
        <v>4</v>
      </c>
      <c r="AF371" s="495">
        <f>IF(AND('08 Sop'!D371=0,NOT('08 Sop'!H371="")),'08 Sop'!H371,4)</f>
        <v>4</v>
      </c>
      <c r="AG371" s="495">
        <f>IF(AND('08 Sop'!E371=0,NOT('08 Sop'!H371="")),'08 Sop'!H371,4)</f>
        <v>4</v>
      </c>
      <c r="AH371" s="495">
        <f>IF(AND('08 Sop'!F371=0,NOT('08 Sop'!H371="")),'08 Sop'!H371,4)</f>
        <v>4</v>
      </c>
    </row>
    <row r="372" spans="1:34" ht="20">
      <c r="A372" s="356" t="s">
        <v>4581</v>
      </c>
      <c r="B372" s="358" t="s">
        <v>4582</v>
      </c>
      <c r="C372" s="214"/>
      <c r="D372" s="214"/>
      <c r="E372" s="214"/>
      <c r="F372" s="214"/>
      <c r="G372" s="219">
        <v>2</v>
      </c>
      <c r="H372" s="219">
        <v>3</v>
      </c>
      <c r="I372" s="220"/>
      <c r="J372" s="219" t="s">
        <v>5466</v>
      </c>
      <c r="K372" s="224"/>
      <c r="L372" s="222"/>
      <c r="AA372" s="495">
        <f>IF(AND('08 Sop'!C372=1,NOT('08 Sop'!I372="")),'08 Sop'!I372,0)</f>
        <v>0</v>
      </c>
      <c r="AB372" s="495">
        <f>IF(AND('08 Sop'!D372=1,NOT('08 Sop'!I372="")),'08 Sop'!I372,0)</f>
        <v>0</v>
      </c>
      <c r="AC372" s="495">
        <f>IF(AND('08 Sop'!E372=1,NOT('08 Sop'!I372="")),'08 Sop'!I372,0)</f>
        <v>0</v>
      </c>
      <c r="AD372" s="495">
        <f>IF(AND('08 Sop'!F372=1,NOT('08 Sop'!I372="")),'08 Sop'!I372,0)</f>
        <v>0</v>
      </c>
      <c r="AE372" s="495">
        <f>IF(AND('08 Sop'!C372=0,NOT('08 Sop'!H372="")),'08 Sop'!H372,4)</f>
        <v>3</v>
      </c>
      <c r="AF372" s="495">
        <f>IF(AND('08 Sop'!D372=0,NOT('08 Sop'!H372="")),'08 Sop'!H372,4)</f>
        <v>3</v>
      </c>
      <c r="AG372" s="495">
        <f>IF(AND('08 Sop'!E372=0,NOT('08 Sop'!H372="")),'08 Sop'!H372,4)</f>
        <v>3</v>
      </c>
      <c r="AH372" s="495">
        <f>IF(AND('08 Sop'!F372=0,NOT('08 Sop'!H372="")),'08 Sop'!H372,4)</f>
        <v>3</v>
      </c>
    </row>
    <row r="373" spans="1:34" ht="20">
      <c r="A373" s="356" t="s">
        <v>4583</v>
      </c>
      <c r="B373" s="358" t="s">
        <v>4584</v>
      </c>
      <c r="C373" s="214"/>
      <c r="D373" s="214"/>
      <c r="E373" s="214"/>
      <c r="F373" s="214"/>
      <c r="G373" s="219">
        <v>2</v>
      </c>
      <c r="H373" s="219">
        <v>3</v>
      </c>
      <c r="I373" s="220"/>
      <c r="J373" s="219" t="s">
        <v>5466</v>
      </c>
      <c r="K373" s="224"/>
      <c r="L373" s="222"/>
      <c r="AA373" s="495">
        <f>IF(AND('08 Sop'!C373=1,NOT('08 Sop'!I373="")),'08 Sop'!I373,0)</f>
        <v>0</v>
      </c>
      <c r="AB373" s="495">
        <f>IF(AND('08 Sop'!D373=1,NOT('08 Sop'!I373="")),'08 Sop'!I373,0)</f>
        <v>0</v>
      </c>
      <c r="AC373" s="495">
        <f>IF(AND('08 Sop'!E373=1,NOT('08 Sop'!I373="")),'08 Sop'!I373,0)</f>
        <v>0</v>
      </c>
      <c r="AD373" s="495">
        <f>IF(AND('08 Sop'!F373=1,NOT('08 Sop'!I373="")),'08 Sop'!I373,0)</f>
        <v>0</v>
      </c>
      <c r="AE373" s="495">
        <f>IF(AND('08 Sop'!C373=0,NOT('08 Sop'!H373="")),'08 Sop'!H373,4)</f>
        <v>3</v>
      </c>
      <c r="AF373" s="495">
        <f>IF(AND('08 Sop'!D373=0,NOT('08 Sop'!H373="")),'08 Sop'!H373,4)</f>
        <v>3</v>
      </c>
      <c r="AG373" s="495">
        <f>IF(AND('08 Sop'!E373=0,NOT('08 Sop'!H373="")),'08 Sop'!H373,4)</f>
        <v>3</v>
      </c>
      <c r="AH373" s="495">
        <f>IF(AND('08 Sop'!F373=0,NOT('08 Sop'!H373="")),'08 Sop'!H373,4)</f>
        <v>3</v>
      </c>
    </row>
    <row r="374" spans="1:34">
      <c r="A374" s="356" t="s">
        <v>4585</v>
      </c>
      <c r="B374" s="358" t="s">
        <v>4654</v>
      </c>
      <c r="C374" s="214"/>
      <c r="D374" s="214"/>
      <c r="E374" s="214"/>
      <c r="F374" s="214"/>
      <c r="G374" s="219">
        <v>3</v>
      </c>
      <c r="H374" s="219"/>
      <c r="I374" s="220"/>
      <c r="J374" s="219" t="s">
        <v>5466</v>
      </c>
      <c r="K374" s="224"/>
      <c r="L374" s="222"/>
      <c r="AA374" s="495">
        <f>IF(AND('08 Sop'!C374=1,NOT('08 Sop'!I374="")),'08 Sop'!I374,0)</f>
        <v>0</v>
      </c>
      <c r="AB374" s="495">
        <f>IF(AND('08 Sop'!D374=1,NOT('08 Sop'!I374="")),'08 Sop'!I374,0)</f>
        <v>0</v>
      </c>
      <c r="AC374" s="495">
        <f>IF(AND('08 Sop'!E374=1,NOT('08 Sop'!I374="")),'08 Sop'!I374,0)</f>
        <v>0</v>
      </c>
      <c r="AD374" s="495">
        <f>IF(AND('08 Sop'!F374=1,NOT('08 Sop'!I374="")),'08 Sop'!I374,0)</f>
        <v>0</v>
      </c>
      <c r="AE374" s="495">
        <f>IF(AND('08 Sop'!C374=0,NOT('08 Sop'!H374="")),'08 Sop'!H374,4)</f>
        <v>4</v>
      </c>
      <c r="AF374" s="495">
        <f>IF(AND('08 Sop'!D374=0,NOT('08 Sop'!H374="")),'08 Sop'!H374,4)</f>
        <v>4</v>
      </c>
      <c r="AG374" s="495">
        <f>IF(AND('08 Sop'!E374=0,NOT('08 Sop'!H374="")),'08 Sop'!H374,4)</f>
        <v>4</v>
      </c>
      <c r="AH374" s="495">
        <f>IF(AND('08 Sop'!F374=0,NOT('08 Sop'!H374="")),'08 Sop'!H374,4)</f>
        <v>4</v>
      </c>
    </row>
    <row r="375" spans="1:34">
      <c r="A375" s="356" t="s">
        <v>4655</v>
      </c>
      <c r="B375" s="358" t="s">
        <v>4656</v>
      </c>
      <c r="C375" s="214"/>
      <c r="D375" s="214"/>
      <c r="E375" s="214"/>
      <c r="F375" s="214"/>
      <c r="G375" s="219">
        <v>3</v>
      </c>
      <c r="H375" s="219">
        <v>3</v>
      </c>
      <c r="I375" s="220"/>
      <c r="J375" s="219" t="s">
        <v>5466</v>
      </c>
      <c r="K375" s="224"/>
      <c r="L375" s="222"/>
      <c r="AA375" s="495">
        <f>IF(AND('08 Sop'!C375=1,NOT('08 Sop'!I375="")),'08 Sop'!I375,0)</f>
        <v>0</v>
      </c>
      <c r="AB375" s="495">
        <f>IF(AND('08 Sop'!D375=1,NOT('08 Sop'!I375="")),'08 Sop'!I375,0)</f>
        <v>0</v>
      </c>
      <c r="AC375" s="495">
        <f>IF(AND('08 Sop'!E375=1,NOT('08 Sop'!I375="")),'08 Sop'!I375,0)</f>
        <v>0</v>
      </c>
      <c r="AD375" s="495">
        <f>IF(AND('08 Sop'!F375=1,NOT('08 Sop'!I375="")),'08 Sop'!I375,0)</f>
        <v>0</v>
      </c>
      <c r="AE375" s="495">
        <f>IF(AND('08 Sop'!C375=0,NOT('08 Sop'!H375="")),'08 Sop'!H375,4)</f>
        <v>3</v>
      </c>
      <c r="AF375" s="495">
        <f>IF(AND('08 Sop'!D375=0,NOT('08 Sop'!H375="")),'08 Sop'!H375,4)</f>
        <v>3</v>
      </c>
      <c r="AG375" s="495">
        <f>IF(AND('08 Sop'!E375=0,NOT('08 Sop'!H375="")),'08 Sop'!H375,4)</f>
        <v>3</v>
      </c>
      <c r="AH375" s="495">
        <f>IF(AND('08 Sop'!F375=0,NOT('08 Sop'!H375="")),'08 Sop'!H375,4)</f>
        <v>3</v>
      </c>
    </row>
    <row r="376" spans="1:34">
      <c r="A376" s="356" t="s">
        <v>4657</v>
      </c>
      <c r="B376" s="358" t="s">
        <v>4658</v>
      </c>
      <c r="C376" s="214"/>
      <c r="D376" s="214"/>
      <c r="E376" s="214"/>
      <c r="F376" s="214"/>
      <c r="G376" s="219">
        <v>3</v>
      </c>
      <c r="H376" s="219">
        <v>3</v>
      </c>
      <c r="I376" s="220"/>
      <c r="J376" s="219" t="s">
        <v>5466</v>
      </c>
      <c r="K376" s="224"/>
      <c r="L376" s="222"/>
      <c r="AA376" s="495">
        <f>IF(AND('08 Sop'!C376=1,NOT('08 Sop'!I376="")),'08 Sop'!I376,0)</f>
        <v>0</v>
      </c>
      <c r="AB376" s="495">
        <f>IF(AND('08 Sop'!D376=1,NOT('08 Sop'!I376="")),'08 Sop'!I376,0)</f>
        <v>0</v>
      </c>
      <c r="AC376" s="495">
        <f>IF(AND('08 Sop'!E376=1,NOT('08 Sop'!I376="")),'08 Sop'!I376,0)</f>
        <v>0</v>
      </c>
      <c r="AD376" s="495">
        <f>IF(AND('08 Sop'!F376=1,NOT('08 Sop'!I376="")),'08 Sop'!I376,0)</f>
        <v>0</v>
      </c>
      <c r="AE376" s="495">
        <f>IF(AND('08 Sop'!C376=0,NOT('08 Sop'!H376="")),'08 Sop'!H376,4)</f>
        <v>3</v>
      </c>
      <c r="AF376" s="495">
        <f>IF(AND('08 Sop'!D376=0,NOT('08 Sop'!H376="")),'08 Sop'!H376,4)</f>
        <v>3</v>
      </c>
      <c r="AG376" s="495">
        <f>IF(AND('08 Sop'!E376=0,NOT('08 Sop'!H376="")),'08 Sop'!H376,4)</f>
        <v>3</v>
      </c>
      <c r="AH376" s="495">
        <f>IF(AND('08 Sop'!F376=0,NOT('08 Sop'!H376="")),'08 Sop'!H376,4)</f>
        <v>3</v>
      </c>
    </row>
    <row r="377" spans="1:34" ht="20">
      <c r="A377" s="356" t="s">
        <v>4659</v>
      </c>
      <c r="B377" s="358" t="s">
        <v>4660</v>
      </c>
      <c r="C377" s="214"/>
      <c r="D377" s="214"/>
      <c r="E377" s="214"/>
      <c r="F377" s="214"/>
      <c r="G377" s="219">
        <v>3</v>
      </c>
      <c r="H377" s="219">
        <v>3</v>
      </c>
      <c r="I377" s="220"/>
      <c r="J377" s="219" t="s">
        <v>3371</v>
      </c>
      <c r="K377" s="224"/>
      <c r="L377" s="222"/>
      <c r="AA377" s="495">
        <f>IF(AND('08 Sop'!C377=1,NOT('08 Sop'!I377="")),'08 Sop'!I377,0)</f>
        <v>0</v>
      </c>
      <c r="AB377" s="495">
        <f>IF(AND('08 Sop'!D377=1,NOT('08 Sop'!I377="")),'08 Sop'!I377,0)</f>
        <v>0</v>
      </c>
      <c r="AC377" s="495">
        <f>IF(AND('08 Sop'!E377=1,NOT('08 Sop'!I377="")),'08 Sop'!I377,0)</f>
        <v>0</v>
      </c>
      <c r="AD377" s="495">
        <f>IF(AND('08 Sop'!F377=1,NOT('08 Sop'!I377="")),'08 Sop'!I377,0)</f>
        <v>0</v>
      </c>
      <c r="AE377" s="495">
        <f>IF(AND('08 Sop'!C377=0,NOT('08 Sop'!H377="")),'08 Sop'!H377,4)</f>
        <v>3</v>
      </c>
      <c r="AF377" s="495">
        <f>IF(AND('08 Sop'!D377=0,NOT('08 Sop'!H377="")),'08 Sop'!H377,4)</f>
        <v>3</v>
      </c>
      <c r="AG377" s="495">
        <f>IF(AND('08 Sop'!E377=0,NOT('08 Sop'!H377="")),'08 Sop'!H377,4)</f>
        <v>3</v>
      </c>
      <c r="AH377" s="495">
        <f>IF(AND('08 Sop'!F377=0,NOT('08 Sop'!H377="")),'08 Sop'!H377,4)</f>
        <v>3</v>
      </c>
    </row>
    <row r="378" spans="1:34">
      <c r="A378" s="356" t="s">
        <v>4661</v>
      </c>
      <c r="B378" s="358" t="s">
        <v>4536</v>
      </c>
      <c r="C378" s="214"/>
      <c r="D378" s="214"/>
      <c r="E378" s="214"/>
      <c r="F378" s="214"/>
      <c r="G378" s="219">
        <v>3</v>
      </c>
      <c r="H378" s="219">
        <v>2</v>
      </c>
      <c r="I378" s="220"/>
      <c r="J378" s="219" t="s">
        <v>2858</v>
      </c>
      <c r="K378" s="224"/>
      <c r="L378" s="222"/>
      <c r="AA378" s="495">
        <f>IF(AND('08 Sop'!C378=1,NOT('08 Sop'!I378="")),'08 Sop'!I378,0)</f>
        <v>0</v>
      </c>
      <c r="AB378" s="495">
        <f>IF(AND('08 Sop'!D378=1,NOT('08 Sop'!I378="")),'08 Sop'!I378,0)</f>
        <v>0</v>
      </c>
      <c r="AC378" s="495">
        <f>IF(AND('08 Sop'!E378=1,NOT('08 Sop'!I378="")),'08 Sop'!I378,0)</f>
        <v>0</v>
      </c>
      <c r="AD378" s="495">
        <f>IF(AND('08 Sop'!F378=1,NOT('08 Sop'!I378="")),'08 Sop'!I378,0)</f>
        <v>0</v>
      </c>
      <c r="AE378" s="495">
        <f>IF(AND('08 Sop'!C378=0,NOT('08 Sop'!H378="")),'08 Sop'!H378,4)</f>
        <v>2</v>
      </c>
      <c r="AF378" s="495">
        <f>IF(AND('08 Sop'!D378=0,NOT('08 Sop'!H378="")),'08 Sop'!H378,4)</f>
        <v>2</v>
      </c>
      <c r="AG378" s="495">
        <f>IF(AND('08 Sop'!E378=0,NOT('08 Sop'!H378="")),'08 Sop'!H378,4)</f>
        <v>2</v>
      </c>
      <c r="AH378" s="495">
        <f>IF(AND('08 Sop'!F378=0,NOT('08 Sop'!H378="")),'08 Sop'!H378,4)</f>
        <v>2</v>
      </c>
    </row>
    <row r="379" spans="1:34">
      <c r="A379" s="744"/>
      <c r="G379" s="227"/>
      <c r="H379" s="227"/>
      <c r="I379" s="228"/>
      <c r="J379" s="227"/>
      <c r="K379" s="229"/>
      <c r="L379" s="516"/>
    </row>
    <row r="380" spans="1:34">
      <c r="A380" s="744"/>
      <c r="G380" s="227"/>
      <c r="H380" s="227"/>
      <c r="I380" s="228"/>
      <c r="J380" s="227"/>
      <c r="K380" s="229"/>
      <c r="L380" s="516"/>
    </row>
    <row r="381" spans="1:34">
      <c r="A381" s="744"/>
      <c r="B381" s="746"/>
      <c r="G381" s="227"/>
      <c r="H381" s="227"/>
      <c r="I381" s="228"/>
      <c r="J381" s="227"/>
      <c r="K381" s="229"/>
      <c r="L381" s="516"/>
    </row>
    <row r="382" spans="1:34">
      <c r="A382" s="744"/>
      <c r="B382" s="746"/>
      <c r="G382" s="227"/>
      <c r="H382" s="227"/>
      <c r="I382" s="228"/>
      <c r="J382" s="227"/>
      <c r="K382" s="229"/>
      <c r="L382" s="516"/>
    </row>
  </sheetData>
  <sheetProtection sheet="1" objects="1" scenarios="1" formatCells="0" formatColumns="0" formatRows="0"/>
  <phoneticPr fontId="25" type="noConversion"/>
  <printOptions gridLines="1"/>
  <pageMargins left="0.39374999999999999" right="0.39374999999999999" top="0.39374999999999999" bottom="0.59097222222222223" header="0.51180555555555551" footer="0.31527777777777777"/>
  <pageSetup paperSize="9" firstPageNumber="0" orientation="landscape" horizontalDpi="300" verticalDpi="300"/>
  <headerFooter alignWithMargins="0">
    <oddFooter>&amp;L&amp;8Mise à jour : janvier 2010&amp;C&amp;8&amp;F ! &amp;A&amp;R&amp;8page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indexed="47"/>
  </sheetPr>
  <dimension ref="A1:AH248"/>
  <sheetViews>
    <sheetView topLeftCell="A97" workbookViewId="0">
      <selection activeCell="B108" sqref="B108"/>
    </sheetView>
  </sheetViews>
  <sheetFormatPr defaultColWidth="11.36328125" defaultRowHeight="12.5" outlineLevelRow="2" outlineLevelCol="1"/>
  <cols>
    <col min="1" max="1" width="10" style="495" customWidth="1"/>
    <col min="2" max="2" width="84.6328125" style="495" customWidth="1"/>
    <col min="3" max="6" width="4.36328125" style="495" customWidth="1"/>
    <col min="7" max="10" width="4.08984375" style="499" customWidth="1" outlineLevel="1"/>
    <col min="11" max="11" width="10.6328125" style="4" customWidth="1" outlineLevel="1"/>
    <col min="12" max="12" width="17.6328125" style="495" customWidth="1"/>
    <col min="13" max="25" width="11.36328125" style="495"/>
    <col min="26" max="26" width="12.08984375" style="495" customWidth="1"/>
    <col min="27" max="34" width="12.08984375" style="495" hidden="1" customWidth="1"/>
    <col min="35" max="35" width="12.08984375" style="495" customWidth="1"/>
    <col min="36" max="16384" width="11.36328125" style="495"/>
  </cols>
  <sheetData>
    <row r="1" spans="1:34" ht="15.5">
      <c r="A1" s="231" t="s">
        <v>4537</v>
      </c>
      <c r="B1" s="8"/>
      <c r="C1" s="144">
        <v>1</v>
      </c>
      <c r="D1" s="145" t="str">
        <f>"variant"&amp;IF(C1&gt;1,"s","")</f>
        <v>variant</v>
      </c>
      <c r="E1" s="144"/>
      <c r="F1" s="144"/>
      <c r="G1" s="8"/>
      <c r="H1" s="8"/>
      <c r="I1" s="8"/>
      <c r="J1" s="8"/>
    </row>
    <row r="2" spans="1:34">
      <c r="A2" s="232" t="s">
        <v>4663</v>
      </c>
      <c r="B2" s="233" t="s">
        <v>2328</v>
      </c>
      <c r="C2" s="147" t="s">
        <v>2329</v>
      </c>
      <c r="D2" s="147" t="s">
        <v>2330</v>
      </c>
      <c r="E2" s="147" t="s">
        <v>2331</v>
      </c>
      <c r="F2" s="147" t="s">
        <v>2332</v>
      </c>
      <c r="G2" s="18" t="s">
        <v>5441</v>
      </c>
      <c r="H2" s="18" t="s">
        <v>2334</v>
      </c>
      <c r="I2" s="18" t="s">
        <v>2335</v>
      </c>
      <c r="J2" s="18" t="s">
        <v>2336</v>
      </c>
      <c r="K2" s="18" t="s">
        <v>2337</v>
      </c>
      <c r="L2" s="81" t="s">
        <v>2338</v>
      </c>
    </row>
    <row r="3" spans="1:34" ht="13">
      <c r="A3" s="64" t="s">
        <v>4664</v>
      </c>
      <c r="B3" s="234" t="s">
        <v>4665</v>
      </c>
      <c r="C3" s="195"/>
      <c r="D3" s="195"/>
      <c r="E3" s="195"/>
      <c r="F3" s="196"/>
      <c r="G3" s="235"/>
      <c r="H3" s="235"/>
      <c r="I3" s="235"/>
      <c r="J3" s="235"/>
      <c r="K3" s="202"/>
      <c r="L3" s="197"/>
    </row>
    <row r="4" spans="1:34" outlineLevel="1">
      <c r="A4" s="236" t="s">
        <v>4666</v>
      </c>
      <c r="B4" s="237" t="s">
        <v>4547</v>
      </c>
      <c r="C4" s="195"/>
      <c r="D4" s="195"/>
      <c r="E4" s="195"/>
      <c r="F4" s="196"/>
      <c r="G4" s="238"/>
      <c r="H4" s="238"/>
      <c r="I4" s="238"/>
      <c r="J4" s="238"/>
      <c r="K4" s="202"/>
      <c r="L4" s="197"/>
    </row>
    <row r="5" spans="1:34" ht="20" outlineLevel="2">
      <c r="A5" s="117" t="s">
        <v>4548</v>
      </c>
      <c r="B5" s="239" t="s">
        <v>4609</v>
      </c>
      <c r="C5" s="195"/>
      <c r="D5" s="195"/>
      <c r="E5" s="195"/>
      <c r="F5" s="196"/>
      <c r="G5" s="201">
        <v>2</v>
      </c>
      <c r="H5" s="238"/>
      <c r="I5" s="238"/>
      <c r="J5" s="201" t="s">
        <v>2351</v>
      </c>
      <c r="K5" s="202" t="s">
        <v>2241</v>
      </c>
      <c r="L5" s="197"/>
      <c r="AA5" s="495">
        <f>IF(AND('09 App'!C5=1,NOT('09 App'!I5="")),'09 App'!I5,0)</f>
        <v>0</v>
      </c>
      <c r="AB5" s="495">
        <f>IF(AND('09 App'!D5=1,NOT('09 App'!I5="")),'09 App'!I5,0)</f>
        <v>0</v>
      </c>
      <c r="AC5" s="495">
        <f>IF(AND('09 App'!E5=1,NOT('09 App'!I5="")),'09 App'!I5,0)</f>
        <v>0</v>
      </c>
      <c r="AD5" s="495">
        <f>IF(AND('09 App'!F5=1,NOT('09 App'!I5="")),'09 App'!I5,0)</f>
        <v>0</v>
      </c>
      <c r="AE5" s="495">
        <f>IF(AND('09 App'!C5=0,NOT('09 App'!H5="")),'09 App'!H5,4)</f>
        <v>4</v>
      </c>
      <c r="AF5" s="495">
        <f>IF(AND('09 App'!D5=0,NOT('09 App'!H5="")),'09 App'!H5,4)</f>
        <v>4</v>
      </c>
      <c r="AG5" s="495">
        <f>IF(AND('09 App'!E5=0,NOT('09 App'!H5="")),'09 App'!H5,4)</f>
        <v>4</v>
      </c>
      <c r="AH5" s="495">
        <f>IF(AND('09 App'!F5=0,NOT('09 App'!H5="")),'09 App'!H5,4)</f>
        <v>4</v>
      </c>
    </row>
    <row r="6" spans="1:34" ht="30" outlineLevel="2">
      <c r="A6" s="117" t="s">
        <v>4610</v>
      </c>
      <c r="B6" s="184" t="s">
        <v>4611</v>
      </c>
      <c r="C6" s="195"/>
      <c r="D6" s="195"/>
      <c r="E6" s="195"/>
      <c r="F6" s="196"/>
      <c r="G6" s="201">
        <v>4</v>
      </c>
      <c r="H6" s="201">
        <v>2</v>
      </c>
      <c r="I6" s="201"/>
      <c r="J6" s="201" t="s">
        <v>2351</v>
      </c>
      <c r="K6" s="202" t="s">
        <v>4589</v>
      </c>
      <c r="L6" s="197"/>
      <c r="AA6" s="495">
        <f>IF(AND('09 App'!C6=1,NOT('09 App'!I6="")),'09 App'!I6,0)</f>
        <v>0</v>
      </c>
      <c r="AB6" s="495">
        <f>IF(AND('09 App'!D6=1,NOT('09 App'!I6="")),'09 App'!I6,0)</f>
        <v>0</v>
      </c>
      <c r="AC6" s="495">
        <f>IF(AND('09 App'!E6=1,NOT('09 App'!I6="")),'09 App'!I6,0)</f>
        <v>0</v>
      </c>
      <c r="AD6" s="495">
        <f>IF(AND('09 App'!F6=1,NOT('09 App'!I6="")),'09 App'!I6,0)</f>
        <v>0</v>
      </c>
      <c r="AE6" s="495">
        <f>IF(AND('09 App'!C6=0,NOT('09 App'!H6="")),'09 App'!H6,4)</f>
        <v>2</v>
      </c>
      <c r="AF6" s="495">
        <f>IF(AND('09 App'!D6=0,NOT('09 App'!H6="")),'09 App'!H6,4)</f>
        <v>2</v>
      </c>
      <c r="AG6" s="495">
        <f>IF(AND('09 App'!E6=0,NOT('09 App'!H6="")),'09 App'!H6,4)</f>
        <v>2</v>
      </c>
      <c r="AH6" s="495">
        <f>IF(AND('09 App'!F6=0,NOT('09 App'!H6="")),'09 App'!H6,4)</f>
        <v>2</v>
      </c>
    </row>
    <row r="7" spans="1:34" ht="30" outlineLevel="2">
      <c r="A7" s="117" t="s">
        <v>4590</v>
      </c>
      <c r="B7" s="184" t="s">
        <v>5103</v>
      </c>
      <c r="C7" s="195"/>
      <c r="D7" s="195"/>
      <c r="E7" s="195"/>
      <c r="F7" s="196"/>
      <c r="G7" s="201">
        <v>4</v>
      </c>
      <c r="H7" s="201"/>
      <c r="I7" s="201"/>
      <c r="J7" s="201" t="s">
        <v>5466</v>
      </c>
      <c r="K7" s="202"/>
      <c r="L7" s="197"/>
      <c r="AA7" s="495">
        <f>IF(AND('09 App'!C7=1,NOT('09 App'!I7="")),'09 App'!I7,0)</f>
        <v>0</v>
      </c>
      <c r="AB7" s="495">
        <f>IF(AND('09 App'!D7=1,NOT('09 App'!I7="")),'09 App'!I7,0)</f>
        <v>0</v>
      </c>
      <c r="AC7" s="495">
        <f>IF(AND('09 App'!E7=1,NOT('09 App'!I7="")),'09 App'!I7,0)</f>
        <v>0</v>
      </c>
      <c r="AD7" s="495">
        <f>IF(AND('09 App'!F7=1,NOT('09 App'!I7="")),'09 App'!I7,0)</f>
        <v>0</v>
      </c>
      <c r="AE7" s="495">
        <f>IF(AND('09 App'!C7=0,NOT('09 App'!H7="")),'09 App'!H7,4)</f>
        <v>4</v>
      </c>
      <c r="AF7" s="495">
        <f>IF(AND('09 App'!D7=0,NOT('09 App'!H7="")),'09 App'!H7,4)</f>
        <v>4</v>
      </c>
      <c r="AG7" s="495">
        <f>IF(AND('09 App'!E7=0,NOT('09 App'!H7="")),'09 App'!H7,4)</f>
        <v>4</v>
      </c>
      <c r="AH7" s="495">
        <f>IF(AND('09 App'!F7=0,NOT('09 App'!H7="")),'09 App'!H7,4)</f>
        <v>4</v>
      </c>
    </row>
    <row r="8" spans="1:34" ht="20" outlineLevel="2">
      <c r="A8" s="117" t="s">
        <v>4591</v>
      </c>
      <c r="B8" s="61" t="s">
        <v>5104</v>
      </c>
      <c r="C8" s="195"/>
      <c r="D8" s="195"/>
      <c r="E8" s="195"/>
      <c r="F8" s="196"/>
      <c r="G8" s="201">
        <v>2</v>
      </c>
      <c r="H8" s="201"/>
      <c r="I8" s="201"/>
      <c r="J8" s="201" t="s">
        <v>2356</v>
      </c>
      <c r="K8" s="202" t="s">
        <v>3684</v>
      </c>
      <c r="L8" s="197"/>
      <c r="AA8" s="495">
        <f>IF(AND('09 App'!C8=1,NOT('09 App'!I8="")),'09 App'!I8,0)</f>
        <v>0</v>
      </c>
      <c r="AB8" s="495">
        <f>IF(AND('09 App'!D8=1,NOT('09 App'!I8="")),'09 App'!I8,0)</f>
        <v>0</v>
      </c>
      <c r="AC8" s="495">
        <f>IF(AND('09 App'!E8=1,NOT('09 App'!I8="")),'09 App'!I8,0)</f>
        <v>0</v>
      </c>
      <c r="AD8" s="495">
        <f>IF(AND('09 App'!F8=1,NOT('09 App'!I8="")),'09 App'!I8,0)</f>
        <v>0</v>
      </c>
      <c r="AE8" s="495">
        <f>IF(AND('09 App'!C8=0,NOT('09 App'!H8="")),'09 App'!H8,4)</f>
        <v>4</v>
      </c>
      <c r="AF8" s="495">
        <f>IF(AND('09 App'!D8=0,NOT('09 App'!H8="")),'09 App'!H8,4)</f>
        <v>4</v>
      </c>
      <c r="AG8" s="495">
        <f>IF(AND('09 App'!E8=0,NOT('09 App'!H8="")),'09 App'!H8,4)</f>
        <v>4</v>
      </c>
      <c r="AH8" s="495">
        <f>IF(AND('09 App'!F8=0,NOT('09 App'!H8="")),'09 App'!H8,4)</f>
        <v>4</v>
      </c>
    </row>
    <row r="9" spans="1:34" ht="20" outlineLevel="2">
      <c r="A9" s="117" t="s">
        <v>4592</v>
      </c>
      <c r="B9" s="61" t="s">
        <v>4593</v>
      </c>
      <c r="C9" s="195"/>
      <c r="D9" s="195"/>
      <c r="E9" s="195"/>
      <c r="F9" s="196"/>
      <c r="G9" s="201">
        <v>4</v>
      </c>
      <c r="H9" s="201"/>
      <c r="I9" s="201"/>
      <c r="J9" s="201" t="s">
        <v>5466</v>
      </c>
      <c r="K9" s="202"/>
      <c r="L9" s="197"/>
      <c r="AA9" s="495">
        <f>IF(AND('09 App'!C9=1,NOT('09 App'!I9="")),'09 App'!I9,0)</f>
        <v>0</v>
      </c>
      <c r="AB9" s="495">
        <f>IF(AND('09 App'!D9=1,NOT('09 App'!I9="")),'09 App'!I9,0)</f>
        <v>0</v>
      </c>
      <c r="AC9" s="495">
        <f>IF(AND('09 App'!E9=1,NOT('09 App'!I9="")),'09 App'!I9,0)</f>
        <v>0</v>
      </c>
      <c r="AD9" s="495">
        <f>IF(AND('09 App'!F9=1,NOT('09 App'!I9="")),'09 App'!I9,0)</f>
        <v>0</v>
      </c>
      <c r="AE9" s="495">
        <f>IF(AND('09 App'!C9=0,NOT('09 App'!H9="")),'09 App'!H9,4)</f>
        <v>4</v>
      </c>
      <c r="AF9" s="495">
        <f>IF(AND('09 App'!D9=0,NOT('09 App'!H9="")),'09 App'!H9,4)</f>
        <v>4</v>
      </c>
      <c r="AG9" s="495">
        <f>IF(AND('09 App'!E9=0,NOT('09 App'!H9="")),'09 App'!H9,4)</f>
        <v>4</v>
      </c>
      <c r="AH9" s="495">
        <f>IF(AND('09 App'!F9=0,NOT('09 App'!H9="")),'09 App'!H9,4)</f>
        <v>4</v>
      </c>
    </row>
    <row r="10" spans="1:34" ht="40" outlineLevel="2">
      <c r="A10" s="117" t="s">
        <v>4594</v>
      </c>
      <c r="B10" s="184" t="s">
        <v>1797</v>
      </c>
      <c r="C10" s="195"/>
      <c r="D10" s="195"/>
      <c r="E10" s="195"/>
      <c r="F10" s="196"/>
      <c r="G10" s="201">
        <v>4</v>
      </c>
      <c r="H10" s="201">
        <v>2</v>
      </c>
      <c r="I10" s="201"/>
      <c r="J10" s="201" t="s">
        <v>3371</v>
      </c>
      <c r="K10" s="202"/>
      <c r="L10" s="197"/>
      <c r="AA10" s="495">
        <f>IF(AND('09 App'!C10=1,NOT('09 App'!I10="")),'09 App'!I10,0)</f>
        <v>0</v>
      </c>
      <c r="AB10" s="495">
        <f>IF(AND('09 App'!D10=1,NOT('09 App'!I10="")),'09 App'!I10,0)</f>
        <v>0</v>
      </c>
      <c r="AC10" s="495">
        <f>IF(AND('09 App'!E10=1,NOT('09 App'!I10="")),'09 App'!I10,0)</f>
        <v>0</v>
      </c>
      <c r="AD10" s="495">
        <f>IF(AND('09 App'!F10=1,NOT('09 App'!I10="")),'09 App'!I10,0)</f>
        <v>0</v>
      </c>
      <c r="AE10" s="495">
        <f>IF(AND('09 App'!C10=0,NOT('09 App'!H10="")),'09 App'!H10,4)</f>
        <v>2</v>
      </c>
      <c r="AF10" s="495">
        <f>IF(AND('09 App'!D10=0,NOT('09 App'!H10="")),'09 App'!H10,4)</f>
        <v>2</v>
      </c>
      <c r="AG10" s="495">
        <f>IF(AND('09 App'!E10=0,NOT('09 App'!H10="")),'09 App'!H10,4)</f>
        <v>2</v>
      </c>
      <c r="AH10" s="495">
        <f>IF(AND('09 App'!F10=0,NOT('09 App'!H10="")),'09 App'!H10,4)</f>
        <v>2</v>
      </c>
    </row>
    <row r="11" spans="1:34" outlineLevel="2">
      <c r="A11" s="117" t="s">
        <v>4621</v>
      </c>
      <c r="B11" s="61" t="s">
        <v>4622</v>
      </c>
      <c r="C11" s="195"/>
      <c r="D11" s="195"/>
      <c r="E11" s="195"/>
      <c r="F11" s="196"/>
      <c r="G11" s="201">
        <v>2</v>
      </c>
      <c r="H11" s="201">
        <v>2</v>
      </c>
      <c r="I11" s="201"/>
      <c r="J11" s="201" t="s">
        <v>2858</v>
      </c>
      <c r="K11" s="202"/>
      <c r="L11" s="128"/>
      <c r="AA11" s="495">
        <f>IF(AND('09 App'!C11=1,NOT('09 App'!I11="")),'09 App'!I11,0)</f>
        <v>0</v>
      </c>
      <c r="AB11" s="495">
        <f>IF(AND('09 App'!D11=1,NOT('09 App'!I11="")),'09 App'!I11,0)</f>
        <v>0</v>
      </c>
      <c r="AC11" s="495">
        <f>IF(AND('09 App'!E11=1,NOT('09 App'!I11="")),'09 App'!I11,0)</f>
        <v>0</v>
      </c>
      <c r="AD11" s="495">
        <f>IF(AND('09 App'!F11=1,NOT('09 App'!I11="")),'09 App'!I11,0)</f>
        <v>0</v>
      </c>
      <c r="AE11" s="495">
        <f>IF(AND('09 App'!C11=0,NOT('09 App'!H11="")),'09 App'!H11,4)</f>
        <v>2</v>
      </c>
      <c r="AF11" s="495">
        <f>IF(AND('09 App'!D11=0,NOT('09 App'!H11="")),'09 App'!H11,4)</f>
        <v>2</v>
      </c>
      <c r="AG11" s="495">
        <f>IF(AND('09 App'!E11=0,NOT('09 App'!H11="")),'09 App'!H11,4)</f>
        <v>2</v>
      </c>
      <c r="AH11" s="495">
        <f>IF(AND('09 App'!F11=0,NOT('09 App'!H11="")),'09 App'!H11,4)</f>
        <v>2</v>
      </c>
    </row>
    <row r="12" spans="1:34" ht="20" outlineLevel="2">
      <c r="A12" s="117" t="s">
        <v>4623</v>
      </c>
      <c r="B12" s="184" t="s">
        <v>5420</v>
      </c>
      <c r="C12" s="195"/>
      <c r="D12" s="195"/>
      <c r="E12" s="195"/>
      <c r="F12" s="196"/>
      <c r="G12" s="201">
        <v>4</v>
      </c>
      <c r="H12" s="201">
        <v>2</v>
      </c>
      <c r="I12" s="201"/>
      <c r="J12" s="201" t="s">
        <v>2858</v>
      </c>
      <c r="K12" s="202" t="s">
        <v>3251</v>
      </c>
      <c r="L12" s="199"/>
      <c r="AA12" s="495">
        <f>IF(AND('09 App'!C12=1,NOT('09 App'!I12="")),'09 App'!I12,0)</f>
        <v>0</v>
      </c>
      <c r="AB12" s="495">
        <f>IF(AND('09 App'!D12=1,NOT('09 App'!I12="")),'09 App'!I12,0)</f>
        <v>0</v>
      </c>
      <c r="AC12" s="495">
        <f>IF(AND('09 App'!E12=1,NOT('09 App'!I12="")),'09 App'!I12,0)</f>
        <v>0</v>
      </c>
      <c r="AD12" s="495">
        <f>IF(AND('09 App'!F12=1,NOT('09 App'!I12="")),'09 App'!I12,0)</f>
        <v>0</v>
      </c>
      <c r="AE12" s="495">
        <f>IF(AND('09 App'!C12=0,NOT('09 App'!H12="")),'09 App'!H12,4)</f>
        <v>2</v>
      </c>
      <c r="AF12" s="495">
        <f>IF(AND('09 App'!D12=0,NOT('09 App'!H12="")),'09 App'!H12,4)</f>
        <v>2</v>
      </c>
      <c r="AG12" s="495">
        <f>IF(AND('09 App'!E12=0,NOT('09 App'!H12="")),'09 App'!H12,4)</f>
        <v>2</v>
      </c>
      <c r="AH12" s="495">
        <f>IF(AND('09 App'!F12=0,NOT('09 App'!H12="")),'09 App'!H12,4)</f>
        <v>2</v>
      </c>
    </row>
    <row r="13" spans="1:34" outlineLevel="1">
      <c r="A13" s="240" t="s">
        <v>5421</v>
      </c>
      <c r="B13" s="74" t="s">
        <v>5387</v>
      </c>
      <c r="C13" s="195"/>
      <c r="D13" s="195"/>
      <c r="E13" s="195"/>
      <c r="F13" s="196"/>
      <c r="G13" s="201"/>
      <c r="H13" s="201"/>
      <c r="I13" s="201"/>
      <c r="J13" s="201"/>
      <c r="K13" s="202"/>
      <c r="L13" s="199"/>
      <c r="AB13" s="495">
        <f>IF(AND('09 App'!D13=1,NOT('09 App'!I13="")),'09 App'!I13,0)</f>
        <v>0</v>
      </c>
    </row>
    <row r="14" spans="1:34" ht="20" outlineLevel="2">
      <c r="A14" s="117" t="s">
        <v>5388</v>
      </c>
      <c r="B14" s="184" t="s">
        <v>5342</v>
      </c>
      <c r="C14" s="195"/>
      <c r="D14" s="195"/>
      <c r="E14" s="195"/>
      <c r="F14" s="196"/>
      <c r="G14" s="201">
        <v>4</v>
      </c>
      <c r="H14" s="201">
        <v>2</v>
      </c>
      <c r="I14" s="201"/>
      <c r="J14" s="201" t="s">
        <v>2351</v>
      </c>
      <c r="K14" s="202" t="s">
        <v>5343</v>
      </c>
      <c r="L14" s="128"/>
      <c r="AA14" s="495">
        <f>IF(AND('09 App'!C14=1,NOT('09 App'!I14="")),'09 App'!I14,0)</f>
        <v>0</v>
      </c>
      <c r="AB14" s="495">
        <f>IF(AND('09 App'!D14=1,NOT('09 App'!I14="")),'09 App'!I14,0)</f>
        <v>0</v>
      </c>
      <c r="AC14" s="495">
        <f>IF(AND('09 App'!E14=1,NOT('09 App'!I14="")),'09 App'!I14,0)</f>
        <v>0</v>
      </c>
      <c r="AD14" s="495">
        <f>IF(AND('09 App'!F14=1,NOT('09 App'!I14="")),'09 App'!I14,0)</f>
        <v>0</v>
      </c>
      <c r="AE14" s="495">
        <f>IF(AND('09 App'!C14=0,NOT('09 App'!H14="")),'09 App'!H14,4)</f>
        <v>2</v>
      </c>
      <c r="AF14" s="495">
        <f>IF(AND('09 App'!D14=0,NOT('09 App'!H14="")),'09 App'!H14,4)</f>
        <v>2</v>
      </c>
      <c r="AG14" s="495">
        <f>IF(AND('09 App'!E14=0,NOT('09 App'!H14="")),'09 App'!H14,4)</f>
        <v>2</v>
      </c>
      <c r="AH14" s="495">
        <f>IF(AND('09 App'!F14=0,NOT('09 App'!H14="")),'09 App'!H14,4)</f>
        <v>2</v>
      </c>
    </row>
    <row r="15" spans="1:34" outlineLevel="2">
      <c r="A15" s="117" t="s">
        <v>5344</v>
      </c>
      <c r="B15" s="184" t="s">
        <v>5292</v>
      </c>
      <c r="C15" s="195"/>
      <c r="D15" s="195"/>
      <c r="E15" s="195"/>
      <c r="F15" s="196"/>
      <c r="G15" s="201">
        <v>2</v>
      </c>
      <c r="H15" s="201"/>
      <c r="I15" s="201"/>
      <c r="J15" s="201" t="s">
        <v>2351</v>
      </c>
      <c r="K15" s="202" t="s">
        <v>5343</v>
      </c>
      <c r="L15" s="199"/>
      <c r="AA15" s="495">
        <f>IF(AND('09 App'!C15=1,NOT('09 App'!I15="")),'09 App'!I15,0)</f>
        <v>0</v>
      </c>
      <c r="AB15" s="495">
        <f>IF(AND('09 App'!D15=1,NOT('09 App'!I15="")),'09 App'!I15,0)</f>
        <v>0</v>
      </c>
      <c r="AC15" s="495">
        <f>IF(AND('09 App'!E15=1,NOT('09 App'!I15="")),'09 App'!I15,0)</f>
        <v>0</v>
      </c>
      <c r="AD15" s="495">
        <f>IF(AND('09 App'!F15=1,NOT('09 App'!I15="")),'09 App'!I15,0)</f>
        <v>0</v>
      </c>
      <c r="AE15" s="495">
        <f>IF(AND('09 App'!C15=0,NOT('09 App'!H15="")),'09 App'!H15,4)</f>
        <v>4</v>
      </c>
      <c r="AF15" s="495">
        <f>IF(AND('09 App'!D15=0,NOT('09 App'!H15="")),'09 App'!H15,4)</f>
        <v>4</v>
      </c>
      <c r="AG15" s="495">
        <f>IF(AND('09 App'!E15=0,NOT('09 App'!H15="")),'09 App'!H15,4)</f>
        <v>4</v>
      </c>
      <c r="AH15" s="495">
        <f>IF(AND('09 App'!F15=0,NOT('09 App'!H15="")),'09 App'!H15,4)</f>
        <v>4</v>
      </c>
    </row>
    <row r="16" spans="1:34" ht="40" outlineLevel="2">
      <c r="A16" s="117" t="s">
        <v>5293</v>
      </c>
      <c r="B16" s="61" t="s">
        <v>2923</v>
      </c>
      <c r="C16" s="195"/>
      <c r="D16" s="195"/>
      <c r="E16" s="195"/>
      <c r="F16" s="196"/>
      <c r="G16" s="201">
        <v>4</v>
      </c>
      <c r="H16" s="201">
        <v>2</v>
      </c>
      <c r="I16" s="201">
        <v>3</v>
      </c>
      <c r="J16" s="201" t="s">
        <v>5466</v>
      </c>
      <c r="K16" s="202" t="s">
        <v>4527</v>
      </c>
      <c r="L16" s="14"/>
      <c r="AA16" s="495">
        <f>IF(AND('09 App'!C16=1,NOT('09 App'!I16="")),'09 App'!I16,0)</f>
        <v>0</v>
      </c>
      <c r="AB16" s="495">
        <f>IF(AND('09 App'!D16=1,NOT('09 App'!I16="")),'09 App'!I16,0)</f>
        <v>0</v>
      </c>
      <c r="AC16" s="495">
        <f>IF(AND('09 App'!E16=1,NOT('09 App'!I16="")),'09 App'!I16,0)</f>
        <v>0</v>
      </c>
      <c r="AD16" s="495">
        <f>IF(AND('09 App'!F16=1,NOT('09 App'!I16="")),'09 App'!I16,0)</f>
        <v>0</v>
      </c>
      <c r="AE16" s="495">
        <f>IF(AND('09 App'!C16=0,NOT('09 App'!H16="")),'09 App'!H16,4)</f>
        <v>2</v>
      </c>
      <c r="AF16" s="495">
        <f>IF(AND('09 App'!D16=0,NOT('09 App'!H16="")),'09 App'!H16,4)</f>
        <v>2</v>
      </c>
      <c r="AG16" s="495">
        <f>IF(AND('09 App'!E16=0,NOT('09 App'!H16="")),'09 App'!H16,4)</f>
        <v>2</v>
      </c>
      <c r="AH16" s="495">
        <f>IF(AND('09 App'!F16=0,NOT('09 App'!H16="")),'09 App'!H16,4)</f>
        <v>2</v>
      </c>
    </row>
    <row r="17" spans="1:34" ht="20" outlineLevel="2">
      <c r="A17" s="117" t="s">
        <v>2924</v>
      </c>
      <c r="B17" s="61" t="s">
        <v>5105</v>
      </c>
      <c r="C17" s="195"/>
      <c r="D17" s="195"/>
      <c r="E17" s="195"/>
      <c r="F17" s="196"/>
      <c r="G17" s="201">
        <v>4</v>
      </c>
      <c r="H17" s="201"/>
      <c r="I17" s="201"/>
      <c r="J17" s="201" t="s">
        <v>5466</v>
      </c>
      <c r="K17" s="202" t="s">
        <v>3251</v>
      </c>
      <c r="L17" s="82"/>
      <c r="AA17" s="495">
        <f>IF(AND('09 App'!C17=1,NOT('09 App'!I17="")),'09 App'!I17,0)</f>
        <v>0</v>
      </c>
      <c r="AB17" s="495">
        <f>IF(AND('09 App'!D17=1,NOT('09 App'!I17="")),'09 App'!I17,0)</f>
        <v>0</v>
      </c>
      <c r="AC17" s="495">
        <f>IF(AND('09 App'!E17=1,NOT('09 App'!I17="")),'09 App'!I17,0)</f>
        <v>0</v>
      </c>
      <c r="AD17" s="495">
        <f>IF(AND('09 App'!F17=1,NOT('09 App'!I17="")),'09 App'!I17,0)</f>
        <v>0</v>
      </c>
      <c r="AE17" s="495">
        <f>IF(AND('09 App'!C17=0,NOT('09 App'!H17="")),'09 App'!H17,4)</f>
        <v>4</v>
      </c>
      <c r="AF17" s="495">
        <f>IF(AND('09 App'!D17=0,NOT('09 App'!H17="")),'09 App'!H17,4)</f>
        <v>4</v>
      </c>
      <c r="AG17" s="495">
        <f>IF(AND('09 App'!E17=0,NOT('09 App'!H17="")),'09 App'!H17,4)</f>
        <v>4</v>
      </c>
      <c r="AH17" s="495">
        <f>IF(AND('09 App'!F17=0,NOT('09 App'!H17="")),'09 App'!H17,4)</f>
        <v>4</v>
      </c>
    </row>
    <row r="18" spans="1:34" outlineLevel="2">
      <c r="A18" s="117" t="s">
        <v>2925</v>
      </c>
      <c r="B18" s="61" t="s">
        <v>5106</v>
      </c>
      <c r="C18" s="195"/>
      <c r="D18" s="195"/>
      <c r="E18" s="195"/>
      <c r="F18" s="196"/>
      <c r="G18" s="201">
        <v>4</v>
      </c>
      <c r="H18" s="201"/>
      <c r="I18" s="201"/>
      <c r="J18" s="201" t="s">
        <v>2356</v>
      </c>
      <c r="K18" s="202" t="s">
        <v>3251</v>
      </c>
      <c r="L18" s="82"/>
      <c r="AA18" s="495">
        <f>IF(AND('09 App'!C18=1,NOT('09 App'!I18="")),'09 App'!I18,0)</f>
        <v>0</v>
      </c>
      <c r="AB18" s="495">
        <f>IF(AND('09 App'!D18=1,NOT('09 App'!I18="")),'09 App'!I18,0)</f>
        <v>0</v>
      </c>
      <c r="AC18" s="495">
        <f>IF(AND('09 App'!E18=1,NOT('09 App'!I18="")),'09 App'!I18,0)</f>
        <v>0</v>
      </c>
      <c r="AD18" s="495">
        <f>IF(AND('09 App'!F18=1,NOT('09 App'!I18="")),'09 App'!I18,0)</f>
        <v>0</v>
      </c>
      <c r="AE18" s="495">
        <f>IF(AND('09 App'!C18=0,NOT('09 App'!H18="")),'09 App'!H18,4)</f>
        <v>4</v>
      </c>
      <c r="AF18" s="495">
        <f>IF(AND('09 App'!D18=0,NOT('09 App'!H18="")),'09 App'!H18,4)</f>
        <v>4</v>
      </c>
      <c r="AG18" s="495">
        <f>IF(AND('09 App'!E18=0,NOT('09 App'!H18="")),'09 App'!H18,4)</f>
        <v>4</v>
      </c>
      <c r="AH18" s="495">
        <f>IF(AND('09 App'!F18=0,NOT('09 App'!H18="")),'09 App'!H18,4)</f>
        <v>4</v>
      </c>
    </row>
    <row r="19" spans="1:34" ht="40" outlineLevel="2">
      <c r="A19" s="117" t="s">
        <v>4653</v>
      </c>
      <c r="B19" s="61" t="s">
        <v>2926</v>
      </c>
      <c r="C19" s="195"/>
      <c r="D19" s="195"/>
      <c r="E19" s="195"/>
      <c r="F19" s="196"/>
      <c r="G19" s="201">
        <v>4</v>
      </c>
      <c r="H19" s="201"/>
      <c r="I19" s="201"/>
      <c r="J19" s="201" t="s">
        <v>2356</v>
      </c>
      <c r="K19" s="202"/>
      <c r="L19" s="197"/>
      <c r="AA19" s="495">
        <f>IF(AND('09 App'!C19=1,NOT('09 App'!I19="")),'09 App'!I19,0)</f>
        <v>0</v>
      </c>
      <c r="AB19" s="495">
        <f>IF(AND('09 App'!D19=1,NOT('09 App'!I19="")),'09 App'!I19,0)</f>
        <v>0</v>
      </c>
      <c r="AC19" s="495">
        <f>IF(AND('09 App'!E19=1,NOT('09 App'!I19="")),'09 App'!I19,0)</f>
        <v>0</v>
      </c>
      <c r="AD19" s="495">
        <f>IF(AND('09 App'!F19=1,NOT('09 App'!I19="")),'09 App'!I19,0)</f>
        <v>0</v>
      </c>
      <c r="AE19" s="495">
        <f>IF(AND('09 App'!C19=0,NOT('09 App'!H19="")),'09 App'!H19,4)</f>
        <v>4</v>
      </c>
      <c r="AF19" s="495">
        <f>IF(AND('09 App'!D19=0,NOT('09 App'!H19="")),'09 App'!H19,4)</f>
        <v>4</v>
      </c>
      <c r="AG19" s="495">
        <f>IF(AND('09 App'!E19=0,NOT('09 App'!H19="")),'09 App'!H19,4)</f>
        <v>4</v>
      </c>
      <c r="AH19" s="495">
        <f>IF(AND('09 App'!F19=0,NOT('09 App'!H19="")),'09 App'!H19,4)</f>
        <v>4</v>
      </c>
    </row>
    <row r="20" spans="1:34" outlineLevel="2">
      <c r="A20" s="117" t="s">
        <v>2927</v>
      </c>
      <c r="B20" s="61" t="s">
        <v>581</v>
      </c>
      <c r="C20" s="195"/>
      <c r="D20" s="195"/>
      <c r="E20" s="195"/>
      <c r="F20" s="147"/>
      <c r="G20" s="201">
        <v>2</v>
      </c>
      <c r="H20" s="201"/>
      <c r="I20" s="201"/>
      <c r="J20" s="201" t="s">
        <v>2858</v>
      </c>
      <c r="K20" s="202"/>
      <c r="L20" s="197"/>
      <c r="AA20" s="495">
        <f>IF(AND('09 App'!C20=1,NOT('09 App'!I20="")),'09 App'!I20,0)</f>
        <v>0</v>
      </c>
      <c r="AB20" s="495">
        <f>IF(AND('09 App'!D20=1,NOT('09 App'!I20="")),'09 App'!I20,0)</f>
        <v>0</v>
      </c>
      <c r="AC20" s="495">
        <f>IF(AND('09 App'!E20=1,NOT('09 App'!I20="")),'09 App'!I20,0)</f>
        <v>0</v>
      </c>
      <c r="AD20" s="495">
        <f>IF(AND('09 App'!F20=1,NOT('09 App'!I20="")),'09 App'!I20,0)</f>
        <v>0</v>
      </c>
      <c r="AE20" s="495">
        <f>IF(AND('09 App'!C20=0,NOT('09 App'!H20="")),'09 App'!H20,4)</f>
        <v>4</v>
      </c>
      <c r="AF20" s="495">
        <f>IF(AND('09 App'!D20=0,NOT('09 App'!H20="")),'09 App'!H20,4)</f>
        <v>4</v>
      </c>
      <c r="AG20" s="495">
        <f>IF(AND('09 App'!E20=0,NOT('09 App'!H20="")),'09 App'!H20,4)</f>
        <v>4</v>
      </c>
      <c r="AH20" s="495">
        <f>IF(AND('09 App'!F20=0,NOT('09 App'!H20="")),'09 App'!H20,4)</f>
        <v>4</v>
      </c>
    </row>
    <row r="21" spans="1:34" ht="20" outlineLevel="2">
      <c r="A21" s="117" t="s">
        <v>4662</v>
      </c>
      <c r="B21" s="61" t="s">
        <v>2928</v>
      </c>
      <c r="C21" s="195"/>
      <c r="D21" s="195"/>
      <c r="E21" s="195"/>
      <c r="F21" s="196"/>
      <c r="G21" s="201">
        <v>1</v>
      </c>
      <c r="H21" s="201">
        <v>2</v>
      </c>
      <c r="I21" s="201"/>
      <c r="J21" s="201" t="s">
        <v>2858</v>
      </c>
      <c r="K21" s="202" t="s">
        <v>3251</v>
      </c>
      <c r="L21" s="197"/>
      <c r="AA21" s="495">
        <f>IF(AND('09 App'!C21=1,NOT('09 App'!I21="")),'09 App'!I21,0)</f>
        <v>0</v>
      </c>
      <c r="AB21" s="495">
        <f>IF(AND('09 App'!D21=1,NOT('09 App'!I21="")),'09 App'!I21,0)</f>
        <v>0</v>
      </c>
      <c r="AC21" s="495">
        <f>IF(AND('09 App'!E21=1,NOT('09 App'!I21="")),'09 App'!I21,0)</f>
        <v>0</v>
      </c>
      <c r="AD21" s="495">
        <f>IF(AND('09 App'!F21=1,NOT('09 App'!I21="")),'09 App'!I21,0)</f>
        <v>0</v>
      </c>
      <c r="AE21" s="495">
        <f>IF(AND('09 App'!C21=0,NOT('09 App'!H21="")),'09 App'!H21,4)</f>
        <v>2</v>
      </c>
      <c r="AF21" s="495">
        <f>IF(AND('09 App'!D21=0,NOT('09 App'!H21="")),'09 App'!H21,4)</f>
        <v>2</v>
      </c>
      <c r="AG21" s="495">
        <f>IF(AND('09 App'!E21=0,NOT('09 App'!H21="")),'09 App'!H21,4)</f>
        <v>2</v>
      </c>
      <c r="AH21" s="495">
        <f>IF(AND('09 App'!F21=0,NOT('09 App'!H21="")),'09 App'!H21,4)</f>
        <v>2</v>
      </c>
    </row>
    <row r="22" spans="1:34" outlineLevel="1">
      <c r="A22" s="241" t="s">
        <v>2929</v>
      </c>
      <c r="B22" s="29" t="s">
        <v>2930</v>
      </c>
      <c r="C22" s="195"/>
      <c r="D22" s="195"/>
      <c r="E22" s="195"/>
      <c r="F22" s="196"/>
      <c r="G22" s="201"/>
      <c r="H22" s="201"/>
      <c r="I22" s="201"/>
      <c r="J22" s="201"/>
      <c r="K22" s="202"/>
      <c r="L22" s="197"/>
      <c r="AB22" s="495">
        <f>IF(AND('09 App'!D22=1,NOT('09 App'!I22="")),'09 App'!I22,0)</f>
        <v>0</v>
      </c>
    </row>
    <row r="23" spans="1:34" ht="20" outlineLevel="2">
      <c r="A23" s="117" t="s">
        <v>2931</v>
      </c>
      <c r="B23" s="61" t="s">
        <v>1779</v>
      </c>
      <c r="C23" s="195"/>
      <c r="D23" s="195"/>
      <c r="E23" s="196"/>
      <c r="F23" s="196"/>
      <c r="G23" s="201">
        <v>2</v>
      </c>
      <c r="H23" s="201">
        <v>1</v>
      </c>
      <c r="I23" s="201"/>
      <c r="J23" s="201" t="s">
        <v>2351</v>
      </c>
      <c r="K23" s="202" t="s">
        <v>590</v>
      </c>
      <c r="L23" s="197"/>
      <c r="AA23" s="495">
        <f>IF(AND('09 App'!C23=1,NOT('09 App'!I23="")),'09 App'!I23,0)</f>
        <v>0</v>
      </c>
      <c r="AB23" s="495">
        <f>IF(AND('09 App'!D23=1,NOT('09 App'!I23="")),'09 App'!I23,0)</f>
        <v>0</v>
      </c>
      <c r="AC23" s="495">
        <f>IF(AND('09 App'!E23=1,NOT('09 App'!I23="")),'09 App'!I23,0)</f>
        <v>0</v>
      </c>
      <c r="AD23" s="495">
        <f>IF(AND('09 App'!F23=1,NOT('09 App'!I23="")),'09 App'!I23,0)</f>
        <v>0</v>
      </c>
      <c r="AE23" s="495">
        <f>IF(AND('09 App'!C23=0,NOT('09 App'!H23="")),'09 App'!H23,4)</f>
        <v>1</v>
      </c>
      <c r="AF23" s="495">
        <f>IF(AND('09 App'!D23=0,NOT('09 App'!H23="")),'09 App'!H23,4)</f>
        <v>1</v>
      </c>
      <c r="AG23" s="495">
        <f>IF(AND('09 App'!E23=0,NOT('09 App'!H23="")),'09 App'!H23,4)</f>
        <v>1</v>
      </c>
      <c r="AH23" s="495">
        <f>IF(AND('09 App'!F23=0,NOT('09 App'!H23="")),'09 App'!H23,4)</f>
        <v>1</v>
      </c>
    </row>
    <row r="24" spans="1:34" ht="60" outlineLevel="2">
      <c r="A24" s="117" t="s">
        <v>4588</v>
      </c>
      <c r="B24" s="242" t="s">
        <v>4744</v>
      </c>
      <c r="C24" s="195"/>
      <c r="D24" s="195"/>
      <c r="E24" s="195"/>
      <c r="F24" s="196"/>
      <c r="G24" s="201">
        <v>4</v>
      </c>
      <c r="H24" s="201">
        <v>2</v>
      </c>
      <c r="I24" s="201"/>
      <c r="J24" s="201" t="s">
        <v>5466</v>
      </c>
      <c r="K24" s="202" t="s">
        <v>516</v>
      </c>
      <c r="L24" s="197"/>
      <c r="AA24" s="495">
        <f>IF(AND('09 App'!C24=1,NOT('09 App'!I24="")),'09 App'!I24,0)</f>
        <v>0</v>
      </c>
      <c r="AB24" s="495">
        <f>IF(AND('09 App'!D24=1,NOT('09 App'!I24="")),'09 App'!I24,0)</f>
        <v>0</v>
      </c>
      <c r="AC24" s="495">
        <f>IF(AND('09 App'!E24=1,NOT('09 App'!I24="")),'09 App'!I24,0)</f>
        <v>0</v>
      </c>
      <c r="AD24" s="495">
        <f>IF(AND('09 App'!F24=1,NOT('09 App'!I24="")),'09 App'!I24,0)</f>
        <v>0</v>
      </c>
      <c r="AE24" s="495">
        <f>IF(AND('09 App'!C24=0,NOT('09 App'!H24="")),'09 App'!H24,4)</f>
        <v>2</v>
      </c>
      <c r="AF24" s="495">
        <f>IF(AND('09 App'!D24=0,NOT('09 App'!H24="")),'09 App'!H24,4)</f>
        <v>2</v>
      </c>
      <c r="AG24" s="495">
        <f>IF(AND('09 App'!E24=0,NOT('09 App'!H24="")),'09 App'!H24,4)</f>
        <v>2</v>
      </c>
      <c r="AH24" s="495">
        <f>IF(AND('09 App'!F24=0,NOT('09 App'!H24="")),'09 App'!H24,4)</f>
        <v>2</v>
      </c>
    </row>
    <row r="25" spans="1:34" ht="40" outlineLevel="2">
      <c r="A25" s="117" t="s">
        <v>4745</v>
      </c>
      <c r="B25" s="61" t="s">
        <v>5386</v>
      </c>
      <c r="C25" s="195"/>
      <c r="D25" s="195"/>
      <c r="E25" s="195"/>
      <c r="F25" s="196"/>
      <c r="G25" s="201">
        <v>4</v>
      </c>
      <c r="H25" s="201">
        <v>2</v>
      </c>
      <c r="I25" s="201"/>
      <c r="J25" s="201" t="s">
        <v>2356</v>
      </c>
      <c r="K25" s="202" t="s">
        <v>590</v>
      </c>
      <c r="L25" s="197"/>
      <c r="AA25" s="495">
        <f>IF(AND('09 App'!C25=1,NOT('09 App'!I25="")),'09 App'!I25,0)</f>
        <v>0</v>
      </c>
      <c r="AB25" s="495">
        <f>IF(AND('09 App'!D25=1,NOT('09 App'!I25="")),'09 App'!I25,0)</f>
        <v>0</v>
      </c>
      <c r="AC25" s="495">
        <f>IF(AND('09 App'!E25=1,NOT('09 App'!I25="")),'09 App'!I25,0)</f>
        <v>0</v>
      </c>
      <c r="AD25" s="495">
        <f>IF(AND('09 App'!F25=1,NOT('09 App'!I25="")),'09 App'!I25,0)</f>
        <v>0</v>
      </c>
      <c r="AE25" s="495">
        <f>IF(AND('09 App'!C25=0,NOT('09 App'!H25="")),'09 App'!H25,4)</f>
        <v>2</v>
      </c>
      <c r="AF25" s="495">
        <f>IF(AND('09 App'!D25=0,NOT('09 App'!H25="")),'09 App'!H25,4)</f>
        <v>2</v>
      </c>
      <c r="AG25" s="495">
        <f>IF(AND('09 App'!E25=0,NOT('09 App'!H25="")),'09 App'!H25,4)</f>
        <v>2</v>
      </c>
      <c r="AH25" s="495">
        <f>IF(AND('09 App'!F25=0,NOT('09 App'!H25="")),'09 App'!H25,4)</f>
        <v>2</v>
      </c>
    </row>
    <row r="26" spans="1:34" ht="50" outlineLevel="2">
      <c r="A26" s="117" t="s">
        <v>1810</v>
      </c>
      <c r="B26" s="20" t="s">
        <v>4315</v>
      </c>
      <c r="C26" s="195"/>
      <c r="D26" s="195"/>
      <c r="E26" s="195"/>
      <c r="F26" s="196"/>
      <c r="G26" s="201">
        <v>2</v>
      </c>
      <c r="H26" s="201">
        <v>2</v>
      </c>
      <c r="I26" s="201">
        <v>3</v>
      </c>
      <c r="J26" s="201" t="s">
        <v>5466</v>
      </c>
      <c r="K26" s="202" t="s">
        <v>590</v>
      </c>
      <c r="L26" s="82"/>
      <c r="AA26" s="495">
        <f>IF(AND('09 App'!C26=1,NOT('09 App'!I26="")),'09 App'!I26,0)</f>
        <v>0</v>
      </c>
      <c r="AB26" s="495">
        <f>IF(AND('09 App'!D26=1,NOT('09 App'!I26="")),'09 App'!I26,0)</f>
        <v>0</v>
      </c>
      <c r="AC26" s="495">
        <f>IF(AND('09 App'!E26=1,NOT('09 App'!I26="")),'09 App'!I26,0)</f>
        <v>0</v>
      </c>
      <c r="AD26" s="495">
        <f>IF(AND('09 App'!F26=1,NOT('09 App'!I26="")),'09 App'!I26,0)</f>
        <v>0</v>
      </c>
      <c r="AE26" s="495">
        <f>IF(AND('09 App'!C26=0,NOT('09 App'!H26="")),'09 App'!H26,4)</f>
        <v>2</v>
      </c>
      <c r="AF26" s="495">
        <f>IF(AND('09 App'!D26=0,NOT('09 App'!H26="")),'09 App'!H26,4)</f>
        <v>2</v>
      </c>
      <c r="AG26" s="495">
        <f>IF(AND('09 App'!E26=0,NOT('09 App'!H26="")),'09 App'!H26,4)</f>
        <v>2</v>
      </c>
      <c r="AH26" s="495">
        <f>IF(AND('09 App'!F26=0,NOT('09 App'!H26="")),'09 App'!H26,4)</f>
        <v>2</v>
      </c>
    </row>
    <row r="27" spans="1:34" ht="50" outlineLevel="2">
      <c r="A27" s="117" t="s">
        <v>3244</v>
      </c>
      <c r="B27" s="20" t="s">
        <v>4318</v>
      </c>
      <c r="C27" s="195"/>
      <c r="D27" s="195"/>
      <c r="E27" s="195"/>
      <c r="F27" s="196"/>
      <c r="G27" s="201">
        <v>2</v>
      </c>
      <c r="H27" s="201">
        <v>2</v>
      </c>
      <c r="I27" s="201">
        <v>3</v>
      </c>
      <c r="J27" s="201" t="s">
        <v>2356</v>
      </c>
      <c r="K27" s="202" t="s">
        <v>590</v>
      </c>
      <c r="L27" s="82"/>
      <c r="AA27" s="495">
        <f>IF(AND('09 App'!C27=1,NOT('09 App'!I27="")),'09 App'!I27,0)</f>
        <v>0</v>
      </c>
      <c r="AB27" s="495">
        <f>IF(AND('09 App'!D27=1,NOT('09 App'!I27="")),'09 App'!I27,0)</f>
        <v>0</v>
      </c>
      <c r="AC27" s="495">
        <f>IF(AND('09 App'!E27=1,NOT('09 App'!I27="")),'09 App'!I27,0)</f>
        <v>0</v>
      </c>
      <c r="AD27" s="495">
        <f>IF(AND('09 App'!F27=1,NOT('09 App'!I27="")),'09 App'!I27,0)</f>
        <v>0</v>
      </c>
      <c r="AE27" s="495">
        <f>IF(AND('09 App'!C27=0,NOT('09 App'!H27="")),'09 App'!H27,4)</f>
        <v>2</v>
      </c>
      <c r="AF27" s="495">
        <f>IF(AND('09 App'!D27=0,NOT('09 App'!H27="")),'09 App'!H27,4)</f>
        <v>2</v>
      </c>
      <c r="AG27" s="495">
        <f>IF(AND('09 App'!E27=0,NOT('09 App'!H27="")),'09 App'!H27,4)</f>
        <v>2</v>
      </c>
      <c r="AH27" s="495">
        <f>IF(AND('09 App'!F27=0,NOT('09 App'!H27="")),'09 App'!H27,4)</f>
        <v>2</v>
      </c>
    </row>
    <row r="28" spans="1:34" ht="20" outlineLevel="2">
      <c r="A28" s="117" t="s">
        <v>1798</v>
      </c>
      <c r="B28" s="184" t="s">
        <v>1137</v>
      </c>
      <c r="C28" s="195"/>
      <c r="D28" s="195"/>
      <c r="E28" s="195"/>
      <c r="F28" s="147"/>
      <c r="G28" s="201">
        <v>4</v>
      </c>
      <c r="H28" s="201">
        <v>2</v>
      </c>
      <c r="I28" s="201"/>
      <c r="J28" s="201" t="s">
        <v>5466</v>
      </c>
      <c r="K28" s="202" t="s">
        <v>590</v>
      </c>
      <c r="L28" s="197"/>
      <c r="AA28" s="495">
        <f>IF(AND('09 App'!C28=1,NOT('09 App'!I28="")),'09 App'!I28,0)</f>
        <v>0</v>
      </c>
      <c r="AB28" s="495">
        <f>IF(AND('09 App'!D28=1,NOT('09 App'!I28="")),'09 App'!I28,0)</f>
        <v>0</v>
      </c>
      <c r="AC28" s="495">
        <f>IF(AND('09 App'!E28=1,NOT('09 App'!I28="")),'09 App'!I28,0)</f>
        <v>0</v>
      </c>
      <c r="AD28" s="495">
        <f>IF(AND('09 App'!F28=1,NOT('09 App'!I28="")),'09 App'!I28,0)</f>
        <v>0</v>
      </c>
      <c r="AE28" s="495">
        <f>IF(AND('09 App'!C28=0,NOT('09 App'!H28="")),'09 App'!H28,4)</f>
        <v>2</v>
      </c>
      <c r="AF28" s="495">
        <f>IF(AND('09 App'!D28=0,NOT('09 App'!H28="")),'09 App'!H28,4)</f>
        <v>2</v>
      </c>
      <c r="AG28" s="495">
        <f>IF(AND('09 App'!E28=0,NOT('09 App'!H28="")),'09 App'!H28,4)</f>
        <v>2</v>
      </c>
      <c r="AH28" s="495">
        <f>IF(AND('09 App'!F28=0,NOT('09 App'!H28="")),'09 App'!H28,4)</f>
        <v>2</v>
      </c>
    </row>
    <row r="29" spans="1:34" ht="20" outlineLevel="2">
      <c r="A29" s="117" t="s">
        <v>4002</v>
      </c>
      <c r="B29" s="61" t="s">
        <v>3350</v>
      </c>
      <c r="C29" s="195"/>
      <c r="D29" s="196"/>
      <c r="E29" s="195"/>
      <c r="F29" s="196"/>
      <c r="G29" s="201">
        <v>2</v>
      </c>
      <c r="H29" s="201">
        <v>2</v>
      </c>
      <c r="I29" s="201"/>
      <c r="J29" s="201" t="s">
        <v>5466</v>
      </c>
      <c r="K29" s="202" t="s">
        <v>590</v>
      </c>
      <c r="L29" s="82"/>
      <c r="AA29" s="495">
        <f>IF(AND('09 App'!C29=1,NOT('09 App'!I29="")),'09 App'!I29,0)</f>
        <v>0</v>
      </c>
      <c r="AB29" s="495">
        <f>IF(AND('09 App'!D29=1,NOT('09 App'!I29="")),'09 App'!I29,0)</f>
        <v>0</v>
      </c>
      <c r="AC29" s="495">
        <f>IF(AND('09 App'!E29=1,NOT('09 App'!I29="")),'09 App'!I29,0)</f>
        <v>0</v>
      </c>
      <c r="AD29" s="495">
        <f>IF(AND('09 App'!F29=1,NOT('09 App'!I29="")),'09 App'!I29,0)</f>
        <v>0</v>
      </c>
      <c r="AE29" s="495">
        <f>IF(AND('09 App'!C29=0,NOT('09 App'!H29="")),'09 App'!H29,4)</f>
        <v>2</v>
      </c>
      <c r="AF29" s="495">
        <f>IF(AND('09 App'!D29=0,NOT('09 App'!H29="")),'09 App'!H29,4)</f>
        <v>2</v>
      </c>
      <c r="AG29" s="495">
        <f>IF(AND('09 App'!E29=0,NOT('09 App'!H29="")),'09 App'!H29,4)</f>
        <v>2</v>
      </c>
      <c r="AH29" s="495">
        <f>IF(AND('09 App'!F29=0,NOT('09 App'!H29="")),'09 App'!H29,4)</f>
        <v>2</v>
      </c>
    </row>
    <row r="30" spans="1:34" ht="20" outlineLevel="2">
      <c r="A30" s="117" t="s">
        <v>1138</v>
      </c>
      <c r="B30" s="61" t="s">
        <v>3351</v>
      </c>
      <c r="C30" s="196"/>
      <c r="D30" s="195"/>
      <c r="E30" s="196"/>
      <c r="F30" s="196"/>
      <c r="G30" s="201">
        <v>2</v>
      </c>
      <c r="H30" s="201">
        <v>2</v>
      </c>
      <c r="I30" s="201"/>
      <c r="J30" s="201" t="s">
        <v>2356</v>
      </c>
      <c r="K30" s="202" t="s">
        <v>590</v>
      </c>
      <c r="L30" s="82"/>
      <c r="AA30" s="495">
        <f>IF(AND('09 App'!C30=1,NOT('09 App'!I30="")),'09 App'!I30,0)</f>
        <v>0</v>
      </c>
      <c r="AB30" s="495">
        <f>IF(AND('09 App'!D30=1,NOT('09 App'!I30="")),'09 App'!I30,0)</f>
        <v>0</v>
      </c>
      <c r="AC30" s="495">
        <f>IF(AND('09 App'!E30=1,NOT('09 App'!I30="")),'09 App'!I30,0)</f>
        <v>0</v>
      </c>
      <c r="AD30" s="495">
        <f>IF(AND('09 App'!F30=1,NOT('09 App'!I30="")),'09 App'!I30,0)</f>
        <v>0</v>
      </c>
      <c r="AE30" s="495">
        <f>IF(AND('09 App'!C30=0,NOT('09 App'!H30="")),'09 App'!H30,4)</f>
        <v>2</v>
      </c>
      <c r="AF30" s="495">
        <f>IF(AND('09 App'!D30=0,NOT('09 App'!H30="")),'09 App'!H30,4)</f>
        <v>2</v>
      </c>
      <c r="AG30" s="495">
        <f>IF(AND('09 App'!E30=0,NOT('09 App'!H30="")),'09 App'!H30,4)</f>
        <v>2</v>
      </c>
      <c r="AH30" s="495">
        <f>IF(AND('09 App'!F30=0,NOT('09 App'!H30="")),'09 App'!H30,4)</f>
        <v>2</v>
      </c>
    </row>
    <row r="31" spans="1:34" ht="50" outlineLevel="2">
      <c r="A31" s="117" t="s">
        <v>3224</v>
      </c>
      <c r="B31" s="61" t="s">
        <v>3161</v>
      </c>
      <c r="C31" s="195"/>
      <c r="D31" s="195"/>
      <c r="E31" s="195"/>
      <c r="F31" s="196"/>
      <c r="G31" s="201">
        <v>4</v>
      </c>
      <c r="H31" s="201">
        <v>2</v>
      </c>
      <c r="I31" s="201"/>
      <c r="J31" s="201" t="s">
        <v>3371</v>
      </c>
      <c r="K31" s="202"/>
      <c r="L31" s="197"/>
      <c r="AA31" s="495">
        <f>IF(AND('09 App'!C31=1,NOT('09 App'!I31="")),'09 App'!I31,0)</f>
        <v>0</v>
      </c>
      <c r="AB31" s="495">
        <f>IF(AND('09 App'!D31=1,NOT('09 App'!I31="")),'09 App'!I31,0)</f>
        <v>0</v>
      </c>
      <c r="AC31" s="495">
        <f>IF(AND('09 App'!E31=1,NOT('09 App'!I31="")),'09 App'!I31,0)</f>
        <v>0</v>
      </c>
      <c r="AD31" s="495">
        <f>IF(AND('09 App'!F31=1,NOT('09 App'!I31="")),'09 App'!I31,0)</f>
        <v>0</v>
      </c>
      <c r="AE31" s="495">
        <f>IF(AND('09 App'!C31=0,NOT('09 App'!H31="")),'09 App'!H31,4)</f>
        <v>2</v>
      </c>
      <c r="AF31" s="495">
        <f>IF(AND('09 App'!D31=0,NOT('09 App'!H31="")),'09 App'!H31,4)</f>
        <v>2</v>
      </c>
      <c r="AG31" s="495">
        <f>IF(AND('09 App'!E31=0,NOT('09 App'!H31="")),'09 App'!H31,4)</f>
        <v>2</v>
      </c>
      <c r="AH31" s="495">
        <f>IF(AND('09 App'!F31=0,NOT('09 App'!H31="")),'09 App'!H31,4)</f>
        <v>2</v>
      </c>
    </row>
    <row r="32" spans="1:34" ht="40" outlineLevel="2">
      <c r="A32" s="117" t="s">
        <v>1134</v>
      </c>
      <c r="B32" s="61" t="s">
        <v>1135</v>
      </c>
      <c r="C32" s="195"/>
      <c r="D32" s="195"/>
      <c r="E32" s="195"/>
      <c r="F32" s="196"/>
      <c r="G32" s="201">
        <v>4</v>
      </c>
      <c r="H32" s="201">
        <v>3</v>
      </c>
      <c r="I32" s="201"/>
      <c r="J32" s="201" t="s">
        <v>2858</v>
      </c>
      <c r="K32" s="202"/>
      <c r="L32" s="197"/>
      <c r="AA32" s="495">
        <f>IF(AND('09 App'!C32=1,NOT('09 App'!I32="")),'09 App'!I32,0)</f>
        <v>0</v>
      </c>
      <c r="AB32" s="495">
        <f>IF(AND('09 App'!D32=1,NOT('09 App'!I32="")),'09 App'!I32,0)</f>
        <v>0</v>
      </c>
      <c r="AC32" s="495">
        <f>IF(AND('09 App'!E32=1,NOT('09 App'!I32="")),'09 App'!I32,0)</f>
        <v>0</v>
      </c>
      <c r="AD32" s="495">
        <f>IF(AND('09 App'!F32=1,NOT('09 App'!I32="")),'09 App'!I32,0)</f>
        <v>0</v>
      </c>
      <c r="AE32" s="495">
        <f>IF(AND('09 App'!C32=0,NOT('09 App'!H32="")),'09 App'!H32,4)</f>
        <v>3</v>
      </c>
      <c r="AF32" s="495">
        <f>IF(AND('09 App'!D32=0,NOT('09 App'!H32="")),'09 App'!H32,4)</f>
        <v>3</v>
      </c>
      <c r="AG32" s="495">
        <f>IF(AND('09 App'!E32=0,NOT('09 App'!H32="")),'09 App'!H32,4)</f>
        <v>3</v>
      </c>
      <c r="AH32" s="495">
        <f>IF(AND('09 App'!F32=0,NOT('09 App'!H32="")),'09 App'!H32,4)</f>
        <v>3</v>
      </c>
    </row>
    <row r="33" spans="1:34" outlineLevel="1">
      <c r="A33" s="241" t="s">
        <v>1136</v>
      </c>
      <c r="B33" s="28" t="s">
        <v>4635</v>
      </c>
      <c r="C33" s="195"/>
      <c r="D33" s="195"/>
      <c r="E33" s="195"/>
      <c r="F33" s="196"/>
      <c r="G33" s="201"/>
      <c r="H33" s="201"/>
      <c r="I33" s="201"/>
      <c r="J33" s="201"/>
      <c r="K33" s="202"/>
      <c r="L33" s="197"/>
      <c r="AB33" s="495">
        <f>IF(AND('09 App'!D33=1,NOT('09 App'!I33="")),'09 App'!I33,0)</f>
        <v>0</v>
      </c>
    </row>
    <row r="34" spans="1:34" outlineLevel="2">
      <c r="A34" s="15" t="s">
        <v>873</v>
      </c>
      <c r="B34" s="184" t="s">
        <v>874</v>
      </c>
      <c r="C34" s="195"/>
      <c r="D34" s="195"/>
      <c r="E34" s="196"/>
      <c r="F34" s="196"/>
      <c r="G34" s="201">
        <v>1</v>
      </c>
      <c r="H34" s="201">
        <v>2</v>
      </c>
      <c r="I34" s="201"/>
      <c r="J34" s="201" t="s">
        <v>2351</v>
      </c>
      <c r="K34" s="202" t="s">
        <v>875</v>
      </c>
      <c r="L34" s="197"/>
      <c r="AA34" s="495">
        <f>IF(AND('09 App'!C34=1,NOT('09 App'!I34="")),'09 App'!I34,0)</f>
        <v>0</v>
      </c>
      <c r="AB34" s="495">
        <f>IF(AND('09 App'!D34=1,NOT('09 App'!I34="")),'09 App'!I34,0)</f>
        <v>0</v>
      </c>
      <c r="AC34" s="495">
        <f>IF(AND('09 App'!E34=1,NOT('09 App'!I34="")),'09 App'!I34,0)</f>
        <v>0</v>
      </c>
      <c r="AD34" s="495">
        <f>IF(AND('09 App'!F34=1,NOT('09 App'!I34="")),'09 App'!I34,0)</f>
        <v>0</v>
      </c>
      <c r="AE34" s="495">
        <f>IF(AND('09 App'!C34=0,NOT('09 App'!H34="")),'09 App'!H34,4)</f>
        <v>2</v>
      </c>
      <c r="AF34" s="495">
        <f>IF(AND('09 App'!D34=0,NOT('09 App'!H34="")),'09 App'!H34,4)</f>
        <v>2</v>
      </c>
      <c r="AG34" s="495">
        <f>IF(AND('09 App'!E34=0,NOT('09 App'!H34="")),'09 App'!H34,4)</f>
        <v>2</v>
      </c>
      <c r="AH34" s="495">
        <f>IF(AND('09 App'!F34=0,NOT('09 App'!H34="")),'09 App'!H34,4)</f>
        <v>2</v>
      </c>
    </row>
    <row r="35" spans="1:34" ht="40" outlineLevel="2">
      <c r="A35" s="15" t="s">
        <v>876</v>
      </c>
      <c r="B35" s="61" t="s">
        <v>4741</v>
      </c>
      <c r="C35" s="195"/>
      <c r="D35" s="195"/>
      <c r="E35" s="195"/>
      <c r="F35" s="196"/>
      <c r="G35" s="201">
        <v>4</v>
      </c>
      <c r="H35" s="201">
        <v>2</v>
      </c>
      <c r="I35" s="201"/>
      <c r="J35" s="201" t="s">
        <v>2351</v>
      </c>
      <c r="K35" s="202" t="s">
        <v>875</v>
      </c>
      <c r="L35" s="197"/>
      <c r="AA35" s="495">
        <f>IF(AND('09 App'!C35=1,NOT('09 App'!I35="")),'09 App'!I35,0)</f>
        <v>0</v>
      </c>
      <c r="AB35" s="495">
        <f>IF(AND('09 App'!D35=1,NOT('09 App'!I35="")),'09 App'!I35,0)</f>
        <v>0</v>
      </c>
      <c r="AC35" s="495">
        <f>IF(AND('09 App'!E35=1,NOT('09 App'!I35="")),'09 App'!I35,0)</f>
        <v>0</v>
      </c>
      <c r="AD35" s="495">
        <f>IF(AND('09 App'!F35=1,NOT('09 App'!I35="")),'09 App'!I35,0)</f>
        <v>0</v>
      </c>
      <c r="AE35" s="495">
        <f>IF(AND('09 App'!C35=0,NOT('09 App'!H35="")),'09 App'!H35,4)</f>
        <v>2</v>
      </c>
      <c r="AF35" s="495">
        <f>IF(AND('09 App'!D35=0,NOT('09 App'!H35="")),'09 App'!H35,4)</f>
        <v>2</v>
      </c>
      <c r="AG35" s="495">
        <f>IF(AND('09 App'!E35=0,NOT('09 App'!H35="")),'09 App'!H35,4)</f>
        <v>2</v>
      </c>
      <c r="AH35" s="495">
        <f>IF(AND('09 App'!F35=0,NOT('09 App'!H35="")),'09 App'!H35,4)</f>
        <v>2</v>
      </c>
    </row>
    <row r="36" spans="1:34" outlineLevel="2">
      <c r="A36" s="15" t="s">
        <v>4742</v>
      </c>
      <c r="B36" s="61" t="s">
        <v>4176</v>
      </c>
      <c r="C36" s="195"/>
      <c r="D36" s="195"/>
      <c r="E36" s="195"/>
      <c r="F36" s="196"/>
      <c r="G36" s="201">
        <v>4</v>
      </c>
      <c r="H36" s="201">
        <v>2</v>
      </c>
      <c r="I36" s="201"/>
      <c r="J36" s="201" t="s">
        <v>5466</v>
      </c>
      <c r="K36" s="202" t="s">
        <v>4565</v>
      </c>
      <c r="L36" s="197"/>
      <c r="AA36" s="495">
        <f>IF(AND('09 App'!C36=1,NOT('09 App'!I36="")),'09 App'!I36,0)</f>
        <v>0</v>
      </c>
      <c r="AB36" s="495">
        <f>IF(AND('09 App'!D36=1,NOT('09 App'!I36="")),'09 App'!I36,0)</f>
        <v>0</v>
      </c>
      <c r="AC36" s="495">
        <f>IF(AND('09 App'!E36=1,NOT('09 App'!I36="")),'09 App'!I36,0)</f>
        <v>0</v>
      </c>
      <c r="AD36" s="495">
        <f>IF(AND('09 App'!F36=1,NOT('09 App'!I36="")),'09 App'!I36,0)</f>
        <v>0</v>
      </c>
      <c r="AE36" s="495">
        <f>IF(AND('09 App'!C36=0,NOT('09 App'!H36="")),'09 App'!H36,4)</f>
        <v>2</v>
      </c>
      <c r="AF36" s="495">
        <f>IF(AND('09 App'!D36=0,NOT('09 App'!H36="")),'09 App'!H36,4)</f>
        <v>2</v>
      </c>
      <c r="AG36" s="495">
        <f>IF(AND('09 App'!E36=0,NOT('09 App'!H36="")),'09 App'!H36,4)</f>
        <v>2</v>
      </c>
      <c r="AH36" s="495">
        <f>IF(AND('09 App'!F36=0,NOT('09 App'!H36="")),'09 App'!H36,4)</f>
        <v>2</v>
      </c>
    </row>
    <row r="37" spans="1:34" ht="40" outlineLevel="2">
      <c r="A37" s="15" t="s">
        <v>4743</v>
      </c>
      <c r="B37" s="61" t="s">
        <v>3297</v>
      </c>
      <c r="C37" s="195"/>
      <c r="D37" s="195"/>
      <c r="E37" s="195"/>
      <c r="F37" s="196"/>
      <c r="G37" s="201">
        <v>2</v>
      </c>
      <c r="H37" s="201">
        <v>2</v>
      </c>
      <c r="I37" s="201"/>
      <c r="J37" s="201" t="s">
        <v>5466</v>
      </c>
      <c r="K37" s="202" t="s">
        <v>4565</v>
      </c>
      <c r="L37" s="197"/>
      <c r="AA37" s="495">
        <f>IF(AND('09 App'!C37=1,NOT('09 App'!I37="")),'09 App'!I37,0)</f>
        <v>0</v>
      </c>
      <c r="AB37" s="495">
        <f>IF(AND('09 App'!D37=1,NOT('09 App'!I37="")),'09 App'!I37,0)</f>
        <v>0</v>
      </c>
      <c r="AC37" s="495">
        <f>IF(AND('09 App'!E37=1,NOT('09 App'!I37="")),'09 App'!I37,0)</f>
        <v>0</v>
      </c>
      <c r="AD37" s="495">
        <f>IF(AND('09 App'!F37=1,NOT('09 App'!I37="")),'09 App'!I37,0)</f>
        <v>0</v>
      </c>
      <c r="AE37" s="495">
        <f>IF(AND('09 App'!C37=0,NOT('09 App'!H37="")),'09 App'!H37,4)</f>
        <v>2</v>
      </c>
      <c r="AF37" s="495">
        <f>IF(AND('09 App'!D37=0,NOT('09 App'!H37="")),'09 App'!H37,4)</f>
        <v>2</v>
      </c>
      <c r="AG37" s="495">
        <f>IF(AND('09 App'!E37=0,NOT('09 App'!H37="")),'09 App'!H37,4)</f>
        <v>2</v>
      </c>
      <c r="AH37" s="495">
        <f>IF(AND('09 App'!F37=0,NOT('09 App'!H37="")),'09 App'!H37,4)</f>
        <v>2</v>
      </c>
    </row>
    <row r="38" spans="1:34" outlineLevel="2">
      <c r="A38" s="15" t="s">
        <v>3298</v>
      </c>
      <c r="B38" s="61" t="s">
        <v>1853</v>
      </c>
      <c r="C38" s="195"/>
      <c r="D38" s="195"/>
      <c r="E38" s="195"/>
      <c r="F38" s="196"/>
      <c r="G38" s="201">
        <v>4</v>
      </c>
      <c r="H38" s="201"/>
      <c r="I38" s="201"/>
      <c r="J38" s="201" t="s">
        <v>2356</v>
      </c>
      <c r="K38" s="202" t="s">
        <v>3684</v>
      </c>
      <c r="L38" s="197"/>
      <c r="AA38" s="495">
        <f>IF(AND('09 App'!C38=1,NOT('09 App'!I38="")),'09 App'!I38,0)</f>
        <v>0</v>
      </c>
      <c r="AB38" s="495">
        <f>IF(AND('09 App'!D38=1,NOT('09 App'!I38="")),'09 App'!I38,0)</f>
        <v>0</v>
      </c>
      <c r="AC38" s="495">
        <f>IF(AND('09 App'!E38=1,NOT('09 App'!I38="")),'09 App'!I38,0)</f>
        <v>0</v>
      </c>
      <c r="AD38" s="495">
        <f>IF(AND('09 App'!F38=1,NOT('09 App'!I38="")),'09 App'!I38,0)</f>
        <v>0</v>
      </c>
      <c r="AE38" s="495">
        <f>IF(AND('09 App'!C38=0,NOT('09 App'!H38="")),'09 App'!H38,4)</f>
        <v>4</v>
      </c>
      <c r="AF38" s="495">
        <f>IF(AND('09 App'!D38=0,NOT('09 App'!H38="")),'09 App'!H38,4)</f>
        <v>4</v>
      </c>
      <c r="AG38" s="495">
        <f>IF(AND('09 App'!E38=0,NOT('09 App'!H38="")),'09 App'!H38,4)</f>
        <v>4</v>
      </c>
      <c r="AH38" s="495">
        <f>IF(AND('09 App'!F38=0,NOT('09 App'!H38="")),'09 App'!H38,4)</f>
        <v>4</v>
      </c>
    </row>
    <row r="39" spans="1:34" ht="20" outlineLevel="2">
      <c r="A39" s="15" t="s">
        <v>1804</v>
      </c>
      <c r="B39" s="184" t="s">
        <v>4140</v>
      </c>
      <c r="C39" s="195"/>
      <c r="D39" s="195"/>
      <c r="E39" s="195"/>
      <c r="F39" s="196"/>
      <c r="G39" s="201">
        <v>4</v>
      </c>
      <c r="H39" s="201"/>
      <c r="I39" s="201"/>
      <c r="J39" s="201" t="s">
        <v>2356</v>
      </c>
      <c r="K39" s="202" t="s">
        <v>4295</v>
      </c>
      <c r="L39" s="197"/>
      <c r="AA39" s="495">
        <f>IF(AND('09 App'!C39=1,NOT('09 App'!I39="")),'09 App'!I39,0)</f>
        <v>0</v>
      </c>
      <c r="AB39" s="495">
        <f>IF(AND('09 App'!D39=1,NOT('09 App'!I39="")),'09 App'!I39,0)</f>
        <v>0</v>
      </c>
      <c r="AC39" s="495">
        <f>IF(AND('09 App'!E39=1,NOT('09 App'!I39="")),'09 App'!I39,0)</f>
        <v>0</v>
      </c>
      <c r="AD39" s="495">
        <f>IF(AND('09 App'!F39=1,NOT('09 App'!I39="")),'09 App'!I39,0)</f>
        <v>0</v>
      </c>
      <c r="AE39" s="495">
        <f>IF(AND('09 App'!C39=0,NOT('09 App'!H39="")),'09 App'!H39,4)</f>
        <v>4</v>
      </c>
      <c r="AF39" s="495">
        <f>IF(AND('09 App'!D39=0,NOT('09 App'!H39="")),'09 App'!H39,4)</f>
        <v>4</v>
      </c>
      <c r="AG39" s="495">
        <f>IF(AND('09 App'!E39=0,NOT('09 App'!H39="")),'09 App'!H39,4)</f>
        <v>4</v>
      </c>
      <c r="AH39" s="495">
        <f>IF(AND('09 App'!F39=0,NOT('09 App'!H39="")),'09 App'!H39,4)</f>
        <v>4</v>
      </c>
    </row>
    <row r="40" spans="1:34" outlineLevel="2">
      <c r="A40" s="15" t="s">
        <v>1805</v>
      </c>
      <c r="B40" s="243" t="s">
        <v>1806</v>
      </c>
      <c r="C40" s="195"/>
      <c r="D40" s="195"/>
      <c r="E40" s="196"/>
      <c r="F40" s="196"/>
      <c r="G40" s="201">
        <v>4</v>
      </c>
      <c r="H40" s="201"/>
      <c r="I40" s="201"/>
      <c r="J40" s="201" t="s">
        <v>2356</v>
      </c>
      <c r="K40" s="202" t="s">
        <v>5343</v>
      </c>
      <c r="L40" s="197"/>
      <c r="AA40" s="495">
        <f>IF(AND('09 App'!C40=1,NOT('09 App'!I40="")),'09 App'!I40,0)</f>
        <v>0</v>
      </c>
      <c r="AB40" s="495">
        <f>IF(AND('09 App'!D40=1,NOT('09 App'!I40="")),'09 App'!I40,0)</f>
        <v>0</v>
      </c>
      <c r="AC40" s="495">
        <f>IF(AND('09 App'!E40=1,NOT('09 App'!I40="")),'09 App'!I40,0)</f>
        <v>0</v>
      </c>
      <c r="AD40" s="495">
        <f>IF(AND('09 App'!F40=1,NOT('09 App'!I40="")),'09 App'!I40,0)</f>
        <v>0</v>
      </c>
      <c r="AE40" s="495">
        <f>IF(AND('09 App'!C40=0,NOT('09 App'!H40="")),'09 App'!H40,4)</f>
        <v>4</v>
      </c>
      <c r="AF40" s="495">
        <f>IF(AND('09 App'!D40=0,NOT('09 App'!H40="")),'09 App'!H40,4)</f>
        <v>4</v>
      </c>
      <c r="AG40" s="495">
        <f>IF(AND('09 App'!E40=0,NOT('09 App'!H40="")),'09 App'!H40,4)</f>
        <v>4</v>
      </c>
      <c r="AH40" s="495">
        <f>IF(AND('09 App'!F40=0,NOT('09 App'!H40="")),'09 App'!H40,4)</f>
        <v>4</v>
      </c>
    </row>
    <row r="41" spans="1:34" ht="20" outlineLevel="2">
      <c r="A41" s="15" t="s">
        <v>1807</v>
      </c>
      <c r="B41" s="184" t="s">
        <v>1808</v>
      </c>
      <c r="C41" s="195"/>
      <c r="D41" s="195"/>
      <c r="E41" s="196"/>
      <c r="F41" s="196"/>
      <c r="G41" s="201">
        <v>4</v>
      </c>
      <c r="H41" s="201">
        <v>2</v>
      </c>
      <c r="I41" s="201"/>
      <c r="J41" s="201" t="s">
        <v>3371</v>
      </c>
      <c r="K41" s="202"/>
      <c r="L41" s="197"/>
      <c r="AA41" s="495">
        <f>IF(AND('09 App'!C41=1,NOT('09 App'!I41="")),'09 App'!I41,0)</f>
        <v>0</v>
      </c>
      <c r="AB41" s="495">
        <f>IF(AND('09 App'!D41=1,NOT('09 App'!I41="")),'09 App'!I41,0)</f>
        <v>0</v>
      </c>
      <c r="AC41" s="495">
        <f>IF(AND('09 App'!E41=1,NOT('09 App'!I41="")),'09 App'!I41,0)</f>
        <v>0</v>
      </c>
      <c r="AD41" s="495">
        <f>IF(AND('09 App'!F41=1,NOT('09 App'!I41="")),'09 App'!I41,0)</f>
        <v>0</v>
      </c>
      <c r="AE41" s="495">
        <f>IF(AND('09 App'!C41=0,NOT('09 App'!H41="")),'09 App'!H41,4)</f>
        <v>2</v>
      </c>
      <c r="AF41" s="495">
        <f>IF(AND('09 App'!D41=0,NOT('09 App'!H41="")),'09 App'!H41,4)</f>
        <v>2</v>
      </c>
      <c r="AG41" s="495">
        <f>IF(AND('09 App'!E41=0,NOT('09 App'!H41="")),'09 App'!H41,4)</f>
        <v>2</v>
      </c>
      <c r="AH41" s="495">
        <f>IF(AND('09 App'!F41=0,NOT('09 App'!H41="")),'09 App'!H41,4)</f>
        <v>2</v>
      </c>
    </row>
    <row r="42" spans="1:34" ht="40" outlineLevel="2">
      <c r="A42" s="15" t="s">
        <v>1809</v>
      </c>
      <c r="B42" s="61" t="s">
        <v>1842</v>
      </c>
      <c r="C42" s="195"/>
      <c r="D42" s="195"/>
      <c r="E42" s="195"/>
      <c r="F42" s="196"/>
      <c r="G42" s="201">
        <v>4</v>
      </c>
      <c r="H42" s="201">
        <v>2</v>
      </c>
      <c r="I42" s="201"/>
      <c r="J42" s="201" t="s">
        <v>2858</v>
      </c>
      <c r="K42" s="202"/>
      <c r="L42" s="197"/>
      <c r="AA42" s="495">
        <f>IF(AND('09 App'!C42=1,NOT('09 App'!I42="")),'09 App'!I42,0)</f>
        <v>0</v>
      </c>
      <c r="AB42" s="495">
        <f>IF(AND('09 App'!D42=1,NOT('09 App'!I42="")),'09 App'!I42,0)</f>
        <v>0</v>
      </c>
      <c r="AC42" s="495">
        <f>IF(AND('09 App'!E42=1,NOT('09 App'!I42="")),'09 App'!I42,0)</f>
        <v>0</v>
      </c>
      <c r="AD42" s="495">
        <f>IF(AND('09 App'!F42=1,NOT('09 App'!I42="")),'09 App'!I42,0)</f>
        <v>0</v>
      </c>
      <c r="AE42" s="495">
        <f>IF(AND('09 App'!C42=0,NOT('09 App'!H42="")),'09 App'!H42,4)</f>
        <v>2</v>
      </c>
      <c r="AF42" s="495">
        <f>IF(AND('09 App'!D42=0,NOT('09 App'!H42="")),'09 App'!H42,4)</f>
        <v>2</v>
      </c>
      <c r="AG42" s="495">
        <f>IF(AND('09 App'!E42=0,NOT('09 App'!H42="")),'09 App'!H42,4)</f>
        <v>2</v>
      </c>
      <c r="AH42" s="495">
        <f>IF(AND('09 App'!F42=0,NOT('09 App'!H42="")),'09 App'!H42,4)</f>
        <v>2</v>
      </c>
    </row>
    <row r="43" spans="1:34" ht="40" outlineLevel="2">
      <c r="A43" s="15" t="s">
        <v>1843</v>
      </c>
      <c r="B43" s="184" t="s">
        <v>1851</v>
      </c>
      <c r="C43" s="195"/>
      <c r="D43" s="195"/>
      <c r="E43" s="195"/>
      <c r="F43" s="196"/>
      <c r="G43" s="201">
        <v>4</v>
      </c>
      <c r="H43" s="201">
        <v>3</v>
      </c>
      <c r="I43" s="201"/>
      <c r="J43" s="201" t="s">
        <v>2855</v>
      </c>
      <c r="K43" s="202"/>
      <c r="L43" s="197"/>
      <c r="AA43" s="495">
        <f>IF(AND('09 App'!C43=1,NOT('09 App'!I43="")),'09 App'!I43,0)</f>
        <v>0</v>
      </c>
      <c r="AB43" s="495">
        <f>IF(AND('09 App'!D43=1,NOT('09 App'!I43="")),'09 App'!I43,0)</f>
        <v>0</v>
      </c>
      <c r="AC43" s="495">
        <f>IF(AND('09 App'!E43=1,NOT('09 App'!I43="")),'09 App'!I43,0)</f>
        <v>0</v>
      </c>
      <c r="AD43" s="495">
        <f>IF(AND('09 App'!F43=1,NOT('09 App'!I43="")),'09 App'!I43,0)</f>
        <v>0</v>
      </c>
      <c r="AE43" s="495">
        <f>IF(AND('09 App'!C43=0,NOT('09 App'!H43="")),'09 App'!H43,4)</f>
        <v>3</v>
      </c>
      <c r="AF43" s="495">
        <f>IF(AND('09 App'!D43=0,NOT('09 App'!H43="")),'09 App'!H43,4)</f>
        <v>3</v>
      </c>
      <c r="AG43" s="495">
        <f>IF(AND('09 App'!E43=0,NOT('09 App'!H43="")),'09 App'!H43,4)</f>
        <v>3</v>
      </c>
      <c r="AH43" s="495">
        <f>IF(AND('09 App'!F43=0,NOT('09 App'!H43="")),'09 App'!H43,4)</f>
        <v>3</v>
      </c>
    </row>
    <row r="44" spans="1:34" outlineLevel="1">
      <c r="A44" s="59" t="s">
        <v>1852</v>
      </c>
      <c r="B44" s="63" t="s">
        <v>967</v>
      </c>
      <c r="C44" s="195"/>
      <c r="D44" s="195"/>
      <c r="E44" s="195"/>
      <c r="F44" s="196"/>
      <c r="G44" s="238"/>
      <c r="H44" s="238"/>
      <c r="I44" s="238"/>
      <c r="J44" s="201"/>
      <c r="K44" s="202"/>
      <c r="L44" s="82"/>
      <c r="AB44" s="495">
        <f>IF(AND('09 App'!D44=1,NOT('09 App'!I44="")),'09 App'!I44,0)</f>
        <v>0</v>
      </c>
    </row>
    <row r="45" spans="1:34" outlineLevel="2">
      <c r="A45" s="15" t="s">
        <v>968</v>
      </c>
      <c r="B45" s="113" t="s">
        <v>3245</v>
      </c>
      <c r="C45" s="195"/>
      <c r="D45" s="195"/>
      <c r="E45" s="196"/>
      <c r="F45" s="196"/>
      <c r="G45" s="201">
        <v>4</v>
      </c>
      <c r="H45" s="201">
        <v>1</v>
      </c>
      <c r="I45" s="238"/>
      <c r="J45" s="201" t="s">
        <v>5466</v>
      </c>
      <c r="K45" s="202"/>
      <c r="L45" s="82"/>
      <c r="AA45" s="495">
        <f>IF(AND('09 App'!C45=1,NOT('09 App'!I45="")),'09 App'!I45,0)</f>
        <v>0</v>
      </c>
      <c r="AB45" s="495">
        <f>IF(AND('09 App'!D45=1,NOT('09 App'!I45="")),'09 App'!I45,0)</f>
        <v>0</v>
      </c>
      <c r="AC45" s="495">
        <f>IF(AND('09 App'!E45=1,NOT('09 App'!I45="")),'09 App'!I45,0)</f>
        <v>0</v>
      </c>
      <c r="AD45" s="495">
        <f>IF(AND('09 App'!F45=1,NOT('09 App'!I45="")),'09 App'!I45,0)</f>
        <v>0</v>
      </c>
      <c r="AE45" s="495">
        <f>IF(AND('09 App'!C45=0,NOT('09 App'!H45="")),'09 App'!H45,4)</f>
        <v>1</v>
      </c>
      <c r="AF45" s="495">
        <f>IF(AND('09 App'!D45=0,NOT('09 App'!H45="")),'09 App'!H45,4)</f>
        <v>1</v>
      </c>
      <c r="AG45" s="495">
        <f>IF(AND('09 App'!E45=0,NOT('09 App'!H45="")),'09 App'!H45,4)</f>
        <v>1</v>
      </c>
      <c r="AH45" s="495">
        <f>IF(AND('09 App'!F45=0,NOT('09 App'!H45="")),'09 App'!H45,4)</f>
        <v>1</v>
      </c>
    </row>
    <row r="46" spans="1:34" outlineLevel="2">
      <c r="A46" s="15" t="s">
        <v>3246</v>
      </c>
      <c r="B46" s="113" t="s">
        <v>3247</v>
      </c>
      <c r="C46" s="195"/>
      <c r="D46" s="195"/>
      <c r="E46" s="195"/>
      <c r="F46" s="196"/>
      <c r="G46" s="201">
        <v>4</v>
      </c>
      <c r="H46" s="201">
        <v>1</v>
      </c>
      <c r="I46" s="238"/>
      <c r="J46" s="201" t="s">
        <v>5466</v>
      </c>
      <c r="K46" s="202"/>
      <c r="L46" s="82"/>
      <c r="AA46" s="495">
        <f>IF(AND('09 App'!C46=1,NOT('09 App'!I46="")),'09 App'!I46,0)</f>
        <v>0</v>
      </c>
      <c r="AB46" s="495">
        <f>IF(AND('09 App'!D46=1,NOT('09 App'!I46="")),'09 App'!I46,0)</f>
        <v>0</v>
      </c>
      <c r="AC46" s="495">
        <f>IF(AND('09 App'!E46=1,NOT('09 App'!I46="")),'09 App'!I46,0)</f>
        <v>0</v>
      </c>
      <c r="AD46" s="495">
        <f>IF(AND('09 App'!F46=1,NOT('09 App'!I46="")),'09 App'!I46,0)</f>
        <v>0</v>
      </c>
      <c r="AE46" s="495">
        <f>IF(AND('09 App'!C46=0,NOT('09 App'!H46="")),'09 App'!H46,4)</f>
        <v>1</v>
      </c>
      <c r="AF46" s="495">
        <f>IF(AND('09 App'!D46=0,NOT('09 App'!H46="")),'09 App'!H46,4)</f>
        <v>1</v>
      </c>
      <c r="AG46" s="495">
        <f>IF(AND('09 App'!E46=0,NOT('09 App'!H46="")),'09 App'!H46,4)</f>
        <v>1</v>
      </c>
      <c r="AH46" s="495">
        <f>IF(AND('09 App'!F46=0,NOT('09 App'!H46="")),'09 App'!H46,4)</f>
        <v>1</v>
      </c>
    </row>
    <row r="47" spans="1:34" ht="30" outlineLevel="2">
      <c r="A47" s="15" t="s">
        <v>3248</v>
      </c>
      <c r="B47" s="89" t="s">
        <v>4090</v>
      </c>
      <c r="C47" s="195"/>
      <c r="D47" s="195"/>
      <c r="E47" s="195"/>
      <c r="F47" s="196"/>
      <c r="G47" s="201">
        <v>4</v>
      </c>
      <c r="H47" s="201">
        <v>2</v>
      </c>
      <c r="I47" s="238"/>
      <c r="J47" s="201" t="s">
        <v>2356</v>
      </c>
      <c r="K47" s="202"/>
      <c r="L47" s="82"/>
      <c r="AA47" s="495">
        <f>IF(AND('09 App'!C47=1,NOT('09 App'!I47="")),'09 App'!I47,0)</f>
        <v>0</v>
      </c>
      <c r="AB47" s="495">
        <f>IF(AND('09 App'!D47=1,NOT('09 App'!I47="")),'09 App'!I47,0)</f>
        <v>0</v>
      </c>
      <c r="AC47" s="495">
        <f>IF(AND('09 App'!E47=1,NOT('09 App'!I47="")),'09 App'!I47,0)</f>
        <v>0</v>
      </c>
      <c r="AD47" s="495">
        <f>IF(AND('09 App'!F47=1,NOT('09 App'!I47="")),'09 App'!I47,0)</f>
        <v>0</v>
      </c>
      <c r="AE47" s="495">
        <f>IF(AND('09 App'!C47=0,NOT('09 App'!H47="")),'09 App'!H47,4)</f>
        <v>2</v>
      </c>
      <c r="AF47" s="495">
        <f>IF(AND('09 App'!D47=0,NOT('09 App'!H47="")),'09 App'!H47,4)</f>
        <v>2</v>
      </c>
      <c r="AG47" s="495">
        <f>IF(AND('09 App'!E47=0,NOT('09 App'!H47="")),'09 App'!H47,4)</f>
        <v>2</v>
      </c>
      <c r="AH47" s="495">
        <f>IF(AND('09 App'!F47=0,NOT('09 App'!H47="")),'09 App'!H47,4)</f>
        <v>2</v>
      </c>
    </row>
    <row r="48" spans="1:34" ht="50" outlineLevel="2">
      <c r="A48" s="15" t="s">
        <v>4091</v>
      </c>
      <c r="B48" s="89" t="s">
        <v>5417</v>
      </c>
      <c r="C48" s="195"/>
      <c r="D48" s="195"/>
      <c r="E48" s="195"/>
      <c r="F48" s="196"/>
      <c r="G48" s="201">
        <v>4</v>
      </c>
      <c r="H48" s="201">
        <v>3</v>
      </c>
      <c r="I48" s="201"/>
      <c r="J48" s="201" t="s">
        <v>5466</v>
      </c>
      <c r="K48" s="202"/>
      <c r="L48" s="82"/>
      <c r="AA48" s="495">
        <f>IF(AND('09 App'!C48=1,NOT('09 App'!I48="")),'09 App'!I48,0)</f>
        <v>0</v>
      </c>
      <c r="AB48" s="495">
        <f>IF(AND('09 App'!D48=1,NOT('09 App'!I48="")),'09 App'!I48,0)</f>
        <v>0</v>
      </c>
      <c r="AC48" s="495">
        <f>IF(AND('09 App'!E48=1,NOT('09 App'!I48="")),'09 App'!I48,0)</f>
        <v>0</v>
      </c>
      <c r="AD48" s="495">
        <f>IF(AND('09 App'!F48=1,NOT('09 App'!I48="")),'09 App'!I48,0)</f>
        <v>0</v>
      </c>
      <c r="AE48" s="495">
        <f>IF(AND('09 App'!C48=0,NOT('09 App'!H48="")),'09 App'!H48,4)</f>
        <v>3</v>
      </c>
      <c r="AF48" s="495">
        <f>IF(AND('09 App'!D48=0,NOT('09 App'!H48="")),'09 App'!H48,4)</f>
        <v>3</v>
      </c>
      <c r="AG48" s="495">
        <f>IF(AND('09 App'!E48=0,NOT('09 App'!H48="")),'09 App'!H48,4)</f>
        <v>3</v>
      </c>
      <c r="AH48" s="495">
        <f>IF(AND('09 App'!F48=0,NOT('09 App'!H48="")),'09 App'!H48,4)</f>
        <v>3</v>
      </c>
    </row>
    <row r="49" spans="1:34" ht="50" outlineLevel="2">
      <c r="A49" s="15" t="s">
        <v>4092</v>
      </c>
      <c r="B49" s="126" t="s">
        <v>5456</v>
      </c>
      <c r="C49" s="195"/>
      <c r="D49" s="195"/>
      <c r="E49" s="195"/>
      <c r="F49" s="196"/>
      <c r="G49" s="201">
        <v>4</v>
      </c>
      <c r="H49" s="201">
        <v>3</v>
      </c>
      <c r="I49" s="201"/>
      <c r="J49" s="201" t="s">
        <v>2356</v>
      </c>
      <c r="K49" s="202"/>
      <c r="L49" s="82"/>
      <c r="AA49" s="495">
        <f>IF(AND('09 App'!C49=1,NOT('09 App'!I49="")),'09 App'!I49,0)</f>
        <v>0</v>
      </c>
      <c r="AB49" s="495">
        <f>IF(AND('09 App'!D49=1,NOT('09 App'!I49="")),'09 App'!I49,0)</f>
        <v>0</v>
      </c>
      <c r="AC49" s="495">
        <f>IF(AND('09 App'!E49=1,NOT('09 App'!I49="")),'09 App'!I49,0)</f>
        <v>0</v>
      </c>
      <c r="AD49" s="495">
        <f>IF(AND('09 App'!F49=1,NOT('09 App'!I49="")),'09 App'!I49,0)</f>
        <v>0</v>
      </c>
      <c r="AE49" s="495">
        <f>IF(AND('09 App'!C49=0,NOT('09 App'!H49="")),'09 App'!H49,4)</f>
        <v>3</v>
      </c>
      <c r="AF49" s="495">
        <f>IF(AND('09 App'!D49=0,NOT('09 App'!H49="")),'09 App'!H49,4)</f>
        <v>3</v>
      </c>
      <c r="AG49" s="495">
        <f>IF(AND('09 App'!E49=0,NOT('09 App'!H49="")),'09 App'!H49,4)</f>
        <v>3</v>
      </c>
      <c r="AH49" s="495">
        <f>IF(AND('09 App'!F49=0,NOT('09 App'!H49="")),'09 App'!H49,4)</f>
        <v>3</v>
      </c>
    </row>
    <row r="50" spans="1:34" ht="20" outlineLevel="2">
      <c r="A50" s="15" t="s">
        <v>4093</v>
      </c>
      <c r="B50" s="118" t="s">
        <v>4779</v>
      </c>
      <c r="C50" s="195"/>
      <c r="D50" s="195"/>
      <c r="E50" s="195"/>
      <c r="F50" s="196"/>
      <c r="G50" s="201">
        <v>4</v>
      </c>
      <c r="H50" s="201">
        <v>2</v>
      </c>
      <c r="I50" s="238"/>
      <c r="J50" s="201" t="s">
        <v>5466</v>
      </c>
      <c r="K50" s="202"/>
      <c r="L50" s="82"/>
      <c r="AA50" s="495">
        <f>IF(AND('09 App'!C50=1,NOT('09 App'!I50="")),'09 App'!I50,0)</f>
        <v>0</v>
      </c>
      <c r="AB50" s="495">
        <f>IF(AND('09 App'!D50=1,NOT('09 App'!I50="")),'09 App'!I50,0)</f>
        <v>0</v>
      </c>
      <c r="AC50" s="495">
        <f>IF(AND('09 App'!E50=1,NOT('09 App'!I50="")),'09 App'!I50,0)</f>
        <v>0</v>
      </c>
      <c r="AD50" s="495">
        <f>IF(AND('09 App'!F50=1,NOT('09 App'!I50="")),'09 App'!I50,0)</f>
        <v>0</v>
      </c>
      <c r="AE50" s="495">
        <f>IF(AND('09 App'!C50=0,NOT('09 App'!H50="")),'09 App'!H50,4)</f>
        <v>2</v>
      </c>
      <c r="AF50" s="495">
        <f>IF(AND('09 App'!D50=0,NOT('09 App'!H50="")),'09 App'!H50,4)</f>
        <v>2</v>
      </c>
      <c r="AG50" s="495">
        <f>IF(AND('09 App'!E50=0,NOT('09 App'!H50="")),'09 App'!H50,4)</f>
        <v>2</v>
      </c>
      <c r="AH50" s="495">
        <f>IF(AND('09 App'!F50=0,NOT('09 App'!H50="")),'09 App'!H50,4)</f>
        <v>2</v>
      </c>
    </row>
    <row r="51" spans="1:34" ht="20" outlineLevel="2">
      <c r="A51" s="15" t="s">
        <v>4094</v>
      </c>
      <c r="B51" s="118" t="s">
        <v>4207</v>
      </c>
      <c r="C51" s="195"/>
      <c r="D51" s="195"/>
      <c r="E51" s="195"/>
      <c r="F51" s="196"/>
      <c r="G51" s="201">
        <v>4</v>
      </c>
      <c r="H51" s="201">
        <v>2</v>
      </c>
      <c r="I51" s="238"/>
      <c r="J51" s="201" t="s">
        <v>2356</v>
      </c>
      <c r="K51" s="202"/>
      <c r="L51" s="82"/>
      <c r="AA51" s="495">
        <f>IF(AND('09 App'!C51=1,NOT('09 App'!I51="")),'09 App'!I51,0)</f>
        <v>0</v>
      </c>
      <c r="AB51" s="495">
        <f>IF(AND('09 App'!D51=1,NOT('09 App'!I51="")),'09 App'!I51,0)</f>
        <v>0</v>
      </c>
      <c r="AC51" s="495">
        <f>IF(AND('09 App'!E51=1,NOT('09 App'!I51="")),'09 App'!I51,0)</f>
        <v>0</v>
      </c>
      <c r="AD51" s="495">
        <f>IF(AND('09 App'!F51=1,NOT('09 App'!I51="")),'09 App'!I51,0)</f>
        <v>0</v>
      </c>
      <c r="AE51" s="495">
        <f>IF(AND('09 App'!C51=0,NOT('09 App'!H51="")),'09 App'!H51,4)</f>
        <v>2</v>
      </c>
      <c r="AF51" s="495">
        <f>IF(AND('09 App'!D51=0,NOT('09 App'!H51="")),'09 App'!H51,4)</f>
        <v>2</v>
      </c>
      <c r="AG51" s="495">
        <f>IF(AND('09 App'!E51=0,NOT('09 App'!H51="")),'09 App'!H51,4)</f>
        <v>2</v>
      </c>
      <c r="AH51" s="495">
        <f>IF(AND('09 App'!F51=0,NOT('09 App'!H51="")),'09 App'!H51,4)</f>
        <v>2</v>
      </c>
    </row>
    <row r="52" spans="1:34" ht="30" outlineLevel="2">
      <c r="A52" s="15" t="s">
        <v>4095</v>
      </c>
      <c r="B52" s="89" t="s">
        <v>4209</v>
      </c>
      <c r="C52" s="195"/>
      <c r="D52" s="195"/>
      <c r="E52" s="195"/>
      <c r="F52" s="196"/>
      <c r="G52" s="201">
        <v>4</v>
      </c>
      <c r="H52" s="201">
        <v>3</v>
      </c>
      <c r="I52" s="238"/>
      <c r="J52" s="201" t="s">
        <v>3371</v>
      </c>
      <c r="K52" s="202"/>
      <c r="L52" s="82"/>
      <c r="AA52" s="495">
        <f>IF(AND('09 App'!C52=1,NOT('09 App'!I52="")),'09 App'!I52,0)</f>
        <v>0</v>
      </c>
      <c r="AB52" s="495">
        <f>IF(AND('09 App'!D52=1,NOT('09 App'!I52="")),'09 App'!I52,0)</f>
        <v>0</v>
      </c>
      <c r="AC52" s="495">
        <f>IF(AND('09 App'!E52=1,NOT('09 App'!I52="")),'09 App'!I52,0)</f>
        <v>0</v>
      </c>
      <c r="AD52" s="495">
        <f>IF(AND('09 App'!F52=1,NOT('09 App'!I52="")),'09 App'!I52,0)</f>
        <v>0</v>
      </c>
      <c r="AE52" s="495">
        <f>IF(AND('09 App'!C52=0,NOT('09 App'!H52="")),'09 App'!H52,4)</f>
        <v>3</v>
      </c>
      <c r="AF52" s="495">
        <f>IF(AND('09 App'!D52=0,NOT('09 App'!H52="")),'09 App'!H52,4)</f>
        <v>3</v>
      </c>
      <c r="AG52" s="495">
        <f>IF(AND('09 App'!E52=0,NOT('09 App'!H52="")),'09 App'!H52,4)</f>
        <v>3</v>
      </c>
      <c r="AH52" s="495">
        <f>IF(AND('09 App'!F52=0,NOT('09 App'!H52="")),'09 App'!H52,4)</f>
        <v>3</v>
      </c>
    </row>
    <row r="53" spans="1:34" ht="13">
      <c r="A53" s="64" t="s">
        <v>4096</v>
      </c>
      <c r="B53" s="108" t="s">
        <v>1821</v>
      </c>
      <c r="C53" s="196"/>
      <c r="D53" s="195"/>
      <c r="E53" s="196"/>
      <c r="F53" s="196"/>
      <c r="G53" s="201"/>
      <c r="H53" s="201"/>
      <c r="I53" s="201"/>
      <c r="J53" s="201"/>
      <c r="K53" s="202"/>
      <c r="L53" s="197"/>
      <c r="AB53" s="495">
        <f>IF(AND('09 App'!D53=1,NOT('09 App'!I53="")),'09 App'!I53,0)</f>
        <v>0</v>
      </c>
    </row>
    <row r="54" spans="1:34" outlineLevel="1">
      <c r="A54" s="241" t="s">
        <v>1822</v>
      </c>
      <c r="B54" s="74" t="s">
        <v>1823</v>
      </c>
      <c r="C54" s="195"/>
      <c r="D54" s="195"/>
      <c r="E54" s="195"/>
      <c r="F54" s="196"/>
      <c r="G54" s="201"/>
      <c r="H54" s="201"/>
      <c r="I54" s="201"/>
      <c r="J54" s="201"/>
      <c r="K54" s="202"/>
      <c r="L54" s="197"/>
      <c r="AB54" s="495">
        <f>IF(AND('09 App'!D54=1,NOT('09 App'!I54="")),'09 App'!I54,0)</f>
        <v>0</v>
      </c>
    </row>
    <row r="55" spans="1:34" ht="20" outlineLevel="2">
      <c r="A55" s="117" t="s">
        <v>1824</v>
      </c>
      <c r="B55" s="20" t="s">
        <v>1825</v>
      </c>
      <c r="C55" s="195"/>
      <c r="D55" s="195"/>
      <c r="E55" s="195"/>
      <c r="F55" s="196"/>
      <c r="G55" s="201">
        <v>4</v>
      </c>
      <c r="H55" s="201"/>
      <c r="I55" s="201"/>
      <c r="J55" s="201" t="s">
        <v>5466</v>
      </c>
      <c r="K55" s="202"/>
      <c r="L55" s="197"/>
      <c r="AA55" s="495">
        <f>IF(AND('09 App'!C55=1,NOT('09 App'!I55="")),'09 App'!I55,0)</f>
        <v>0</v>
      </c>
      <c r="AB55" s="495">
        <f>IF(AND('09 App'!D55=1,NOT('09 App'!I55="")),'09 App'!I55,0)</f>
        <v>0</v>
      </c>
      <c r="AC55" s="495">
        <f>IF(AND('09 App'!E55=1,NOT('09 App'!I55="")),'09 App'!I55,0)</f>
        <v>0</v>
      </c>
      <c r="AD55" s="495">
        <f>IF(AND('09 App'!F55=1,NOT('09 App'!I55="")),'09 App'!I55,0)</f>
        <v>0</v>
      </c>
      <c r="AE55" s="495">
        <f>IF(AND('09 App'!C55=0,NOT('09 App'!H55="")),'09 App'!H55,4)</f>
        <v>4</v>
      </c>
      <c r="AF55" s="495">
        <f>IF(AND('09 App'!D55=0,NOT('09 App'!H55="")),'09 App'!H55,4)</f>
        <v>4</v>
      </c>
      <c r="AG55" s="495">
        <f>IF(AND('09 App'!E55=0,NOT('09 App'!H55="")),'09 App'!H55,4)</f>
        <v>4</v>
      </c>
      <c r="AH55" s="495">
        <f>IF(AND('09 App'!F55=0,NOT('09 App'!H55="")),'09 App'!H55,4)</f>
        <v>4</v>
      </c>
    </row>
    <row r="56" spans="1:34" outlineLevel="2">
      <c r="A56" s="117" t="s">
        <v>1826</v>
      </c>
      <c r="B56" s="20" t="s">
        <v>1132</v>
      </c>
      <c r="C56" s="195"/>
      <c r="D56" s="195"/>
      <c r="E56" s="195"/>
      <c r="F56" s="196"/>
      <c r="G56" s="201">
        <v>4</v>
      </c>
      <c r="H56" s="201">
        <v>2</v>
      </c>
      <c r="I56" s="201"/>
      <c r="J56" s="201" t="s">
        <v>2356</v>
      </c>
      <c r="K56" s="202"/>
      <c r="L56" s="197"/>
      <c r="AA56" s="495">
        <f>IF(AND('09 App'!C56=1,NOT('09 App'!I56="")),'09 App'!I56,0)</f>
        <v>0</v>
      </c>
      <c r="AB56" s="495">
        <f>IF(AND('09 App'!D56=1,NOT('09 App'!I56="")),'09 App'!I56,0)</f>
        <v>0</v>
      </c>
      <c r="AC56" s="495">
        <f>IF(AND('09 App'!E56=1,NOT('09 App'!I56="")),'09 App'!I56,0)</f>
        <v>0</v>
      </c>
      <c r="AD56" s="495">
        <f>IF(AND('09 App'!F56=1,NOT('09 App'!I56="")),'09 App'!I56,0)</f>
        <v>0</v>
      </c>
      <c r="AE56" s="495">
        <f>IF(AND('09 App'!C56=0,NOT('09 App'!H56="")),'09 App'!H56,4)</f>
        <v>2</v>
      </c>
      <c r="AF56" s="495">
        <f>IF(AND('09 App'!D56=0,NOT('09 App'!H56="")),'09 App'!H56,4)</f>
        <v>2</v>
      </c>
      <c r="AG56" s="495">
        <f>IF(AND('09 App'!E56=0,NOT('09 App'!H56="")),'09 App'!H56,4)</f>
        <v>2</v>
      </c>
      <c r="AH56" s="495">
        <f>IF(AND('09 App'!F56=0,NOT('09 App'!H56="")),'09 App'!H56,4)</f>
        <v>2</v>
      </c>
    </row>
    <row r="57" spans="1:34" ht="30" outlineLevel="2">
      <c r="A57" s="117" t="s">
        <v>1133</v>
      </c>
      <c r="B57" s="20" t="s">
        <v>3352</v>
      </c>
      <c r="C57" s="195"/>
      <c r="D57" s="195"/>
      <c r="E57" s="195"/>
      <c r="F57" s="196"/>
      <c r="G57" s="201">
        <v>4</v>
      </c>
      <c r="H57" s="201">
        <v>2</v>
      </c>
      <c r="I57" s="201"/>
      <c r="J57" s="201" t="s">
        <v>2356</v>
      </c>
      <c r="K57" s="202"/>
      <c r="L57" s="197"/>
      <c r="AA57" s="495">
        <f>IF(AND('09 App'!C57=1,NOT('09 App'!I57="")),'09 App'!I57,0)</f>
        <v>0</v>
      </c>
      <c r="AB57" s="495">
        <f>IF(AND('09 App'!D57=1,NOT('09 App'!I57="")),'09 App'!I57,0)</f>
        <v>0</v>
      </c>
      <c r="AC57" s="495">
        <f>IF(AND('09 App'!E57=1,NOT('09 App'!I57="")),'09 App'!I57,0)</f>
        <v>0</v>
      </c>
      <c r="AD57" s="495">
        <f>IF(AND('09 App'!F57=1,NOT('09 App'!I57="")),'09 App'!I57,0)</f>
        <v>0</v>
      </c>
      <c r="AE57" s="495">
        <f>IF(AND('09 App'!C57=0,NOT('09 App'!H57="")),'09 App'!H57,4)</f>
        <v>2</v>
      </c>
      <c r="AF57" s="495">
        <f>IF(AND('09 App'!D57=0,NOT('09 App'!H57="")),'09 App'!H57,4)</f>
        <v>2</v>
      </c>
      <c r="AG57" s="495">
        <f>IF(AND('09 App'!E57=0,NOT('09 App'!H57="")),'09 App'!H57,4)</f>
        <v>2</v>
      </c>
      <c r="AH57" s="495">
        <f>IF(AND('09 App'!F57=0,NOT('09 App'!H57="")),'09 App'!H57,4)</f>
        <v>2</v>
      </c>
    </row>
    <row r="58" spans="1:34" ht="20" outlineLevel="2">
      <c r="A58" s="117" t="s">
        <v>871</v>
      </c>
      <c r="B58" s="20" t="s">
        <v>4144</v>
      </c>
      <c r="C58" s="195"/>
      <c r="D58" s="195"/>
      <c r="E58" s="195"/>
      <c r="F58" s="196"/>
      <c r="G58" s="201">
        <v>4</v>
      </c>
      <c r="H58" s="201">
        <v>3</v>
      </c>
      <c r="I58" s="201"/>
      <c r="J58" s="201" t="s">
        <v>3371</v>
      </c>
      <c r="K58" s="202"/>
      <c r="L58" s="197"/>
      <c r="AA58" s="495">
        <f>IF(AND('09 App'!C58=1,NOT('09 App'!I58="")),'09 App'!I58,0)</f>
        <v>0</v>
      </c>
      <c r="AB58" s="495">
        <f>IF(AND('09 App'!D58=1,NOT('09 App'!I58="")),'09 App'!I58,0)</f>
        <v>0</v>
      </c>
      <c r="AC58" s="495">
        <f>IF(AND('09 App'!E58=1,NOT('09 App'!I58="")),'09 App'!I58,0)</f>
        <v>0</v>
      </c>
      <c r="AD58" s="495">
        <f>IF(AND('09 App'!F58=1,NOT('09 App'!I58="")),'09 App'!I58,0)</f>
        <v>0</v>
      </c>
      <c r="AE58" s="495">
        <f>IF(AND('09 App'!C58=0,NOT('09 App'!H58="")),'09 App'!H58,4)</f>
        <v>3</v>
      </c>
      <c r="AF58" s="495">
        <f>IF(AND('09 App'!D58=0,NOT('09 App'!H58="")),'09 App'!H58,4)</f>
        <v>3</v>
      </c>
      <c r="AG58" s="495">
        <f>IF(AND('09 App'!E58=0,NOT('09 App'!H58="")),'09 App'!H58,4)</f>
        <v>3</v>
      </c>
      <c r="AH58" s="495">
        <f>IF(AND('09 App'!F58=0,NOT('09 App'!H58="")),'09 App'!H58,4)</f>
        <v>3</v>
      </c>
    </row>
    <row r="59" spans="1:34" ht="30" outlineLevel="2">
      <c r="A59" s="117" t="s">
        <v>872</v>
      </c>
      <c r="B59" s="20" t="s">
        <v>949</v>
      </c>
      <c r="C59" s="195"/>
      <c r="D59" s="195"/>
      <c r="E59" s="195"/>
      <c r="F59" s="196"/>
      <c r="G59" s="201">
        <v>4</v>
      </c>
      <c r="H59" s="201">
        <v>3</v>
      </c>
      <c r="I59" s="201">
        <v>3</v>
      </c>
      <c r="J59" s="201" t="s">
        <v>2855</v>
      </c>
      <c r="K59" s="202"/>
      <c r="L59" s="197"/>
      <c r="AA59" s="495">
        <f>IF(AND('09 App'!C59=1,NOT('09 App'!I59="")),'09 App'!I59,0)</f>
        <v>0</v>
      </c>
      <c r="AB59" s="495">
        <f>IF(AND('09 App'!D59=1,NOT('09 App'!I59="")),'09 App'!I59,0)</f>
        <v>0</v>
      </c>
      <c r="AC59" s="495">
        <f>IF(AND('09 App'!E59=1,NOT('09 App'!I59="")),'09 App'!I59,0)</f>
        <v>0</v>
      </c>
      <c r="AD59" s="495">
        <f>IF(AND('09 App'!F59=1,NOT('09 App'!I59="")),'09 App'!I59,0)</f>
        <v>0</v>
      </c>
      <c r="AE59" s="495">
        <f>IF(AND('09 App'!C59=0,NOT('09 App'!H59="")),'09 App'!H59,4)</f>
        <v>3</v>
      </c>
      <c r="AF59" s="495">
        <f>IF(AND('09 App'!D59=0,NOT('09 App'!H59="")),'09 App'!H59,4)</f>
        <v>3</v>
      </c>
      <c r="AG59" s="495">
        <f>IF(AND('09 App'!E59=0,NOT('09 App'!H59="")),'09 App'!H59,4)</f>
        <v>3</v>
      </c>
      <c r="AH59" s="495">
        <f>IF(AND('09 App'!F59=0,NOT('09 App'!H59="")),'09 App'!H59,4)</f>
        <v>3</v>
      </c>
    </row>
    <row r="60" spans="1:34" ht="20" outlineLevel="2">
      <c r="A60" s="117" t="s">
        <v>950</v>
      </c>
      <c r="B60" s="20" t="s">
        <v>897</v>
      </c>
      <c r="C60" s="195"/>
      <c r="D60" s="195"/>
      <c r="E60" s="196"/>
      <c r="F60" s="196"/>
      <c r="G60" s="201">
        <v>4</v>
      </c>
      <c r="H60" s="201">
        <v>2</v>
      </c>
      <c r="I60" s="201"/>
      <c r="J60" s="201" t="s">
        <v>2855</v>
      </c>
      <c r="K60" s="202"/>
      <c r="L60" s="197"/>
      <c r="AA60" s="495">
        <f>IF(AND('09 App'!C60=1,NOT('09 App'!I60="")),'09 App'!I60,0)</f>
        <v>0</v>
      </c>
      <c r="AB60" s="495">
        <f>IF(AND('09 App'!D60=1,NOT('09 App'!I60="")),'09 App'!I60,0)</f>
        <v>0</v>
      </c>
      <c r="AC60" s="495">
        <f>IF(AND('09 App'!E60=1,NOT('09 App'!I60="")),'09 App'!I60,0)</f>
        <v>0</v>
      </c>
      <c r="AD60" s="495">
        <f>IF(AND('09 App'!F60=1,NOT('09 App'!I60="")),'09 App'!I60,0)</f>
        <v>0</v>
      </c>
      <c r="AE60" s="495">
        <f>IF(AND('09 App'!C60=0,NOT('09 App'!H60="")),'09 App'!H60,4)</f>
        <v>2</v>
      </c>
      <c r="AF60" s="495">
        <f>IF(AND('09 App'!D60=0,NOT('09 App'!H60="")),'09 App'!H60,4)</f>
        <v>2</v>
      </c>
      <c r="AG60" s="495">
        <f>IF(AND('09 App'!E60=0,NOT('09 App'!H60="")),'09 App'!H60,4)</f>
        <v>2</v>
      </c>
      <c r="AH60" s="495">
        <f>IF(AND('09 App'!F60=0,NOT('09 App'!H60="")),'09 App'!H60,4)</f>
        <v>2</v>
      </c>
    </row>
    <row r="61" spans="1:34" outlineLevel="2">
      <c r="A61" s="117" t="s">
        <v>881</v>
      </c>
      <c r="B61" s="200" t="s">
        <v>4872</v>
      </c>
      <c r="C61" s="195"/>
      <c r="D61" s="195"/>
      <c r="E61" s="195"/>
      <c r="F61" s="196"/>
      <c r="G61" s="201">
        <v>3</v>
      </c>
      <c r="H61" s="201"/>
      <c r="I61" s="201">
        <v>2</v>
      </c>
      <c r="J61" s="201" t="s">
        <v>2855</v>
      </c>
      <c r="K61" s="202"/>
      <c r="L61" s="197"/>
      <c r="AA61" s="495">
        <f>IF(AND('09 App'!C61=1,NOT('09 App'!I61="")),'09 App'!I61,0)</f>
        <v>0</v>
      </c>
      <c r="AB61" s="495">
        <f>IF(AND('09 App'!D61=1,NOT('09 App'!I61="")),'09 App'!I61,0)</f>
        <v>0</v>
      </c>
      <c r="AC61" s="495">
        <f>IF(AND('09 App'!E61=1,NOT('09 App'!I61="")),'09 App'!I61,0)</f>
        <v>0</v>
      </c>
      <c r="AD61" s="495">
        <f>IF(AND('09 App'!F61=1,NOT('09 App'!I61="")),'09 App'!I61,0)</f>
        <v>0</v>
      </c>
      <c r="AE61" s="495">
        <f>IF(AND('09 App'!C61=0,NOT('09 App'!H61="")),'09 App'!H61,4)</f>
        <v>4</v>
      </c>
      <c r="AF61" s="495">
        <f>IF(AND('09 App'!D61=0,NOT('09 App'!H61="")),'09 App'!H61,4)</f>
        <v>4</v>
      </c>
      <c r="AG61" s="495">
        <f>IF(AND('09 App'!E61=0,NOT('09 App'!H61="")),'09 App'!H61,4)</f>
        <v>4</v>
      </c>
      <c r="AH61" s="495">
        <f>IF(AND('09 App'!F61=0,NOT('09 App'!H61="")),'09 App'!H61,4)</f>
        <v>4</v>
      </c>
    </row>
    <row r="62" spans="1:34" outlineLevel="2">
      <c r="A62" s="117" t="s">
        <v>882</v>
      </c>
      <c r="B62" s="20" t="s">
        <v>877</v>
      </c>
      <c r="C62" s="195"/>
      <c r="D62" s="195"/>
      <c r="E62" s="195"/>
      <c r="F62" s="196"/>
      <c r="G62" s="201">
        <v>4</v>
      </c>
      <c r="H62" s="201">
        <v>3</v>
      </c>
      <c r="I62" s="201"/>
      <c r="J62" s="201" t="s">
        <v>2858</v>
      </c>
      <c r="K62" s="202"/>
      <c r="L62" s="197"/>
      <c r="AA62" s="495">
        <f>IF(AND('09 App'!C62=1,NOT('09 App'!I62="")),'09 App'!I62,0)</f>
        <v>0</v>
      </c>
      <c r="AB62" s="495">
        <f>IF(AND('09 App'!D62=1,NOT('09 App'!I62="")),'09 App'!I62,0)</f>
        <v>0</v>
      </c>
      <c r="AC62" s="495">
        <f>IF(AND('09 App'!E62=1,NOT('09 App'!I62="")),'09 App'!I62,0)</f>
        <v>0</v>
      </c>
      <c r="AD62" s="495">
        <f>IF(AND('09 App'!F62=1,NOT('09 App'!I62="")),'09 App'!I62,0)</f>
        <v>0</v>
      </c>
      <c r="AE62" s="495">
        <f>IF(AND('09 App'!C62=0,NOT('09 App'!H62="")),'09 App'!H62,4)</f>
        <v>3</v>
      </c>
      <c r="AF62" s="495">
        <f>IF(AND('09 App'!D62=0,NOT('09 App'!H62="")),'09 App'!H62,4)</f>
        <v>3</v>
      </c>
      <c r="AG62" s="495">
        <f>IF(AND('09 App'!E62=0,NOT('09 App'!H62="")),'09 App'!H62,4)</f>
        <v>3</v>
      </c>
      <c r="AH62" s="495">
        <f>IF(AND('09 App'!F62=0,NOT('09 App'!H62="")),'09 App'!H62,4)</f>
        <v>3</v>
      </c>
    </row>
    <row r="63" spans="1:34" outlineLevel="1">
      <c r="A63" s="240" t="s">
        <v>878</v>
      </c>
      <c r="B63" s="74" t="s">
        <v>879</v>
      </c>
      <c r="C63" s="195"/>
      <c r="D63" s="195"/>
      <c r="E63" s="195"/>
      <c r="F63" s="196"/>
      <c r="G63" s="201"/>
      <c r="H63" s="201"/>
      <c r="I63" s="201"/>
      <c r="J63" s="201"/>
      <c r="K63" s="202"/>
      <c r="L63" s="197"/>
      <c r="AB63" s="495">
        <f>IF(AND('09 App'!D63=1,NOT('09 App'!I63="")),'09 App'!I63,0)</f>
        <v>0</v>
      </c>
    </row>
    <row r="64" spans="1:34" ht="20" outlineLevel="2">
      <c r="A64" s="117" t="s">
        <v>880</v>
      </c>
      <c r="B64" s="20" t="s">
        <v>3225</v>
      </c>
      <c r="C64" s="195"/>
      <c r="D64" s="195"/>
      <c r="E64" s="196"/>
      <c r="F64" s="196"/>
      <c r="G64" s="201">
        <v>4</v>
      </c>
      <c r="H64" s="201"/>
      <c r="I64" s="201"/>
      <c r="J64" s="201" t="s">
        <v>5466</v>
      </c>
      <c r="K64" s="202" t="s">
        <v>3226</v>
      </c>
      <c r="L64" s="197"/>
      <c r="AA64" s="495">
        <f>IF(AND('09 App'!C64=1,NOT('09 App'!I64="")),'09 App'!I64,0)</f>
        <v>0</v>
      </c>
      <c r="AB64" s="495">
        <f>IF(AND('09 App'!D64=1,NOT('09 App'!I64="")),'09 App'!I64,0)</f>
        <v>0</v>
      </c>
      <c r="AC64" s="495">
        <f>IF(AND('09 App'!E64=1,NOT('09 App'!I64="")),'09 App'!I64,0)</f>
        <v>0</v>
      </c>
      <c r="AD64" s="495">
        <f>IF(AND('09 App'!F64=1,NOT('09 App'!I64="")),'09 App'!I64,0)</f>
        <v>0</v>
      </c>
      <c r="AE64" s="495">
        <f>IF(AND('09 App'!C64=0,NOT('09 App'!H64="")),'09 App'!H64,4)</f>
        <v>4</v>
      </c>
      <c r="AF64" s="495">
        <f>IF(AND('09 App'!D64=0,NOT('09 App'!H64="")),'09 App'!H64,4)</f>
        <v>4</v>
      </c>
      <c r="AG64" s="495">
        <f>IF(AND('09 App'!E64=0,NOT('09 App'!H64="")),'09 App'!H64,4)</f>
        <v>4</v>
      </c>
      <c r="AH64" s="495">
        <f>IF(AND('09 App'!F64=0,NOT('09 App'!H64="")),'09 App'!H64,4)</f>
        <v>4</v>
      </c>
    </row>
    <row r="65" spans="1:34" outlineLevel="2">
      <c r="A65" s="117" t="s">
        <v>3227</v>
      </c>
      <c r="B65" s="20" t="s">
        <v>1132</v>
      </c>
      <c r="C65" s="195"/>
      <c r="D65" s="195"/>
      <c r="E65" s="195"/>
      <c r="F65" s="196"/>
      <c r="G65" s="201">
        <v>4</v>
      </c>
      <c r="H65" s="201">
        <v>2</v>
      </c>
      <c r="I65" s="201"/>
      <c r="J65" s="201" t="s">
        <v>2356</v>
      </c>
      <c r="K65" s="202" t="s">
        <v>3226</v>
      </c>
      <c r="L65" s="197"/>
      <c r="AA65" s="495">
        <f>IF(AND('09 App'!C65=1,NOT('09 App'!I65="")),'09 App'!I65,0)</f>
        <v>0</v>
      </c>
      <c r="AB65" s="495">
        <f>IF(AND('09 App'!D65=1,NOT('09 App'!I65="")),'09 App'!I65,0)</f>
        <v>0</v>
      </c>
      <c r="AC65" s="495">
        <f>IF(AND('09 App'!E65=1,NOT('09 App'!I65="")),'09 App'!I65,0)</f>
        <v>0</v>
      </c>
      <c r="AD65" s="495">
        <f>IF(AND('09 App'!F65=1,NOT('09 App'!I65="")),'09 App'!I65,0)</f>
        <v>0</v>
      </c>
      <c r="AE65" s="495">
        <f>IF(AND('09 App'!C65=0,NOT('09 App'!H65="")),'09 App'!H65,4)</f>
        <v>2</v>
      </c>
      <c r="AF65" s="495">
        <f>IF(AND('09 App'!D65=0,NOT('09 App'!H65="")),'09 App'!H65,4)</f>
        <v>2</v>
      </c>
      <c r="AG65" s="495">
        <f>IF(AND('09 App'!E65=0,NOT('09 App'!H65="")),'09 App'!H65,4)</f>
        <v>2</v>
      </c>
      <c r="AH65" s="495">
        <f>IF(AND('09 App'!F65=0,NOT('09 App'!H65="")),'09 App'!H65,4)</f>
        <v>2</v>
      </c>
    </row>
    <row r="66" spans="1:34" ht="30" outlineLevel="2">
      <c r="A66" s="117" t="s">
        <v>3228</v>
      </c>
      <c r="B66" s="20" t="s">
        <v>3353</v>
      </c>
      <c r="C66" s="195"/>
      <c r="D66" s="195"/>
      <c r="E66" s="195"/>
      <c r="F66" s="196"/>
      <c r="G66" s="201">
        <v>4</v>
      </c>
      <c r="H66" s="201">
        <v>2</v>
      </c>
      <c r="I66" s="201"/>
      <c r="J66" s="201" t="s">
        <v>5466</v>
      </c>
      <c r="K66" s="202" t="s">
        <v>3226</v>
      </c>
      <c r="L66" s="197"/>
      <c r="AA66" s="495">
        <f>IF(AND('09 App'!C66=1,NOT('09 App'!I66="")),'09 App'!I66,0)</f>
        <v>0</v>
      </c>
      <c r="AB66" s="495">
        <f>IF(AND('09 App'!D66=1,NOT('09 App'!I66="")),'09 App'!I66,0)</f>
        <v>0</v>
      </c>
      <c r="AC66" s="495">
        <f>IF(AND('09 App'!E66=1,NOT('09 App'!I66="")),'09 App'!I66,0)</f>
        <v>0</v>
      </c>
      <c r="AD66" s="495">
        <f>IF(AND('09 App'!F66=1,NOT('09 App'!I66="")),'09 App'!I66,0)</f>
        <v>0</v>
      </c>
      <c r="AE66" s="495">
        <f>IF(AND('09 App'!C66=0,NOT('09 App'!H66="")),'09 App'!H66,4)</f>
        <v>2</v>
      </c>
      <c r="AF66" s="495">
        <f>IF(AND('09 App'!D66=0,NOT('09 App'!H66="")),'09 App'!H66,4)</f>
        <v>2</v>
      </c>
      <c r="AG66" s="495">
        <f>IF(AND('09 App'!E66=0,NOT('09 App'!H66="")),'09 App'!H66,4)</f>
        <v>2</v>
      </c>
      <c r="AH66" s="495">
        <f>IF(AND('09 App'!F66=0,NOT('09 App'!H66="")),'09 App'!H66,4)</f>
        <v>2</v>
      </c>
    </row>
    <row r="67" spans="1:34" ht="20" outlineLevel="2">
      <c r="A67" s="117" t="s">
        <v>3229</v>
      </c>
      <c r="B67" s="20" t="s">
        <v>4144</v>
      </c>
      <c r="C67" s="195"/>
      <c r="D67" s="195"/>
      <c r="E67" s="195"/>
      <c r="F67" s="196"/>
      <c r="G67" s="201">
        <v>4</v>
      </c>
      <c r="H67" s="201">
        <v>3</v>
      </c>
      <c r="I67" s="201"/>
      <c r="J67" s="201" t="s">
        <v>3371</v>
      </c>
      <c r="K67" s="202"/>
      <c r="L67" s="197"/>
      <c r="AA67" s="495">
        <f>IF(AND('09 App'!C67=1,NOT('09 App'!I67="")),'09 App'!I67,0)</f>
        <v>0</v>
      </c>
      <c r="AB67" s="495">
        <f>IF(AND('09 App'!D67=1,NOT('09 App'!I67="")),'09 App'!I67,0)</f>
        <v>0</v>
      </c>
      <c r="AC67" s="495">
        <f>IF(AND('09 App'!E67=1,NOT('09 App'!I67="")),'09 App'!I67,0)</f>
        <v>0</v>
      </c>
      <c r="AD67" s="495">
        <f>IF(AND('09 App'!F67=1,NOT('09 App'!I67="")),'09 App'!I67,0)</f>
        <v>0</v>
      </c>
      <c r="AE67" s="495">
        <f>IF(AND('09 App'!C67=0,NOT('09 App'!H67="")),'09 App'!H67,4)</f>
        <v>3</v>
      </c>
      <c r="AF67" s="495">
        <f>IF(AND('09 App'!D67=0,NOT('09 App'!H67="")),'09 App'!H67,4)</f>
        <v>3</v>
      </c>
      <c r="AG67" s="495">
        <f>IF(AND('09 App'!E67=0,NOT('09 App'!H67="")),'09 App'!H67,4)</f>
        <v>3</v>
      </c>
      <c r="AH67" s="495">
        <f>IF(AND('09 App'!F67=0,NOT('09 App'!H67="")),'09 App'!H67,4)</f>
        <v>3</v>
      </c>
    </row>
    <row r="68" spans="1:34" ht="30" outlineLevel="2">
      <c r="A68" s="117" t="s">
        <v>3230</v>
      </c>
      <c r="B68" s="20" t="s">
        <v>949</v>
      </c>
      <c r="C68" s="195"/>
      <c r="D68" s="195"/>
      <c r="E68" s="195"/>
      <c r="F68" s="147"/>
      <c r="G68" s="201">
        <v>4</v>
      </c>
      <c r="H68" s="201">
        <v>3</v>
      </c>
      <c r="I68" s="201">
        <v>3</v>
      </c>
      <c r="J68" s="201" t="s">
        <v>2855</v>
      </c>
      <c r="K68" s="202"/>
      <c r="L68" s="197"/>
      <c r="AA68" s="495">
        <f>IF(AND('09 App'!C68=1,NOT('09 App'!I68="")),'09 App'!I68,0)</f>
        <v>0</v>
      </c>
      <c r="AB68" s="495">
        <f>IF(AND('09 App'!D68=1,NOT('09 App'!I68="")),'09 App'!I68,0)</f>
        <v>0</v>
      </c>
      <c r="AC68" s="495">
        <f>IF(AND('09 App'!E68=1,NOT('09 App'!I68="")),'09 App'!I68,0)</f>
        <v>0</v>
      </c>
      <c r="AD68" s="495">
        <f>IF(AND('09 App'!F68=1,NOT('09 App'!I68="")),'09 App'!I68,0)</f>
        <v>0</v>
      </c>
      <c r="AE68" s="495">
        <f>IF(AND('09 App'!C68=0,NOT('09 App'!H68="")),'09 App'!H68,4)</f>
        <v>3</v>
      </c>
      <c r="AF68" s="495">
        <f>IF(AND('09 App'!D68=0,NOT('09 App'!H68="")),'09 App'!H68,4)</f>
        <v>3</v>
      </c>
      <c r="AG68" s="495">
        <f>IF(AND('09 App'!E68=0,NOT('09 App'!H68="")),'09 App'!H68,4)</f>
        <v>3</v>
      </c>
      <c r="AH68" s="495">
        <f>IF(AND('09 App'!F68=0,NOT('09 App'!H68="")),'09 App'!H68,4)</f>
        <v>3</v>
      </c>
    </row>
    <row r="69" spans="1:34" ht="20" outlineLevel="2">
      <c r="A69" s="117" t="s">
        <v>3231</v>
      </c>
      <c r="B69" s="20" t="s">
        <v>3354</v>
      </c>
      <c r="C69" s="195"/>
      <c r="D69" s="195"/>
      <c r="E69" s="195"/>
      <c r="F69" s="196"/>
      <c r="G69" s="201">
        <v>4</v>
      </c>
      <c r="H69" s="201">
        <v>2</v>
      </c>
      <c r="I69" s="201"/>
      <c r="J69" s="201" t="s">
        <v>2855</v>
      </c>
      <c r="K69" s="202"/>
      <c r="L69" s="197"/>
      <c r="AA69" s="495">
        <f>IF(AND('09 App'!C69=1,NOT('09 App'!I69="")),'09 App'!I69,0)</f>
        <v>0</v>
      </c>
      <c r="AB69" s="495">
        <f>IF(AND('09 App'!D69=1,NOT('09 App'!I69="")),'09 App'!I69,0)</f>
        <v>0</v>
      </c>
      <c r="AC69" s="495">
        <f>IF(AND('09 App'!E69=1,NOT('09 App'!I69="")),'09 App'!I69,0)</f>
        <v>0</v>
      </c>
      <c r="AD69" s="495">
        <f>IF(AND('09 App'!F69=1,NOT('09 App'!I69="")),'09 App'!I69,0)</f>
        <v>0</v>
      </c>
      <c r="AE69" s="495">
        <f>IF(AND('09 App'!C69=0,NOT('09 App'!H69="")),'09 App'!H69,4)</f>
        <v>2</v>
      </c>
      <c r="AF69" s="495">
        <f>IF(AND('09 App'!D69=0,NOT('09 App'!H69="")),'09 App'!H69,4)</f>
        <v>2</v>
      </c>
      <c r="AG69" s="495">
        <f>IF(AND('09 App'!E69=0,NOT('09 App'!H69="")),'09 App'!H69,4)</f>
        <v>2</v>
      </c>
      <c r="AH69" s="495">
        <f>IF(AND('09 App'!F69=0,NOT('09 App'!H69="")),'09 App'!H69,4)</f>
        <v>2</v>
      </c>
    </row>
    <row r="70" spans="1:34" outlineLevel="2">
      <c r="A70" s="117" t="s">
        <v>3232</v>
      </c>
      <c r="B70" s="200" t="s">
        <v>4872</v>
      </c>
      <c r="C70" s="195"/>
      <c r="D70" s="195"/>
      <c r="E70" s="195"/>
      <c r="F70" s="196"/>
      <c r="G70" s="201">
        <v>3</v>
      </c>
      <c r="H70" s="201"/>
      <c r="I70" s="201">
        <v>2</v>
      </c>
      <c r="J70" s="201" t="s">
        <v>2855</v>
      </c>
      <c r="K70" s="202"/>
      <c r="L70" s="197"/>
      <c r="AA70" s="495">
        <f>IF(AND('09 App'!C70=1,NOT('09 App'!I70="")),'09 App'!I70,0)</f>
        <v>0</v>
      </c>
      <c r="AB70" s="495">
        <f>IF(AND('09 App'!D70=1,NOT('09 App'!I70="")),'09 App'!I70,0)</f>
        <v>0</v>
      </c>
      <c r="AC70" s="495">
        <f>IF(AND('09 App'!E70=1,NOT('09 App'!I70="")),'09 App'!I70,0)</f>
        <v>0</v>
      </c>
      <c r="AD70" s="495">
        <f>IF(AND('09 App'!F70=1,NOT('09 App'!I70="")),'09 App'!I70,0)</f>
        <v>0</v>
      </c>
      <c r="AE70" s="495">
        <f>IF(AND('09 App'!C70=0,NOT('09 App'!H70="")),'09 App'!H70,4)</f>
        <v>4</v>
      </c>
      <c r="AF70" s="495">
        <f>IF(AND('09 App'!D70=0,NOT('09 App'!H70="")),'09 App'!H70,4)</f>
        <v>4</v>
      </c>
      <c r="AG70" s="495">
        <f>IF(AND('09 App'!E70=0,NOT('09 App'!H70="")),'09 App'!H70,4)</f>
        <v>4</v>
      </c>
      <c r="AH70" s="495">
        <f>IF(AND('09 App'!F70=0,NOT('09 App'!H70="")),'09 App'!H70,4)</f>
        <v>4</v>
      </c>
    </row>
    <row r="71" spans="1:34" outlineLevel="2">
      <c r="A71" s="117" t="s">
        <v>3233</v>
      </c>
      <c r="B71" s="20" t="s">
        <v>877</v>
      </c>
      <c r="C71" s="195"/>
      <c r="D71" s="195"/>
      <c r="E71" s="195"/>
      <c r="F71" s="196"/>
      <c r="G71" s="201">
        <v>4</v>
      </c>
      <c r="H71" s="201">
        <v>3</v>
      </c>
      <c r="I71" s="201"/>
      <c r="J71" s="201" t="s">
        <v>2858</v>
      </c>
      <c r="K71" s="202"/>
      <c r="L71" s="197"/>
      <c r="AA71" s="495">
        <f>IF(AND('09 App'!C71=1,NOT('09 App'!I71="")),'09 App'!I71,0)</f>
        <v>0</v>
      </c>
      <c r="AB71" s="495">
        <f>IF(AND('09 App'!D71=1,NOT('09 App'!I71="")),'09 App'!I71,0)</f>
        <v>0</v>
      </c>
      <c r="AC71" s="495">
        <f>IF(AND('09 App'!E71=1,NOT('09 App'!I71="")),'09 App'!I71,0)</f>
        <v>0</v>
      </c>
      <c r="AD71" s="495">
        <f>IF(AND('09 App'!F71=1,NOT('09 App'!I71="")),'09 App'!I71,0)</f>
        <v>0</v>
      </c>
      <c r="AE71" s="495">
        <f>IF(AND('09 App'!C71=0,NOT('09 App'!H71="")),'09 App'!H71,4)</f>
        <v>3</v>
      </c>
      <c r="AF71" s="495">
        <f>IF(AND('09 App'!D71=0,NOT('09 App'!H71="")),'09 App'!H71,4)</f>
        <v>3</v>
      </c>
      <c r="AG71" s="495">
        <f>IF(AND('09 App'!E71=0,NOT('09 App'!H71="")),'09 App'!H71,4)</f>
        <v>3</v>
      </c>
      <c r="AH71" s="495">
        <f>IF(AND('09 App'!F71=0,NOT('09 App'!H71="")),'09 App'!H71,4)</f>
        <v>3</v>
      </c>
    </row>
    <row r="72" spans="1:34" outlineLevel="1">
      <c r="A72" s="240" t="s">
        <v>3234</v>
      </c>
      <c r="B72" s="74" t="s">
        <v>3235</v>
      </c>
      <c r="C72" s="195"/>
      <c r="D72" s="195"/>
      <c r="E72" s="195"/>
      <c r="F72" s="196"/>
      <c r="G72" s="201"/>
      <c r="H72" s="201"/>
      <c r="I72" s="201"/>
      <c r="J72" s="201"/>
      <c r="K72" s="202"/>
      <c r="L72" s="197"/>
      <c r="AB72" s="495">
        <f>IF(AND('09 App'!D72=1,NOT('09 App'!I72="")),'09 App'!I72,0)</f>
        <v>0</v>
      </c>
    </row>
    <row r="73" spans="1:34" outlineLevel="2">
      <c r="A73" s="117" t="s">
        <v>3236</v>
      </c>
      <c r="B73" s="20" t="s">
        <v>942</v>
      </c>
      <c r="C73" s="195"/>
      <c r="D73" s="195"/>
      <c r="E73" s="196"/>
      <c r="F73" s="196"/>
      <c r="G73" s="201">
        <v>2</v>
      </c>
      <c r="H73" s="201"/>
      <c r="I73" s="201"/>
      <c r="J73" s="201" t="s">
        <v>2351</v>
      </c>
      <c r="K73" s="202" t="s">
        <v>943</v>
      </c>
      <c r="L73" s="197"/>
      <c r="AA73" s="495">
        <f>IF(AND('09 App'!C73=1,NOT('09 App'!I73="")),'09 App'!I73,0)</f>
        <v>0</v>
      </c>
      <c r="AB73" s="495">
        <f>IF(AND('09 App'!D73=1,NOT('09 App'!I73="")),'09 App'!I73,0)</f>
        <v>0</v>
      </c>
      <c r="AC73" s="495">
        <f>IF(AND('09 App'!E73=1,NOT('09 App'!I73="")),'09 App'!I73,0)</f>
        <v>0</v>
      </c>
      <c r="AD73" s="495">
        <f>IF(AND('09 App'!F73=1,NOT('09 App'!I73="")),'09 App'!I73,0)</f>
        <v>0</v>
      </c>
      <c r="AE73" s="495">
        <f>IF(AND('09 App'!C73=0,NOT('09 App'!H73="")),'09 App'!H73,4)</f>
        <v>4</v>
      </c>
      <c r="AF73" s="495">
        <f>IF(AND('09 App'!D73=0,NOT('09 App'!H73="")),'09 App'!H73,4)</f>
        <v>4</v>
      </c>
      <c r="AG73" s="495">
        <f>IF(AND('09 App'!E73=0,NOT('09 App'!H73="")),'09 App'!H73,4)</f>
        <v>4</v>
      </c>
      <c r="AH73" s="495">
        <f>IF(AND('09 App'!F73=0,NOT('09 App'!H73="")),'09 App'!H73,4)</f>
        <v>4</v>
      </c>
    </row>
    <row r="74" spans="1:34" outlineLevel="2">
      <c r="A74" s="117" t="s">
        <v>944</v>
      </c>
      <c r="B74" s="20" t="s">
        <v>918</v>
      </c>
      <c r="C74" s="195"/>
      <c r="D74" s="195"/>
      <c r="E74" s="195"/>
      <c r="F74" s="196"/>
      <c r="G74" s="201">
        <v>4</v>
      </c>
      <c r="H74" s="201">
        <v>2</v>
      </c>
      <c r="I74" s="201"/>
      <c r="J74" s="201" t="s">
        <v>2351</v>
      </c>
      <c r="K74" s="202" t="s">
        <v>943</v>
      </c>
      <c r="L74" s="197"/>
      <c r="AA74" s="495">
        <f>IF(AND('09 App'!C74=1,NOT('09 App'!I74="")),'09 App'!I74,0)</f>
        <v>0</v>
      </c>
      <c r="AB74" s="495">
        <f>IF(AND('09 App'!D74=1,NOT('09 App'!I74="")),'09 App'!I74,0)</f>
        <v>0</v>
      </c>
      <c r="AC74" s="495">
        <f>IF(AND('09 App'!E74=1,NOT('09 App'!I74="")),'09 App'!I74,0)</f>
        <v>0</v>
      </c>
      <c r="AD74" s="495">
        <f>IF(AND('09 App'!F74=1,NOT('09 App'!I74="")),'09 App'!I74,0)</f>
        <v>0</v>
      </c>
      <c r="AE74" s="495">
        <f>IF(AND('09 App'!C74=0,NOT('09 App'!H74="")),'09 App'!H74,4)</f>
        <v>2</v>
      </c>
      <c r="AF74" s="495">
        <f>IF(AND('09 App'!D74=0,NOT('09 App'!H74="")),'09 App'!H74,4)</f>
        <v>2</v>
      </c>
      <c r="AG74" s="495">
        <f>IF(AND('09 App'!E74=0,NOT('09 App'!H74="")),'09 App'!H74,4)</f>
        <v>2</v>
      </c>
      <c r="AH74" s="495">
        <f>IF(AND('09 App'!F74=0,NOT('09 App'!H74="")),'09 App'!H74,4)</f>
        <v>2</v>
      </c>
    </row>
    <row r="75" spans="1:34" outlineLevel="2">
      <c r="A75" s="117" t="s">
        <v>919</v>
      </c>
      <c r="B75" s="16" t="s">
        <v>920</v>
      </c>
      <c r="C75" s="195"/>
      <c r="D75" s="195"/>
      <c r="E75" s="195"/>
      <c r="F75" s="196"/>
      <c r="G75" s="201">
        <v>4</v>
      </c>
      <c r="H75" s="201"/>
      <c r="I75" s="201"/>
      <c r="J75" s="201" t="s">
        <v>2356</v>
      </c>
      <c r="K75" s="202" t="s">
        <v>943</v>
      </c>
      <c r="L75" s="197"/>
      <c r="AA75" s="495">
        <f>IF(AND('09 App'!C75=1,NOT('09 App'!I75="")),'09 App'!I75,0)</f>
        <v>0</v>
      </c>
      <c r="AB75" s="495">
        <f>IF(AND('09 App'!D75=1,NOT('09 App'!I75="")),'09 App'!I75,0)</f>
        <v>0</v>
      </c>
      <c r="AC75" s="495">
        <f>IF(AND('09 App'!E75=1,NOT('09 App'!I75="")),'09 App'!I75,0)</f>
        <v>0</v>
      </c>
      <c r="AD75" s="495">
        <f>IF(AND('09 App'!F75=1,NOT('09 App'!I75="")),'09 App'!I75,0)</f>
        <v>0</v>
      </c>
      <c r="AE75" s="495">
        <f>IF(AND('09 App'!C75=0,NOT('09 App'!H75="")),'09 App'!H75,4)</f>
        <v>4</v>
      </c>
      <c r="AF75" s="495">
        <f>IF(AND('09 App'!D75=0,NOT('09 App'!H75="")),'09 App'!H75,4)</f>
        <v>4</v>
      </c>
      <c r="AG75" s="495">
        <f>IF(AND('09 App'!E75=0,NOT('09 App'!H75="")),'09 App'!H75,4)</f>
        <v>4</v>
      </c>
      <c r="AH75" s="495">
        <f>IF(AND('09 App'!F75=0,NOT('09 App'!H75="")),'09 App'!H75,4)</f>
        <v>4</v>
      </c>
    </row>
    <row r="76" spans="1:34" ht="20" outlineLevel="2">
      <c r="A76" s="117" t="s">
        <v>921</v>
      </c>
      <c r="B76" s="20" t="s">
        <v>922</v>
      </c>
      <c r="C76" s="195"/>
      <c r="D76" s="195"/>
      <c r="E76" s="195"/>
      <c r="F76" s="196"/>
      <c r="G76" s="201">
        <v>2</v>
      </c>
      <c r="H76" s="201"/>
      <c r="I76" s="201"/>
      <c r="J76" s="201" t="s">
        <v>5466</v>
      </c>
      <c r="K76" s="202" t="s">
        <v>943</v>
      </c>
      <c r="L76" s="197"/>
      <c r="AA76" s="495">
        <f>IF(AND('09 App'!C76=1,NOT('09 App'!I76="")),'09 App'!I76,0)</f>
        <v>0</v>
      </c>
      <c r="AB76" s="495">
        <f>IF(AND('09 App'!D76=1,NOT('09 App'!I76="")),'09 App'!I76,0)</f>
        <v>0</v>
      </c>
      <c r="AC76" s="495">
        <f>IF(AND('09 App'!E76=1,NOT('09 App'!I76="")),'09 App'!I76,0)</f>
        <v>0</v>
      </c>
      <c r="AD76" s="495">
        <f>IF(AND('09 App'!F76=1,NOT('09 App'!I76="")),'09 App'!I76,0)</f>
        <v>0</v>
      </c>
      <c r="AE76" s="495">
        <f>IF(AND('09 App'!C76=0,NOT('09 App'!H76="")),'09 App'!H76,4)</f>
        <v>4</v>
      </c>
      <c r="AF76" s="495">
        <f>IF(AND('09 App'!D76=0,NOT('09 App'!H76="")),'09 App'!H76,4)</f>
        <v>4</v>
      </c>
      <c r="AG76" s="495">
        <f>IF(AND('09 App'!E76=0,NOT('09 App'!H76="")),'09 App'!H76,4)</f>
        <v>4</v>
      </c>
      <c r="AH76" s="495">
        <f>IF(AND('09 App'!F76=0,NOT('09 App'!H76="")),'09 App'!H76,4)</f>
        <v>4</v>
      </c>
    </row>
    <row r="77" spans="1:34" outlineLevel="2">
      <c r="A77" s="117" t="s">
        <v>923</v>
      </c>
      <c r="B77" s="20" t="s">
        <v>924</v>
      </c>
      <c r="C77" s="195"/>
      <c r="D77" s="195"/>
      <c r="E77" s="195"/>
      <c r="F77" s="196"/>
      <c r="G77" s="201">
        <v>4</v>
      </c>
      <c r="H77" s="201"/>
      <c r="I77" s="201"/>
      <c r="J77" s="201" t="s">
        <v>5466</v>
      </c>
      <c r="K77" s="202" t="s">
        <v>943</v>
      </c>
      <c r="L77" s="197"/>
      <c r="AA77" s="495">
        <f>IF(AND('09 App'!C77=1,NOT('09 App'!I77="")),'09 App'!I77,0)</f>
        <v>0</v>
      </c>
      <c r="AB77" s="495">
        <f>IF(AND('09 App'!D77=1,NOT('09 App'!I77="")),'09 App'!I77,0)</f>
        <v>0</v>
      </c>
      <c r="AC77" s="495">
        <f>IF(AND('09 App'!E77=1,NOT('09 App'!I77="")),'09 App'!I77,0)</f>
        <v>0</v>
      </c>
      <c r="AD77" s="495">
        <f>IF(AND('09 App'!F77=1,NOT('09 App'!I77="")),'09 App'!I77,0)</f>
        <v>0</v>
      </c>
      <c r="AE77" s="495">
        <f>IF(AND('09 App'!C77=0,NOT('09 App'!H77="")),'09 App'!H77,4)</f>
        <v>4</v>
      </c>
      <c r="AF77" s="495">
        <f>IF(AND('09 App'!D77=0,NOT('09 App'!H77="")),'09 App'!H77,4)</f>
        <v>4</v>
      </c>
      <c r="AG77" s="495">
        <f>IF(AND('09 App'!E77=0,NOT('09 App'!H77="")),'09 App'!H77,4)</f>
        <v>4</v>
      </c>
      <c r="AH77" s="495">
        <f>IF(AND('09 App'!F77=0,NOT('09 App'!H77="")),'09 App'!H77,4)</f>
        <v>4</v>
      </c>
    </row>
    <row r="78" spans="1:34" outlineLevel="2">
      <c r="A78" s="117" t="s">
        <v>925</v>
      </c>
      <c r="B78" s="20" t="s">
        <v>926</v>
      </c>
      <c r="C78" s="195"/>
      <c r="D78" s="195"/>
      <c r="E78" s="195"/>
      <c r="F78" s="196"/>
      <c r="G78" s="201">
        <v>4</v>
      </c>
      <c r="H78" s="201"/>
      <c r="I78" s="201"/>
      <c r="J78" s="201" t="s">
        <v>5466</v>
      </c>
      <c r="K78" s="202" t="s">
        <v>943</v>
      </c>
      <c r="L78" s="197"/>
      <c r="AA78" s="495">
        <f>IF(AND('09 App'!C78=1,NOT('09 App'!I78="")),'09 App'!I78,0)</f>
        <v>0</v>
      </c>
      <c r="AB78" s="495">
        <f>IF(AND('09 App'!D78=1,NOT('09 App'!I78="")),'09 App'!I78,0)</f>
        <v>0</v>
      </c>
      <c r="AC78" s="495">
        <f>IF(AND('09 App'!E78=1,NOT('09 App'!I78="")),'09 App'!I78,0)</f>
        <v>0</v>
      </c>
      <c r="AD78" s="495">
        <f>IF(AND('09 App'!F78=1,NOT('09 App'!I78="")),'09 App'!I78,0)</f>
        <v>0</v>
      </c>
      <c r="AE78" s="495">
        <f>IF(AND('09 App'!C78=0,NOT('09 App'!H78="")),'09 App'!H78,4)</f>
        <v>4</v>
      </c>
      <c r="AF78" s="495">
        <f>IF(AND('09 App'!D78=0,NOT('09 App'!H78="")),'09 App'!H78,4)</f>
        <v>4</v>
      </c>
      <c r="AG78" s="495">
        <f>IF(AND('09 App'!E78=0,NOT('09 App'!H78="")),'09 App'!H78,4)</f>
        <v>4</v>
      </c>
      <c r="AH78" s="495">
        <f>IF(AND('09 App'!F78=0,NOT('09 App'!H78="")),'09 App'!H78,4)</f>
        <v>4</v>
      </c>
    </row>
    <row r="79" spans="1:34" outlineLevel="2">
      <c r="A79" s="117" t="s">
        <v>927</v>
      </c>
      <c r="B79" s="20" t="s">
        <v>913</v>
      </c>
      <c r="C79" s="195"/>
      <c r="D79" s="195"/>
      <c r="E79" s="196"/>
      <c r="F79" s="196"/>
      <c r="G79" s="201">
        <v>4</v>
      </c>
      <c r="H79" s="201"/>
      <c r="I79" s="201"/>
      <c r="J79" s="201" t="s">
        <v>3371</v>
      </c>
      <c r="K79" s="202"/>
      <c r="L79" s="197"/>
      <c r="AA79" s="495">
        <f>IF(AND('09 App'!C79=1,NOT('09 App'!I79="")),'09 App'!I79,0)</f>
        <v>0</v>
      </c>
      <c r="AB79" s="495">
        <f>IF(AND('09 App'!D79=1,NOT('09 App'!I79="")),'09 App'!I79,0)</f>
        <v>0</v>
      </c>
      <c r="AC79" s="495">
        <f>IF(AND('09 App'!E79=1,NOT('09 App'!I79="")),'09 App'!I79,0)</f>
        <v>0</v>
      </c>
      <c r="AD79" s="495">
        <f>IF(AND('09 App'!F79=1,NOT('09 App'!I79="")),'09 App'!I79,0)</f>
        <v>0</v>
      </c>
      <c r="AE79" s="495">
        <f>IF(AND('09 App'!C79=0,NOT('09 App'!H79="")),'09 App'!H79,4)</f>
        <v>4</v>
      </c>
      <c r="AF79" s="495">
        <f>IF(AND('09 App'!D79=0,NOT('09 App'!H79="")),'09 App'!H79,4)</f>
        <v>4</v>
      </c>
      <c r="AG79" s="495">
        <f>IF(AND('09 App'!E79=0,NOT('09 App'!H79="")),'09 App'!H79,4)</f>
        <v>4</v>
      </c>
      <c r="AH79" s="495">
        <f>IF(AND('09 App'!F79=0,NOT('09 App'!H79="")),'09 App'!H79,4)</f>
        <v>4</v>
      </c>
    </row>
    <row r="80" spans="1:34" outlineLevel="2">
      <c r="A80" s="117" t="s">
        <v>1811</v>
      </c>
      <c r="B80" s="244" t="s">
        <v>1812</v>
      </c>
      <c r="C80" s="195"/>
      <c r="D80" s="195"/>
      <c r="E80" s="195"/>
      <c r="F80" s="196"/>
      <c r="G80" s="201">
        <v>4</v>
      </c>
      <c r="H80" s="201"/>
      <c r="I80" s="201"/>
      <c r="J80" s="201" t="s">
        <v>3371</v>
      </c>
      <c r="K80" s="202" t="s">
        <v>943</v>
      </c>
      <c r="L80" s="197"/>
      <c r="AA80" s="495">
        <f>IF(AND('09 App'!C80=1,NOT('09 App'!I80="")),'09 App'!I80,0)</f>
        <v>0</v>
      </c>
      <c r="AB80" s="495">
        <f>IF(AND('09 App'!D80=1,NOT('09 App'!I80="")),'09 App'!I80,0)</f>
        <v>0</v>
      </c>
      <c r="AC80" s="495">
        <f>IF(AND('09 App'!E80=1,NOT('09 App'!I80="")),'09 App'!I80,0)</f>
        <v>0</v>
      </c>
      <c r="AD80" s="495">
        <f>IF(AND('09 App'!F80=1,NOT('09 App'!I80="")),'09 App'!I80,0)</f>
        <v>0</v>
      </c>
      <c r="AE80" s="495">
        <f>IF(AND('09 App'!C80=0,NOT('09 App'!H80="")),'09 App'!H80,4)</f>
        <v>4</v>
      </c>
      <c r="AF80" s="495">
        <f>IF(AND('09 App'!D80=0,NOT('09 App'!H80="")),'09 App'!H80,4)</f>
        <v>4</v>
      </c>
      <c r="AG80" s="495">
        <f>IF(AND('09 App'!E80=0,NOT('09 App'!H80="")),'09 App'!H80,4)</f>
        <v>4</v>
      </c>
      <c r="AH80" s="495">
        <f>IF(AND('09 App'!F80=0,NOT('09 App'!H80="")),'09 App'!H80,4)</f>
        <v>4</v>
      </c>
    </row>
    <row r="81" spans="1:34" outlineLevel="2">
      <c r="A81" s="117" t="s">
        <v>1813</v>
      </c>
      <c r="B81" s="20" t="s">
        <v>1814</v>
      </c>
      <c r="C81" s="195"/>
      <c r="D81" s="195"/>
      <c r="E81" s="195"/>
      <c r="F81" s="196"/>
      <c r="G81" s="201">
        <v>2</v>
      </c>
      <c r="H81" s="201">
        <v>3</v>
      </c>
      <c r="I81" s="201"/>
      <c r="J81" s="201" t="s">
        <v>2858</v>
      </c>
      <c r="K81" s="202"/>
      <c r="L81" s="197"/>
      <c r="AA81" s="495">
        <f>IF(AND('09 App'!C81=1,NOT('09 App'!I81="")),'09 App'!I81,0)</f>
        <v>0</v>
      </c>
      <c r="AB81" s="495">
        <f>IF(AND('09 App'!D81=1,NOT('09 App'!I81="")),'09 App'!I81,0)</f>
        <v>0</v>
      </c>
      <c r="AC81" s="495">
        <f>IF(AND('09 App'!E81=1,NOT('09 App'!I81="")),'09 App'!I81,0)</f>
        <v>0</v>
      </c>
      <c r="AD81" s="495">
        <f>IF(AND('09 App'!F81=1,NOT('09 App'!I81="")),'09 App'!I81,0)</f>
        <v>0</v>
      </c>
      <c r="AE81" s="495">
        <f>IF(AND('09 App'!C81=0,NOT('09 App'!H81="")),'09 App'!H81,4)</f>
        <v>3</v>
      </c>
      <c r="AF81" s="495">
        <f>IF(AND('09 App'!D81=0,NOT('09 App'!H81="")),'09 App'!H81,4)</f>
        <v>3</v>
      </c>
      <c r="AG81" s="495">
        <f>IF(AND('09 App'!E81=0,NOT('09 App'!H81="")),'09 App'!H81,4)</f>
        <v>3</v>
      </c>
      <c r="AH81" s="495">
        <f>IF(AND('09 App'!F81=0,NOT('09 App'!H81="")),'09 App'!H81,4)</f>
        <v>3</v>
      </c>
    </row>
    <row r="82" spans="1:34" outlineLevel="1">
      <c r="A82" s="240" t="s">
        <v>1815</v>
      </c>
      <c r="B82" s="74" t="s">
        <v>3327</v>
      </c>
      <c r="C82" s="195"/>
      <c r="D82" s="195"/>
      <c r="E82" s="195"/>
      <c r="F82" s="196"/>
      <c r="G82" s="201"/>
      <c r="H82" s="201"/>
      <c r="I82" s="201"/>
      <c r="J82" s="201"/>
      <c r="K82" s="202"/>
      <c r="L82" s="197"/>
      <c r="AB82" s="495">
        <f>IF(AND('09 App'!D82=1,NOT('09 App'!I82="")),'09 App'!I82,0)</f>
        <v>0</v>
      </c>
    </row>
    <row r="83" spans="1:34" ht="30" outlineLevel="2">
      <c r="A83" s="117" t="s">
        <v>1816</v>
      </c>
      <c r="B83" s="20" t="s">
        <v>1817</v>
      </c>
      <c r="C83" s="195"/>
      <c r="D83" s="195"/>
      <c r="E83" s="195"/>
      <c r="F83" s="196"/>
      <c r="G83" s="201">
        <v>4</v>
      </c>
      <c r="H83" s="201"/>
      <c r="I83" s="201"/>
      <c r="J83" s="201" t="s">
        <v>2351</v>
      </c>
      <c r="K83" s="202" t="s">
        <v>1818</v>
      </c>
      <c r="L83" s="197"/>
      <c r="AA83" s="495">
        <f>IF(AND('09 App'!C83=1,NOT('09 App'!I83="")),'09 App'!I83,0)</f>
        <v>0</v>
      </c>
      <c r="AB83" s="495">
        <f>IF(AND('09 App'!D83=1,NOT('09 App'!I83="")),'09 App'!I83,0)</f>
        <v>0</v>
      </c>
      <c r="AC83" s="495">
        <f>IF(AND('09 App'!E83=1,NOT('09 App'!I83="")),'09 App'!I83,0)</f>
        <v>0</v>
      </c>
      <c r="AD83" s="495">
        <f>IF(AND('09 App'!F83=1,NOT('09 App'!I83="")),'09 App'!I83,0)</f>
        <v>0</v>
      </c>
      <c r="AE83" s="495">
        <f>IF(AND('09 App'!C83=0,NOT('09 App'!H83="")),'09 App'!H83,4)</f>
        <v>4</v>
      </c>
      <c r="AF83" s="495">
        <f>IF(AND('09 App'!D83=0,NOT('09 App'!H83="")),'09 App'!H83,4)</f>
        <v>4</v>
      </c>
      <c r="AG83" s="495">
        <f>IF(AND('09 App'!E83=0,NOT('09 App'!H83="")),'09 App'!H83,4)</f>
        <v>4</v>
      </c>
      <c r="AH83" s="495">
        <f>IF(AND('09 App'!F83=0,NOT('09 App'!H83="")),'09 App'!H83,4)</f>
        <v>4</v>
      </c>
    </row>
    <row r="84" spans="1:34" ht="20" outlineLevel="2">
      <c r="A84" s="117" t="s">
        <v>1819</v>
      </c>
      <c r="B84" s="20" t="s">
        <v>3397</v>
      </c>
      <c r="C84" s="195"/>
      <c r="D84" s="195"/>
      <c r="E84" s="196"/>
      <c r="F84" s="196"/>
      <c r="G84" s="201">
        <v>4</v>
      </c>
      <c r="H84" s="201"/>
      <c r="I84" s="201"/>
      <c r="J84" s="201" t="s">
        <v>5466</v>
      </c>
      <c r="K84" s="202"/>
      <c r="L84" s="197"/>
      <c r="AA84" s="495">
        <f>IF(AND('09 App'!C84=1,NOT('09 App'!I84="")),'09 App'!I84,0)</f>
        <v>0</v>
      </c>
      <c r="AB84" s="495">
        <f>IF(AND('09 App'!D84=1,NOT('09 App'!I84="")),'09 App'!I84,0)</f>
        <v>0</v>
      </c>
      <c r="AC84" s="495">
        <f>IF(AND('09 App'!E84=1,NOT('09 App'!I84="")),'09 App'!I84,0)</f>
        <v>0</v>
      </c>
      <c r="AD84" s="495">
        <f>IF(AND('09 App'!F84=1,NOT('09 App'!I84="")),'09 App'!I84,0)</f>
        <v>0</v>
      </c>
      <c r="AE84" s="495">
        <f>IF(AND('09 App'!C84=0,NOT('09 App'!H84="")),'09 App'!H84,4)</f>
        <v>4</v>
      </c>
      <c r="AF84" s="495">
        <f>IF(AND('09 App'!D84=0,NOT('09 App'!H84="")),'09 App'!H84,4)</f>
        <v>4</v>
      </c>
      <c r="AG84" s="495">
        <f>IF(AND('09 App'!E84=0,NOT('09 App'!H84="")),'09 App'!H84,4)</f>
        <v>4</v>
      </c>
      <c r="AH84" s="495">
        <f>IF(AND('09 App'!F84=0,NOT('09 App'!H84="")),'09 App'!H84,4)</f>
        <v>4</v>
      </c>
    </row>
    <row r="85" spans="1:34" ht="30" outlineLevel="2">
      <c r="A85" s="117" t="s">
        <v>1820</v>
      </c>
      <c r="B85" s="61" t="s">
        <v>869</v>
      </c>
      <c r="C85" s="195"/>
      <c r="D85" s="195"/>
      <c r="E85" s="195"/>
      <c r="F85" s="196"/>
      <c r="G85" s="201">
        <v>4</v>
      </c>
      <c r="H85" s="201">
        <v>3</v>
      </c>
      <c r="I85" s="201"/>
      <c r="J85" s="201" t="s">
        <v>3371</v>
      </c>
      <c r="K85" s="202"/>
      <c r="L85" s="197"/>
      <c r="AA85" s="495">
        <f>IF(AND('09 App'!C85=1,NOT('09 App'!I85="")),'09 App'!I85,0)</f>
        <v>0</v>
      </c>
      <c r="AB85" s="495">
        <f>IF(AND('09 App'!D85=1,NOT('09 App'!I85="")),'09 App'!I85,0)</f>
        <v>0</v>
      </c>
      <c r="AC85" s="495">
        <f>IF(AND('09 App'!E85=1,NOT('09 App'!I85="")),'09 App'!I85,0)</f>
        <v>0</v>
      </c>
      <c r="AD85" s="495">
        <f>IF(AND('09 App'!F85=1,NOT('09 App'!I85="")),'09 App'!I85,0)</f>
        <v>0</v>
      </c>
      <c r="AE85" s="495">
        <f>IF(AND('09 App'!C85=0,NOT('09 App'!H85="")),'09 App'!H85,4)</f>
        <v>3</v>
      </c>
      <c r="AF85" s="495">
        <f>IF(AND('09 App'!D85=0,NOT('09 App'!H85="")),'09 App'!H85,4)</f>
        <v>3</v>
      </c>
      <c r="AG85" s="495">
        <f>IF(AND('09 App'!E85=0,NOT('09 App'!H85="")),'09 App'!H85,4)</f>
        <v>3</v>
      </c>
      <c r="AH85" s="495">
        <f>IF(AND('09 App'!F85=0,NOT('09 App'!H85="")),'09 App'!H85,4)</f>
        <v>3</v>
      </c>
    </row>
    <row r="86" spans="1:34" ht="40" outlineLevel="2">
      <c r="A86" s="117" t="s">
        <v>870</v>
      </c>
      <c r="B86" s="61" t="s">
        <v>961</v>
      </c>
      <c r="C86" s="195"/>
      <c r="D86" s="195"/>
      <c r="E86" s="195"/>
      <c r="F86" s="196"/>
      <c r="G86" s="201">
        <v>4</v>
      </c>
      <c r="H86" s="201">
        <v>2</v>
      </c>
      <c r="I86" s="201"/>
      <c r="J86" s="201" t="s">
        <v>3371</v>
      </c>
      <c r="K86" s="202"/>
      <c r="L86" s="197"/>
      <c r="AA86" s="495">
        <f>IF(AND('09 App'!C86=1,NOT('09 App'!I86="")),'09 App'!I86,0)</f>
        <v>0</v>
      </c>
      <c r="AB86" s="495">
        <f>IF(AND('09 App'!D86=1,NOT('09 App'!I86="")),'09 App'!I86,0)</f>
        <v>0</v>
      </c>
      <c r="AC86" s="495">
        <f>IF(AND('09 App'!E86=1,NOT('09 App'!I86="")),'09 App'!I86,0)</f>
        <v>0</v>
      </c>
      <c r="AD86" s="495">
        <f>IF(AND('09 App'!F86=1,NOT('09 App'!I86="")),'09 App'!I86,0)</f>
        <v>0</v>
      </c>
      <c r="AE86" s="495">
        <f>IF(AND('09 App'!C86=0,NOT('09 App'!H86="")),'09 App'!H86,4)</f>
        <v>2</v>
      </c>
      <c r="AF86" s="495">
        <f>IF(AND('09 App'!D86=0,NOT('09 App'!H86="")),'09 App'!H86,4)</f>
        <v>2</v>
      </c>
      <c r="AG86" s="495">
        <f>IF(AND('09 App'!E86=0,NOT('09 App'!H86="")),'09 App'!H86,4)</f>
        <v>2</v>
      </c>
      <c r="AH86" s="495">
        <f>IF(AND('09 App'!F86=0,NOT('09 App'!H86="")),'09 App'!H86,4)</f>
        <v>2</v>
      </c>
    </row>
    <row r="87" spans="1:34" ht="13" outlineLevel="2">
      <c r="A87" s="117" t="s">
        <v>962</v>
      </c>
      <c r="B87" s="20" t="s">
        <v>969</v>
      </c>
      <c r="C87" s="195"/>
      <c r="D87" s="195"/>
      <c r="E87" s="195"/>
      <c r="F87" s="196"/>
      <c r="G87" s="201">
        <v>4</v>
      </c>
      <c r="H87" s="201"/>
      <c r="I87" s="201"/>
      <c r="J87" s="225" t="s">
        <v>5466</v>
      </c>
      <c r="K87" s="202"/>
      <c r="L87" s="197"/>
      <c r="AA87" s="495">
        <f>IF(AND('09 App'!C87=1,NOT('09 App'!I87="")),'09 App'!I87,0)</f>
        <v>0</v>
      </c>
      <c r="AB87" s="495">
        <f>IF(AND('09 App'!D87=1,NOT('09 App'!I87="")),'09 App'!I87,0)</f>
        <v>0</v>
      </c>
      <c r="AC87" s="495">
        <f>IF(AND('09 App'!E87=1,NOT('09 App'!I87="")),'09 App'!I87,0)</f>
        <v>0</v>
      </c>
      <c r="AD87" s="495">
        <f>IF(AND('09 App'!F87=1,NOT('09 App'!I87="")),'09 App'!I87,0)</f>
        <v>0</v>
      </c>
      <c r="AE87" s="495">
        <f>IF(AND('09 App'!C87=0,NOT('09 App'!H87="")),'09 App'!H87,4)</f>
        <v>4</v>
      </c>
      <c r="AF87" s="495">
        <f>IF(AND('09 App'!D87=0,NOT('09 App'!H87="")),'09 App'!H87,4)</f>
        <v>4</v>
      </c>
      <c r="AG87" s="495">
        <f>IF(AND('09 App'!E87=0,NOT('09 App'!H87="")),'09 App'!H87,4)</f>
        <v>4</v>
      </c>
      <c r="AH87" s="495">
        <f>IF(AND('09 App'!F87=0,NOT('09 App'!H87="")),'09 App'!H87,4)</f>
        <v>4</v>
      </c>
    </row>
    <row r="88" spans="1:34" outlineLevel="1">
      <c r="A88" s="240" t="s">
        <v>970</v>
      </c>
      <c r="B88" s="517" t="s">
        <v>898</v>
      </c>
      <c r="C88" s="195"/>
      <c r="D88" s="195"/>
      <c r="E88" s="195"/>
      <c r="F88" s="196"/>
      <c r="G88" s="201"/>
      <c r="H88" s="201"/>
      <c r="I88" s="201"/>
      <c r="J88" s="201"/>
      <c r="K88" s="202"/>
      <c r="L88" s="197"/>
      <c r="AB88" s="495">
        <f>IF(AND('09 App'!D88=1,NOT('09 App'!I88="")),'09 App'!I88,0)</f>
        <v>0</v>
      </c>
    </row>
    <row r="89" spans="1:34" ht="30" outlineLevel="2">
      <c r="A89" s="117" t="s">
        <v>899</v>
      </c>
      <c r="B89" s="16" t="s">
        <v>939</v>
      </c>
      <c r="C89" s="195"/>
      <c r="D89" s="195"/>
      <c r="E89" s="195"/>
      <c r="F89" s="196"/>
      <c r="G89" s="201">
        <v>4</v>
      </c>
      <c r="H89" s="201"/>
      <c r="I89" s="201"/>
      <c r="J89" s="201" t="s">
        <v>2351</v>
      </c>
      <c r="K89" s="202" t="s">
        <v>1818</v>
      </c>
      <c r="L89" s="197"/>
      <c r="AA89" s="495">
        <f>IF(AND('09 App'!C89=1,NOT('09 App'!I89="")),'09 App'!I89,0)</f>
        <v>0</v>
      </c>
      <c r="AB89" s="495">
        <f>IF(AND('09 App'!D89=1,NOT('09 App'!I89="")),'09 App'!I89,0)</f>
        <v>0</v>
      </c>
      <c r="AC89" s="495">
        <f>IF(AND('09 App'!E89=1,NOT('09 App'!I89="")),'09 App'!I89,0)</f>
        <v>0</v>
      </c>
      <c r="AD89" s="495">
        <f>IF(AND('09 App'!F89=1,NOT('09 App'!I89="")),'09 App'!I89,0)</f>
        <v>0</v>
      </c>
      <c r="AE89" s="495">
        <f>IF(AND('09 App'!C89=0,NOT('09 App'!H89="")),'09 App'!H89,4)</f>
        <v>4</v>
      </c>
      <c r="AF89" s="495">
        <f>IF(AND('09 App'!D89=0,NOT('09 App'!H89="")),'09 App'!H89,4)</f>
        <v>4</v>
      </c>
      <c r="AG89" s="495">
        <f>IF(AND('09 App'!E89=0,NOT('09 App'!H89="")),'09 App'!H89,4)</f>
        <v>4</v>
      </c>
      <c r="AH89" s="495">
        <f>IF(AND('09 App'!F89=0,NOT('09 App'!H89="")),'09 App'!H89,4)</f>
        <v>4</v>
      </c>
    </row>
    <row r="90" spans="1:34" outlineLevel="2">
      <c r="A90" s="117" t="s">
        <v>940</v>
      </c>
      <c r="B90" s="16" t="s">
        <v>900</v>
      </c>
      <c r="C90" s="195"/>
      <c r="D90" s="195"/>
      <c r="E90" s="195"/>
      <c r="F90" s="196"/>
      <c r="G90" s="201">
        <v>4</v>
      </c>
      <c r="H90" s="201"/>
      <c r="I90" s="201"/>
      <c r="J90" s="201" t="s">
        <v>5466</v>
      </c>
      <c r="K90" s="202"/>
      <c r="L90" s="197"/>
      <c r="AA90" s="495">
        <f>IF(AND('09 App'!C90=1,NOT('09 App'!I90="")),'09 App'!I90,0)</f>
        <v>0</v>
      </c>
      <c r="AB90" s="495">
        <f>IF(AND('09 App'!D90=1,NOT('09 App'!I90="")),'09 App'!I90,0)</f>
        <v>0</v>
      </c>
      <c r="AC90" s="495">
        <f>IF(AND('09 App'!E90=1,NOT('09 App'!I90="")),'09 App'!I90,0)</f>
        <v>0</v>
      </c>
      <c r="AD90" s="495">
        <f>IF(AND('09 App'!F90=1,NOT('09 App'!I90="")),'09 App'!I90,0)</f>
        <v>0</v>
      </c>
      <c r="AE90" s="495">
        <f>IF(AND('09 App'!C90=0,NOT('09 App'!H90="")),'09 App'!H90,4)</f>
        <v>4</v>
      </c>
      <c r="AF90" s="495">
        <f>IF(AND('09 App'!D90=0,NOT('09 App'!H90="")),'09 App'!H90,4)</f>
        <v>4</v>
      </c>
      <c r="AG90" s="495">
        <f>IF(AND('09 App'!E90=0,NOT('09 App'!H90="")),'09 App'!H90,4)</f>
        <v>4</v>
      </c>
      <c r="AH90" s="495">
        <f>IF(AND('09 App'!F90=0,NOT('09 App'!H90="")),'09 App'!H90,4)</f>
        <v>4</v>
      </c>
    </row>
    <row r="91" spans="1:34" ht="40" outlineLevel="2">
      <c r="A91" s="117" t="s">
        <v>901</v>
      </c>
      <c r="B91" s="62" t="s">
        <v>3356</v>
      </c>
      <c r="C91" s="195"/>
      <c r="D91" s="195"/>
      <c r="E91" s="195"/>
      <c r="F91" s="196"/>
      <c r="G91" s="201">
        <v>4</v>
      </c>
      <c r="H91" s="201">
        <v>3</v>
      </c>
      <c r="I91" s="201"/>
      <c r="J91" s="201" t="s">
        <v>3371</v>
      </c>
      <c r="K91" s="202"/>
      <c r="L91" s="197"/>
      <c r="AA91" s="495">
        <f>IF(AND('09 App'!C91=1,NOT('09 App'!I91="")),'09 App'!I91,0)</f>
        <v>0</v>
      </c>
      <c r="AB91" s="495">
        <f>IF(AND('09 App'!D91=1,NOT('09 App'!I91="")),'09 App'!I91,0)</f>
        <v>0</v>
      </c>
      <c r="AC91" s="495">
        <f>IF(AND('09 App'!E91=1,NOT('09 App'!I91="")),'09 App'!I91,0)</f>
        <v>0</v>
      </c>
      <c r="AD91" s="495">
        <f>IF(AND('09 App'!F91=1,NOT('09 App'!I91="")),'09 App'!I91,0)</f>
        <v>0</v>
      </c>
      <c r="AE91" s="495">
        <f>IF(AND('09 App'!C91=0,NOT('09 App'!H91="")),'09 App'!H91,4)</f>
        <v>3</v>
      </c>
      <c r="AF91" s="495">
        <f>IF(AND('09 App'!D91=0,NOT('09 App'!H91="")),'09 App'!H91,4)</f>
        <v>3</v>
      </c>
      <c r="AG91" s="495">
        <f>IF(AND('09 App'!E91=0,NOT('09 App'!H91="")),'09 App'!H91,4)</f>
        <v>3</v>
      </c>
      <c r="AH91" s="495">
        <f>IF(AND('09 App'!F91=0,NOT('09 App'!H91="")),'09 App'!H91,4)</f>
        <v>3</v>
      </c>
    </row>
    <row r="92" spans="1:34" ht="30" outlineLevel="2">
      <c r="A92" s="117" t="s">
        <v>941</v>
      </c>
      <c r="B92" s="62" t="s">
        <v>3357</v>
      </c>
      <c r="C92" s="195"/>
      <c r="D92" s="195"/>
      <c r="E92" s="195"/>
      <c r="F92" s="196"/>
      <c r="G92" s="201">
        <v>4</v>
      </c>
      <c r="H92" s="201">
        <v>2</v>
      </c>
      <c r="I92" s="201"/>
      <c r="J92" s="201" t="s">
        <v>3371</v>
      </c>
      <c r="K92" s="202"/>
      <c r="L92" s="197"/>
      <c r="AA92" s="495">
        <f>IF(AND('09 App'!C92=1,NOT('09 App'!I92="")),'09 App'!I92,0)</f>
        <v>0</v>
      </c>
      <c r="AB92" s="495">
        <f>IF(AND('09 App'!D92=1,NOT('09 App'!I92="")),'09 App'!I92,0)</f>
        <v>0</v>
      </c>
      <c r="AC92" s="495">
        <f>IF(AND('09 App'!E92=1,NOT('09 App'!I92="")),'09 App'!I92,0)</f>
        <v>0</v>
      </c>
      <c r="AD92" s="495">
        <f>IF(AND('09 App'!F92=1,NOT('09 App'!I92="")),'09 App'!I92,0)</f>
        <v>0</v>
      </c>
      <c r="AE92" s="495">
        <f>IF(AND('09 App'!C92=0,NOT('09 App'!H92="")),'09 App'!H92,4)</f>
        <v>2</v>
      </c>
      <c r="AF92" s="495">
        <f>IF(AND('09 App'!D92=0,NOT('09 App'!H92="")),'09 App'!H92,4)</f>
        <v>2</v>
      </c>
      <c r="AG92" s="495">
        <f>IF(AND('09 App'!E92=0,NOT('09 App'!H92="")),'09 App'!H92,4)</f>
        <v>2</v>
      </c>
      <c r="AH92" s="495">
        <f>IF(AND('09 App'!F92=0,NOT('09 App'!H92="")),'09 App'!H92,4)</f>
        <v>2</v>
      </c>
    </row>
    <row r="93" spans="1:34" ht="13" outlineLevel="2">
      <c r="A93" s="117" t="s">
        <v>960</v>
      </c>
      <c r="B93" s="16" t="s">
        <v>963</v>
      </c>
      <c r="C93" s="195"/>
      <c r="D93" s="195"/>
      <c r="E93" s="195"/>
      <c r="F93" s="196"/>
      <c r="G93" s="201">
        <v>4</v>
      </c>
      <c r="H93" s="201"/>
      <c r="I93" s="201"/>
      <c r="J93" s="225" t="s">
        <v>5466</v>
      </c>
      <c r="K93" s="202"/>
      <c r="L93" s="197"/>
      <c r="AA93" s="495">
        <f>IF(AND('09 App'!C93=1,NOT('09 App'!I93="")),'09 App'!I93,0)</f>
        <v>0</v>
      </c>
      <c r="AB93" s="495">
        <f>IF(AND('09 App'!D93=1,NOT('09 App'!I93="")),'09 App'!I93,0)</f>
        <v>0</v>
      </c>
      <c r="AC93" s="495">
        <f>IF(AND('09 App'!E93=1,NOT('09 App'!I93="")),'09 App'!I93,0)</f>
        <v>0</v>
      </c>
      <c r="AD93" s="495">
        <f>IF(AND('09 App'!F93=1,NOT('09 App'!I93="")),'09 App'!I93,0)</f>
        <v>0</v>
      </c>
      <c r="AE93" s="495">
        <f>IF(AND('09 App'!C93=0,NOT('09 App'!H93="")),'09 App'!H93,4)</f>
        <v>4</v>
      </c>
      <c r="AF93" s="495">
        <f>IF(AND('09 App'!D93=0,NOT('09 App'!H93="")),'09 App'!H93,4)</f>
        <v>4</v>
      </c>
      <c r="AG93" s="495">
        <f>IF(AND('09 App'!E93=0,NOT('09 App'!H93="")),'09 App'!H93,4)</f>
        <v>4</v>
      </c>
      <c r="AH93" s="495">
        <f>IF(AND('09 App'!F93=0,NOT('09 App'!H93="")),'09 App'!H93,4)</f>
        <v>4</v>
      </c>
    </row>
    <row r="94" spans="1:34" ht="13">
      <c r="A94" s="64" t="s">
        <v>964</v>
      </c>
      <c r="B94" s="108" t="s">
        <v>965</v>
      </c>
      <c r="C94" s="195"/>
      <c r="D94" s="195"/>
      <c r="E94" s="196"/>
      <c r="F94" s="196"/>
      <c r="G94" s="225"/>
      <c r="H94" s="225"/>
      <c r="I94" s="225"/>
      <c r="J94" s="201"/>
      <c r="K94" s="202"/>
      <c r="L94" s="197"/>
      <c r="AB94" s="495">
        <f>IF(AND('09 App'!D94=1,NOT('09 App'!I94="")),'09 App'!I94,0)</f>
        <v>0</v>
      </c>
    </row>
    <row r="95" spans="1:34" ht="20" outlineLevel="1">
      <c r="A95" s="59" t="s">
        <v>966</v>
      </c>
      <c r="B95" s="28" t="s">
        <v>2391</v>
      </c>
      <c r="C95" s="195"/>
      <c r="D95" s="195"/>
      <c r="E95" s="195"/>
      <c r="F95" s="196"/>
      <c r="G95" s="201"/>
      <c r="H95" s="201"/>
      <c r="I95" s="201"/>
      <c r="J95" s="201"/>
      <c r="K95" s="202"/>
      <c r="L95" s="197"/>
      <c r="AB95" s="495">
        <f>IF(AND('09 App'!D95=1,NOT('09 App'!I95="")),'09 App'!I95,0)</f>
        <v>0</v>
      </c>
    </row>
    <row r="96" spans="1:34" ht="20" outlineLevel="2">
      <c r="A96" s="117" t="s">
        <v>2392</v>
      </c>
      <c r="B96" s="20" t="s">
        <v>2393</v>
      </c>
      <c r="C96" s="195"/>
      <c r="D96" s="195"/>
      <c r="E96" s="195"/>
      <c r="F96" s="196"/>
      <c r="G96" s="201">
        <v>4</v>
      </c>
      <c r="H96" s="201"/>
      <c r="I96" s="201"/>
      <c r="J96" s="201" t="s">
        <v>2351</v>
      </c>
      <c r="K96" s="202" t="s">
        <v>5693</v>
      </c>
      <c r="L96" s="197"/>
      <c r="AA96" s="495">
        <f>IF(AND('09 App'!C96=1,NOT('09 App'!I96="")),'09 App'!I96,0)</f>
        <v>0</v>
      </c>
      <c r="AB96" s="495">
        <f>IF(AND('09 App'!D96=1,NOT('09 App'!I96="")),'09 App'!I96,0)</f>
        <v>0</v>
      </c>
      <c r="AC96" s="495">
        <f>IF(AND('09 App'!E96=1,NOT('09 App'!I96="")),'09 App'!I96,0)</f>
        <v>0</v>
      </c>
      <c r="AD96" s="495">
        <f>IF(AND('09 App'!F96=1,NOT('09 App'!I96="")),'09 App'!I96,0)</f>
        <v>0</v>
      </c>
      <c r="AE96" s="495">
        <f>IF(AND('09 App'!C96=0,NOT('09 App'!H96="")),'09 App'!H96,4)</f>
        <v>4</v>
      </c>
      <c r="AF96" s="495">
        <f>IF(AND('09 App'!D96=0,NOT('09 App'!H96="")),'09 App'!H96,4)</f>
        <v>4</v>
      </c>
      <c r="AG96" s="495">
        <f>IF(AND('09 App'!E96=0,NOT('09 App'!H96="")),'09 App'!H96,4)</f>
        <v>4</v>
      </c>
      <c r="AH96" s="495">
        <f>IF(AND('09 App'!F96=0,NOT('09 App'!H96="")),'09 App'!H96,4)</f>
        <v>4</v>
      </c>
    </row>
    <row r="97" spans="1:34" ht="30" outlineLevel="2">
      <c r="A97" s="117" t="s">
        <v>2394</v>
      </c>
      <c r="B97" s="20" t="s">
        <v>3336</v>
      </c>
      <c r="C97" s="195"/>
      <c r="D97" s="195"/>
      <c r="E97" s="195"/>
      <c r="F97" s="196"/>
      <c r="G97" s="201">
        <v>4</v>
      </c>
      <c r="H97" s="201">
        <v>2</v>
      </c>
      <c r="I97" s="201"/>
      <c r="J97" s="201" t="s">
        <v>5466</v>
      </c>
      <c r="K97" s="202"/>
      <c r="L97" s="197"/>
      <c r="AA97" s="495">
        <f>IF(AND('09 App'!C97=1,NOT('09 App'!I97="")),'09 App'!I97,0)</f>
        <v>0</v>
      </c>
      <c r="AB97" s="495">
        <f>IF(AND('09 App'!D97=1,NOT('09 App'!I97="")),'09 App'!I97,0)</f>
        <v>0</v>
      </c>
      <c r="AC97" s="495">
        <f>IF(AND('09 App'!E97=1,NOT('09 App'!I97="")),'09 App'!I97,0)</f>
        <v>0</v>
      </c>
      <c r="AD97" s="495">
        <f>IF(AND('09 App'!F97=1,NOT('09 App'!I97="")),'09 App'!I97,0)</f>
        <v>0</v>
      </c>
      <c r="AE97" s="495">
        <f>IF(AND('09 App'!C97=0,NOT('09 App'!H97="")),'09 App'!H97,4)</f>
        <v>2</v>
      </c>
      <c r="AF97" s="495">
        <f>IF(AND('09 App'!D97=0,NOT('09 App'!H97="")),'09 App'!H97,4)</f>
        <v>2</v>
      </c>
      <c r="AG97" s="495">
        <f>IF(AND('09 App'!E97=0,NOT('09 App'!H97="")),'09 App'!H97,4)</f>
        <v>2</v>
      </c>
      <c r="AH97" s="495">
        <f>IF(AND('09 App'!F97=0,NOT('09 App'!H97="")),'09 App'!H97,4)</f>
        <v>2</v>
      </c>
    </row>
    <row r="98" spans="1:34" ht="20" outlineLevel="2">
      <c r="A98" s="117" t="s">
        <v>914</v>
      </c>
      <c r="B98" s="20" t="s">
        <v>865</v>
      </c>
      <c r="C98" s="195"/>
      <c r="D98" s="195"/>
      <c r="E98" s="195"/>
      <c r="F98" s="196"/>
      <c r="G98" s="201">
        <v>4</v>
      </c>
      <c r="H98" s="201">
        <v>3</v>
      </c>
      <c r="I98" s="201"/>
      <c r="J98" s="201" t="s">
        <v>5466</v>
      </c>
      <c r="K98" s="202" t="s">
        <v>4725</v>
      </c>
      <c r="L98" s="197"/>
      <c r="AA98" s="495">
        <f>IF(AND('09 App'!C98=1,NOT('09 App'!I98="")),'09 App'!I98,0)</f>
        <v>0</v>
      </c>
      <c r="AB98" s="495">
        <f>IF(AND('09 App'!D98=1,NOT('09 App'!I98="")),'09 App'!I98,0)</f>
        <v>0</v>
      </c>
      <c r="AC98" s="495">
        <f>IF(AND('09 App'!E98=1,NOT('09 App'!I98="")),'09 App'!I98,0)</f>
        <v>0</v>
      </c>
      <c r="AD98" s="495">
        <f>IF(AND('09 App'!F98=1,NOT('09 App'!I98="")),'09 App'!I98,0)</f>
        <v>0</v>
      </c>
      <c r="AE98" s="495">
        <f>IF(AND('09 App'!C98=0,NOT('09 App'!H98="")),'09 App'!H98,4)</f>
        <v>3</v>
      </c>
      <c r="AF98" s="495">
        <f>IF(AND('09 App'!D98=0,NOT('09 App'!H98="")),'09 App'!H98,4)</f>
        <v>3</v>
      </c>
      <c r="AG98" s="495">
        <f>IF(AND('09 App'!E98=0,NOT('09 App'!H98="")),'09 App'!H98,4)</f>
        <v>3</v>
      </c>
      <c r="AH98" s="495">
        <f>IF(AND('09 App'!F98=0,NOT('09 App'!H98="")),'09 App'!H98,4)</f>
        <v>3</v>
      </c>
    </row>
    <row r="99" spans="1:34" ht="30" outlineLevel="2">
      <c r="A99" s="117" t="s">
        <v>866</v>
      </c>
      <c r="B99" s="20" t="s">
        <v>867</v>
      </c>
      <c r="C99" s="195"/>
      <c r="D99" s="195"/>
      <c r="E99" s="195"/>
      <c r="F99" s="196"/>
      <c r="G99" s="201">
        <v>4</v>
      </c>
      <c r="H99" s="201">
        <v>3</v>
      </c>
      <c r="I99" s="201">
        <v>3</v>
      </c>
      <c r="J99" s="201" t="s">
        <v>2855</v>
      </c>
      <c r="K99" s="202"/>
      <c r="L99" s="199"/>
      <c r="AA99" s="495">
        <f>IF(AND('09 App'!C99=1,NOT('09 App'!I99="")),'09 App'!I99,0)</f>
        <v>0</v>
      </c>
      <c r="AB99" s="495">
        <f>IF(AND('09 App'!D99=1,NOT('09 App'!I99="")),'09 App'!I99,0)</f>
        <v>0</v>
      </c>
      <c r="AC99" s="495">
        <f>IF(AND('09 App'!E99=1,NOT('09 App'!I99="")),'09 App'!I99,0)</f>
        <v>0</v>
      </c>
      <c r="AD99" s="495">
        <f>IF(AND('09 App'!F99=1,NOT('09 App'!I99="")),'09 App'!I99,0)</f>
        <v>0</v>
      </c>
      <c r="AE99" s="495">
        <f>IF(AND('09 App'!C99=0,NOT('09 App'!H99="")),'09 App'!H99,4)</f>
        <v>3</v>
      </c>
      <c r="AF99" s="495">
        <f>IF(AND('09 App'!D99=0,NOT('09 App'!H99="")),'09 App'!H99,4)</f>
        <v>3</v>
      </c>
      <c r="AG99" s="495">
        <f>IF(AND('09 App'!E99=0,NOT('09 App'!H99="")),'09 App'!H99,4)</f>
        <v>3</v>
      </c>
      <c r="AH99" s="495">
        <f>IF(AND('09 App'!F99=0,NOT('09 App'!H99="")),'09 App'!H99,4)</f>
        <v>3</v>
      </c>
    </row>
    <row r="100" spans="1:34" ht="20" outlineLevel="2">
      <c r="A100" s="117" t="s">
        <v>868</v>
      </c>
      <c r="B100" s="20" t="s">
        <v>3337</v>
      </c>
      <c r="C100" s="195"/>
      <c r="D100" s="195"/>
      <c r="E100" s="195"/>
      <c r="F100" s="196"/>
      <c r="G100" s="201">
        <v>4</v>
      </c>
      <c r="H100" s="201">
        <v>2</v>
      </c>
      <c r="I100" s="201"/>
      <c r="J100" s="201" t="s">
        <v>3371</v>
      </c>
      <c r="K100" s="202"/>
      <c r="L100" s="197"/>
      <c r="AA100" s="495">
        <f>IF(AND('09 App'!C100=1,NOT('09 App'!I100="")),'09 App'!I100,0)</f>
        <v>0</v>
      </c>
      <c r="AB100" s="495">
        <f>IF(AND('09 App'!D100=1,NOT('09 App'!I100="")),'09 App'!I100,0)</f>
        <v>0</v>
      </c>
      <c r="AC100" s="495">
        <f>IF(AND('09 App'!E100=1,NOT('09 App'!I100="")),'09 App'!I100,0)</f>
        <v>0</v>
      </c>
      <c r="AD100" s="495">
        <f>IF(AND('09 App'!F100=1,NOT('09 App'!I100="")),'09 App'!I100,0)</f>
        <v>0</v>
      </c>
      <c r="AE100" s="495">
        <f>IF(AND('09 App'!C100=0,NOT('09 App'!H100="")),'09 App'!H100,4)</f>
        <v>2</v>
      </c>
      <c r="AF100" s="495">
        <f>IF(AND('09 App'!D100=0,NOT('09 App'!H100="")),'09 App'!H100,4)</f>
        <v>2</v>
      </c>
      <c r="AG100" s="495">
        <f>IF(AND('09 App'!E100=0,NOT('09 App'!H100="")),'09 App'!H100,4)</f>
        <v>2</v>
      </c>
      <c r="AH100" s="495">
        <f>IF(AND('09 App'!F100=0,NOT('09 App'!H100="")),'09 App'!H100,4)</f>
        <v>2</v>
      </c>
    </row>
    <row r="101" spans="1:34" outlineLevel="2">
      <c r="A101" s="117" t="s">
        <v>938</v>
      </c>
      <c r="B101" s="20" t="s">
        <v>945</v>
      </c>
      <c r="C101" s="195"/>
      <c r="D101" s="195"/>
      <c r="E101" s="195"/>
      <c r="F101" s="196"/>
      <c r="G101" s="201">
        <v>4</v>
      </c>
      <c r="H101" s="201">
        <v>3</v>
      </c>
      <c r="I101" s="201"/>
      <c r="J101" s="201" t="s">
        <v>2858</v>
      </c>
      <c r="K101" s="202"/>
      <c r="L101" s="197"/>
      <c r="AA101" s="495">
        <f>IF(AND('09 App'!C101=1,NOT('09 App'!I101="")),'09 App'!I101,0)</f>
        <v>0</v>
      </c>
      <c r="AB101" s="495">
        <f>IF(AND('09 App'!D101=1,NOT('09 App'!I101="")),'09 App'!I101,0)</f>
        <v>0</v>
      </c>
      <c r="AC101" s="495">
        <f>IF(AND('09 App'!E101=1,NOT('09 App'!I101="")),'09 App'!I101,0)</f>
        <v>0</v>
      </c>
      <c r="AD101" s="495">
        <f>IF(AND('09 App'!F101=1,NOT('09 App'!I101="")),'09 App'!I101,0)</f>
        <v>0</v>
      </c>
      <c r="AE101" s="495">
        <f>IF(AND('09 App'!C101=0,NOT('09 App'!H101="")),'09 App'!H101,4)</f>
        <v>3</v>
      </c>
      <c r="AF101" s="495">
        <f>IF(AND('09 App'!D101=0,NOT('09 App'!H101="")),'09 App'!H101,4)</f>
        <v>3</v>
      </c>
      <c r="AG101" s="495">
        <f>IF(AND('09 App'!E101=0,NOT('09 App'!H101="")),'09 App'!H101,4)</f>
        <v>3</v>
      </c>
      <c r="AH101" s="495">
        <f>IF(AND('09 App'!F101=0,NOT('09 App'!H101="")),'09 App'!H101,4)</f>
        <v>3</v>
      </c>
    </row>
    <row r="102" spans="1:34" outlineLevel="1">
      <c r="A102" s="240" t="s">
        <v>946</v>
      </c>
      <c r="B102" s="74" t="s">
        <v>947</v>
      </c>
      <c r="C102" s="195"/>
      <c r="D102" s="195"/>
      <c r="E102" s="195"/>
      <c r="F102" s="196"/>
      <c r="G102" s="201"/>
      <c r="H102" s="201"/>
      <c r="I102" s="201"/>
      <c r="J102" s="201"/>
      <c r="K102" s="202"/>
      <c r="L102" s="197"/>
      <c r="AB102" s="495">
        <f>IF(AND('09 App'!D102=1,NOT('09 App'!I102="")),'09 App'!I102,0)</f>
        <v>0</v>
      </c>
    </row>
    <row r="103" spans="1:34" ht="20" outlineLevel="2">
      <c r="A103" s="117" t="s">
        <v>948</v>
      </c>
      <c r="B103" s="20" t="s">
        <v>1048</v>
      </c>
      <c r="C103" s="195"/>
      <c r="D103" s="195"/>
      <c r="E103" s="196"/>
      <c r="F103" s="196"/>
      <c r="G103" s="201">
        <v>4</v>
      </c>
      <c r="H103" s="201"/>
      <c r="I103" s="201"/>
      <c r="J103" s="201" t="s">
        <v>2351</v>
      </c>
      <c r="K103" s="202" t="s">
        <v>5693</v>
      </c>
      <c r="L103" s="197"/>
      <c r="AA103" s="495">
        <f>IF(AND('09 App'!C103=1,NOT('09 App'!I103="")),'09 App'!I103,0)</f>
        <v>0</v>
      </c>
      <c r="AB103" s="495">
        <f>IF(AND('09 App'!D103=1,NOT('09 App'!I103="")),'09 App'!I103,0)</f>
        <v>0</v>
      </c>
      <c r="AC103" s="495">
        <f>IF(AND('09 App'!E103=1,NOT('09 App'!I103="")),'09 App'!I103,0)</f>
        <v>0</v>
      </c>
      <c r="AD103" s="495">
        <f>IF(AND('09 App'!F103=1,NOT('09 App'!I103="")),'09 App'!I103,0)</f>
        <v>0</v>
      </c>
      <c r="AE103" s="495">
        <f>IF(AND('09 App'!C103=0,NOT('09 App'!H103="")),'09 App'!H103,4)</f>
        <v>4</v>
      </c>
      <c r="AF103" s="495">
        <f>IF(AND('09 App'!D103=0,NOT('09 App'!H103="")),'09 App'!H103,4)</f>
        <v>4</v>
      </c>
      <c r="AG103" s="495">
        <f>IF(AND('09 App'!E103=0,NOT('09 App'!H103="")),'09 App'!H103,4)</f>
        <v>4</v>
      </c>
      <c r="AH103" s="495">
        <f>IF(AND('09 App'!F103=0,NOT('09 App'!H103="")),'09 App'!H103,4)</f>
        <v>4</v>
      </c>
    </row>
    <row r="104" spans="1:34" ht="20" outlineLevel="2">
      <c r="A104" s="117" t="s">
        <v>1049</v>
      </c>
      <c r="B104" s="20" t="s">
        <v>3449</v>
      </c>
      <c r="C104" s="195"/>
      <c r="D104" s="195"/>
      <c r="E104" s="195"/>
      <c r="F104" s="196"/>
      <c r="G104" s="201">
        <v>2</v>
      </c>
      <c r="H104" s="201">
        <v>3</v>
      </c>
      <c r="I104" s="201"/>
      <c r="J104" s="201" t="s">
        <v>5466</v>
      </c>
      <c r="K104" s="202"/>
      <c r="L104" s="197"/>
      <c r="AA104" s="495">
        <f>IF(AND('09 App'!C104=1,NOT('09 App'!I104="")),'09 App'!I104,0)</f>
        <v>0</v>
      </c>
      <c r="AB104" s="495">
        <f>IF(AND('09 App'!D104=1,NOT('09 App'!I104="")),'09 App'!I104,0)</f>
        <v>0</v>
      </c>
      <c r="AC104" s="495">
        <f>IF(AND('09 App'!E104=1,NOT('09 App'!I104="")),'09 App'!I104,0)</f>
        <v>0</v>
      </c>
      <c r="AD104" s="495">
        <f>IF(AND('09 App'!F104=1,NOT('09 App'!I104="")),'09 App'!I104,0)</f>
        <v>0</v>
      </c>
      <c r="AE104" s="495">
        <f>IF(AND('09 App'!C104=0,NOT('09 App'!H104="")),'09 App'!H104,4)</f>
        <v>3</v>
      </c>
      <c r="AF104" s="495">
        <f>IF(AND('09 App'!D104=0,NOT('09 App'!H104="")),'09 App'!H104,4)</f>
        <v>3</v>
      </c>
      <c r="AG104" s="495">
        <f>IF(AND('09 App'!E104=0,NOT('09 App'!H104="")),'09 App'!H104,4)</f>
        <v>3</v>
      </c>
      <c r="AH104" s="495">
        <f>IF(AND('09 App'!F104=0,NOT('09 App'!H104="")),'09 App'!H104,4)</f>
        <v>3</v>
      </c>
    </row>
    <row r="105" spans="1:34" outlineLevel="2">
      <c r="A105" s="117" t="s">
        <v>3450</v>
      </c>
      <c r="B105" s="20" t="s">
        <v>431</v>
      </c>
      <c r="C105" s="195"/>
      <c r="D105" s="195"/>
      <c r="E105" s="195"/>
      <c r="F105" s="196"/>
      <c r="G105" s="201">
        <v>2</v>
      </c>
      <c r="H105" s="201">
        <v>3</v>
      </c>
      <c r="I105" s="201"/>
      <c r="J105" s="201" t="s">
        <v>5466</v>
      </c>
      <c r="K105" s="202"/>
      <c r="L105" s="197"/>
      <c r="AA105" s="495">
        <f>IF(AND('09 App'!C105=1,NOT('09 App'!I105="")),'09 App'!I105,0)</f>
        <v>0</v>
      </c>
      <c r="AB105" s="495">
        <f>IF(AND('09 App'!D105=1,NOT('09 App'!I105="")),'09 App'!I105,0)</f>
        <v>0</v>
      </c>
      <c r="AC105" s="495">
        <f>IF(AND('09 App'!E105=1,NOT('09 App'!I105="")),'09 App'!I105,0)</f>
        <v>0</v>
      </c>
      <c r="AD105" s="495">
        <f>IF(AND('09 App'!F105=1,NOT('09 App'!I105="")),'09 App'!I105,0)</f>
        <v>0</v>
      </c>
      <c r="AE105" s="495">
        <f>IF(AND('09 App'!C105=0,NOT('09 App'!H105="")),'09 App'!H105,4)</f>
        <v>3</v>
      </c>
      <c r="AF105" s="495">
        <f>IF(AND('09 App'!D105=0,NOT('09 App'!H105="")),'09 App'!H105,4)</f>
        <v>3</v>
      </c>
      <c r="AG105" s="495">
        <f>IF(AND('09 App'!E105=0,NOT('09 App'!H105="")),'09 App'!H105,4)</f>
        <v>3</v>
      </c>
      <c r="AH105" s="495">
        <f>IF(AND('09 App'!F105=0,NOT('09 App'!H105="")),'09 App'!H105,4)</f>
        <v>3</v>
      </c>
    </row>
    <row r="106" spans="1:34" ht="30" outlineLevel="2">
      <c r="A106" s="117" t="s">
        <v>3451</v>
      </c>
      <c r="B106" s="20" t="s">
        <v>3336</v>
      </c>
      <c r="C106" s="195"/>
      <c r="D106" s="195"/>
      <c r="E106" s="195"/>
      <c r="F106" s="196"/>
      <c r="G106" s="201">
        <v>4</v>
      </c>
      <c r="H106" s="201">
        <v>2</v>
      </c>
      <c r="I106" s="201"/>
      <c r="J106" s="201" t="s">
        <v>5466</v>
      </c>
      <c r="K106" s="202"/>
      <c r="L106" s="197"/>
      <c r="AA106" s="495">
        <f>IF(AND('09 App'!C106=1,NOT('09 App'!I106="")),'09 App'!I106,0)</f>
        <v>0</v>
      </c>
      <c r="AB106" s="495">
        <f>IF(AND('09 App'!D106=1,NOT('09 App'!I106="")),'09 App'!I106,0)</f>
        <v>0</v>
      </c>
      <c r="AC106" s="495">
        <f>IF(AND('09 App'!E106=1,NOT('09 App'!I106="")),'09 App'!I106,0)</f>
        <v>0</v>
      </c>
      <c r="AD106" s="495">
        <f>IF(AND('09 App'!F106=1,NOT('09 App'!I106="")),'09 App'!I106,0)</f>
        <v>0</v>
      </c>
      <c r="AE106" s="495">
        <f>IF(AND('09 App'!C106=0,NOT('09 App'!H106="")),'09 App'!H106,4)</f>
        <v>2</v>
      </c>
      <c r="AF106" s="495">
        <f>IF(AND('09 App'!D106=0,NOT('09 App'!H106="")),'09 App'!H106,4)</f>
        <v>2</v>
      </c>
      <c r="AG106" s="495">
        <f>IF(AND('09 App'!E106=0,NOT('09 App'!H106="")),'09 App'!H106,4)</f>
        <v>2</v>
      </c>
      <c r="AH106" s="495">
        <f>IF(AND('09 App'!F106=0,NOT('09 App'!H106="")),'09 App'!H106,4)</f>
        <v>2</v>
      </c>
    </row>
    <row r="107" spans="1:34" ht="40" outlineLevel="2">
      <c r="A107" s="117" t="s">
        <v>3452</v>
      </c>
      <c r="B107" s="20" t="s">
        <v>902</v>
      </c>
      <c r="C107" s="195"/>
      <c r="D107" s="195"/>
      <c r="E107" s="196"/>
      <c r="F107" s="196"/>
      <c r="G107" s="201">
        <v>4</v>
      </c>
      <c r="H107" s="201">
        <v>3</v>
      </c>
      <c r="I107" s="201"/>
      <c r="J107" s="201" t="s">
        <v>5466</v>
      </c>
      <c r="K107" s="202" t="s">
        <v>4725</v>
      </c>
      <c r="L107" s="197"/>
      <c r="AA107" s="495">
        <f>IF(AND('09 App'!C107=1,NOT('09 App'!I107="")),'09 App'!I107,0)</f>
        <v>0</v>
      </c>
      <c r="AB107" s="495">
        <f>IF(AND('09 App'!D107=1,NOT('09 App'!I107="")),'09 App'!I107,0)</f>
        <v>0</v>
      </c>
      <c r="AC107" s="495">
        <f>IF(AND('09 App'!E107=1,NOT('09 App'!I107="")),'09 App'!I107,0)</f>
        <v>0</v>
      </c>
      <c r="AD107" s="495">
        <f>IF(AND('09 App'!F107=1,NOT('09 App'!I107="")),'09 App'!I107,0)</f>
        <v>0</v>
      </c>
      <c r="AE107" s="495">
        <f>IF(AND('09 App'!C107=0,NOT('09 App'!H107="")),'09 App'!H107,4)</f>
        <v>3</v>
      </c>
      <c r="AF107" s="495">
        <f>IF(AND('09 App'!D107=0,NOT('09 App'!H107="")),'09 App'!H107,4)</f>
        <v>3</v>
      </c>
      <c r="AG107" s="495">
        <f>IF(AND('09 App'!E107=0,NOT('09 App'!H107="")),'09 App'!H107,4)</f>
        <v>3</v>
      </c>
      <c r="AH107" s="495">
        <f>IF(AND('09 App'!F107=0,NOT('09 App'!H107="")),'09 App'!H107,4)</f>
        <v>3</v>
      </c>
    </row>
    <row r="108" spans="1:34" ht="30" outlineLevel="2">
      <c r="A108" s="117" t="s">
        <v>903</v>
      </c>
      <c r="B108" s="20" t="s">
        <v>904</v>
      </c>
      <c r="C108" s="195"/>
      <c r="D108" s="195"/>
      <c r="E108" s="196"/>
      <c r="F108" s="196"/>
      <c r="G108" s="201">
        <v>4</v>
      </c>
      <c r="H108" s="201">
        <v>3</v>
      </c>
      <c r="I108" s="201">
        <v>3</v>
      </c>
      <c r="J108" s="201" t="s">
        <v>2356</v>
      </c>
      <c r="K108" s="202"/>
      <c r="L108" s="197"/>
      <c r="AA108" s="495">
        <f>IF(AND('09 App'!C108=1,NOT('09 App'!I108="")),'09 App'!I108,0)</f>
        <v>0</v>
      </c>
      <c r="AB108" s="495">
        <f>IF(AND('09 App'!D108=1,NOT('09 App'!I108="")),'09 App'!I108,0)</f>
        <v>0</v>
      </c>
      <c r="AC108" s="495">
        <f>IF(AND('09 App'!E108=1,NOT('09 App'!I108="")),'09 App'!I108,0)</f>
        <v>0</v>
      </c>
      <c r="AD108" s="495">
        <f>IF(AND('09 App'!F108=1,NOT('09 App'!I108="")),'09 App'!I108,0)</f>
        <v>0</v>
      </c>
      <c r="AE108" s="495">
        <f>IF(AND('09 App'!C108=0,NOT('09 App'!H108="")),'09 App'!H108,4)</f>
        <v>3</v>
      </c>
      <c r="AF108" s="495">
        <f>IF(AND('09 App'!D108=0,NOT('09 App'!H108="")),'09 App'!H108,4)</f>
        <v>3</v>
      </c>
      <c r="AG108" s="495">
        <f>IF(AND('09 App'!E108=0,NOT('09 App'!H108="")),'09 App'!H108,4)</f>
        <v>3</v>
      </c>
      <c r="AH108" s="495">
        <f>IF(AND('09 App'!F108=0,NOT('09 App'!H108="")),'09 App'!H108,4)</f>
        <v>3</v>
      </c>
    </row>
    <row r="109" spans="1:34" ht="20" outlineLevel="2">
      <c r="A109" s="117" t="s">
        <v>905</v>
      </c>
      <c r="B109" s="20" t="s">
        <v>3337</v>
      </c>
      <c r="C109" s="195"/>
      <c r="D109" s="195"/>
      <c r="E109" s="195"/>
      <c r="F109" s="196"/>
      <c r="G109" s="201">
        <v>4</v>
      </c>
      <c r="H109" s="201">
        <v>2</v>
      </c>
      <c r="I109" s="201"/>
      <c r="J109" s="201" t="s">
        <v>3371</v>
      </c>
      <c r="K109" s="202"/>
      <c r="L109" s="197"/>
      <c r="AA109" s="495">
        <f>IF(AND('09 App'!C109=1,NOT('09 App'!I109="")),'09 App'!I109,0)</f>
        <v>0</v>
      </c>
      <c r="AB109" s="495">
        <f>IF(AND('09 App'!D109=1,NOT('09 App'!I109="")),'09 App'!I109,0)</f>
        <v>0</v>
      </c>
      <c r="AC109" s="495">
        <f>IF(AND('09 App'!E109=1,NOT('09 App'!I109="")),'09 App'!I109,0)</f>
        <v>0</v>
      </c>
      <c r="AD109" s="495">
        <f>IF(AND('09 App'!F109=1,NOT('09 App'!I109="")),'09 App'!I109,0)</f>
        <v>0</v>
      </c>
      <c r="AE109" s="495">
        <f>IF(AND('09 App'!C109=0,NOT('09 App'!H109="")),'09 App'!H109,4)</f>
        <v>2</v>
      </c>
      <c r="AF109" s="495">
        <f>IF(AND('09 App'!D109=0,NOT('09 App'!H109="")),'09 App'!H109,4)</f>
        <v>2</v>
      </c>
      <c r="AG109" s="495">
        <f>IF(AND('09 App'!E109=0,NOT('09 App'!H109="")),'09 App'!H109,4)</f>
        <v>2</v>
      </c>
      <c r="AH109" s="495">
        <f>IF(AND('09 App'!F109=0,NOT('09 App'!H109="")),'09 App'!H109,4)</f>
        <v>2</v>
      </c>
    </row>
    <row r="110" spans="1:34" ht="20" outlineLevel="2">
      <c r="A110" s="117" t="s">
        <v>906</v>
      </c>
      <c r="B110" s="20" t="s">
        <v>958</v>
      </c>
      <c r="C110" s="195"/>
      <c r="D110" s="195"/>
      <c r="E110" s="195"/>
      <c r="F110" s="196"/>
      <c r="G110" s="201">
        <v>4</v>
      </c>
      <c r="H110" s="201">
        <v>3</v>
      </c>
      <c r="I110" s="201"/>
      <c r="J110" s="201" t="s">
        <v>2858</v>
      </c>
      <c r="K110" s="202"/>
      <c r="L110" s="197"/>
      <c r="AA110" s="495">
        <f>IF(AND('09 App'!C110=1,NOT('09 App'!I110="")),'09 App'!I110,0)</f>
        <v>0</v>
      </c>
      <c r="AB110" s="495">
        <f>IF(AND('09 App'!D110=1,NOT('09 App'!I110="")),'09 App'!I110,0)</f>
        <v>0</v>
      </c>
      <c r="AC110" s="495">
        <f>IF(AND('09 App'!E110=1,NOT('09 App'!I110="")),'09 App'!I110,0)</f>
        <v>0</v>
      </c>
      <c r="AD110" s="495">
        <f>IF(AND('09 App'!F110=1,NOT('09 App'!I110="")),'09 App'!I110,0)</f>
        <v>0</v>
      </c>
      <c r="AE110" s="495">
        <f>IF(AND('09 App'!C110=0,NOT('09 App'!H110="")),'09 App'!H110,4)</f>
        <v>3</v>
      </c>
      <c r="AF110" s="495">
        <f>IF(AND('09 App'!D110=0,NOT('09 App'!H110="")),'09 App'!H110,4)</f>
        <v>3</v>
      </c>
      <c r="AG110" s="495">
        <f>IF(AND('09 App'!E110=0,NOT('09 App'!H110="")),'09 App'!H110,4)</f>
        <v>3</v>
      </c>
      <c r="AH110" s="495">
        <f>IF(AND('09 App'!F110=0,NOT('09 App'!H110="")),'09 App'!H110,4)</f>
        <v>3</v>
      </c>
    </row>
    <row r="111" spans="1:34" outlineLevel="1">
      <c r="A111" s="240" t="s">
        <v>959</v>
      </c>
      <c r="B111" s="74" t="s">
        <v>3338</v>
      </c>
      <c r="C111" s="195"/>
      <c r="D111" s="195"/>
      <c r="E111" s="195"/>
      <c r="F111" s="196"/>
      <c r="G111" s="201"/>
      <c r="H111" s="201"/>
      <c r="I111" s="201"/>
      <c r="J111" s="201"/>
      <c r="K111" s="202"/>
      <c r="L111" s="82"/>
      <c r="AB111" s="495">
        <f>IF(AND('09 App'!D111=1,NOT('09 App'!I111="")),'09 App'!I111,0)</f>
        <v>0</v>
      </c>
    </row>
    <row r="112" spans="1:34" ht="20" outlineLevel="2">
      <c r="A112" s="117" t="s">
        <v>979</v>
      </c>
      <c r="B112" s="20" t="s">
        <v>980</v>
      </c>
      <c r="C112" s="195"/>
      <c r="D112" s="195"/>
      <c r="E112" s="195"/>
      <c r="F112" s="196"/>
      <c r="G112" s="201">
        <v>2</v>
      </c>
      <c r="H112" s="201"/>
      <c r="I112" s="201"/>
      <c r="J112" s="201" t="s">
        <v>5466</v>
      </c>
      <c r="K112" s="202"/>
      <c r="L112" s="197"/>
      <c r="AA112" s="495">
        <f>IF(AND('09 App'!C112=1,NOT('09 App'!I112="")),'09 App'!I112,0)</f>
        <v>0</v>
      </c>
      <c r="AB112" s="495">
        <f>IF(AND('09 App'!D112=1,NOT('09 App'!I112="")),'09 App'!I112,0)</f>
        <v>0</v>
      </c>
      <c r="AC112" s="495">
        <f>IF(AND('09 App'!E112=1,NOT('09 App'!I112="")),'09 App'!I112,0)</f>
        <v>0</v>
      </c>
      <c r="AD112" s="495">
        <f>IF(AND('09 App'!F112=1,NOT('09 App'!I112="")),'09 App'!I112,0)</f>
        <v>0</v>
      </c>
      <c r="AE112" s="495">
        <f>IF(AND('09 App'!C112=0,NOT('09 App'!H112="")),'09 App'!H112,4)</f>
        <v>4</v>
      </c>
      <c r="AF112" s="495">
        <f>IF(AND('09 App'!D112=0,NOT('09 App'!H112="")),'09 App'!H112,4)</f>
        <v>4</v>
      </c>
      <c r="AG112" s="495">
        <f>IF(AND('09 App'!E112=0,NOT('09 App'!H112="")),'09 App'!H112,4)</f>
        <v>4</v>
      </c>
      <c r="AH112" s="495">
        <f>IF(AND('09 App'!F112=0,NOT('09 App'!H112="")),'09 App'!H112,4)</f>
        <v>4</v>
      </c>
    </row>
    <row r="113" spans="1:34" ht="13" outlineLevel="2">
      <c r="A113" s="117" t="s">
        <v>981</v>
      </c>
      <c r="B113" s="20" t="s">
        <v>915</v>
      </c>
      <c r="C113" s="195"/>
      <c r="D113" s="195"/>
      <c r="E113" s="195"/>
      <c r="F113" s="196"/>
      <c r="G113" s="201">
        <v>2</v>
      </c>
      <c r="H113" s="201">
        <v>2</v>
      </c>
      <c r="I113" s="201"/>
      <c r="J113" s="225" t="s">
        <v>2356</v>
      </c>
      <c r="K113" s="202"/>
      <c r="L113" s="197"/>
      <c r="AA113" s="495">
        <f>IF(AND('09 App'!C113=1,NOT('09 App'!I113="")),'09 App'!I113,0)</f>
        <v>0</v>
      </c>
      <c r="AB113" s="495">
        <f>IF(AND('09 App'!D113=1,NOT('09 App'!I113="")),'09 App'!I113,0)</f>
        <v>0</v>
      </c>
      <c r="AC113" s="495">
        <f>IF(AND('09 App'!E113=1,NOT('09 App'!I113="")),'09 App'!I113,0)</f>
        <v>0</v>
      </c>
      <c r="AD113" s="495">
        <f>IF(AND('09 App'!F113=1,NOT('09 App'!I113="")),'09 App'!I113,0)</f>
        <v>0</v>
      </c>
      <c r="AE113" s="495">
        <f>IF(AND('09 App'!C113=0,NOT('09 App'!H113="")),'09 App'!H113,4)</f>
        <v>2</v>
      </c>
      <c r="AF113" s="495">
        <f>IF(AND('09 App'!D113=0,NOT('09 App'!H113="")),'09 App'!H113,4)</f>
        <v>2</v>
      </c>
      <c r="AG113" s="495">
        <f>IF(AND('09 App'!E113=0,NOT('09 App'!H113="")),'09 App'!H113,4)</f>
        <v>2</v>
      </c>
      <c r="AH113" s="495">
        <f>IF(AND('09 App'!F113=0,NOT('09 App'!H113="")),'09 App'!H113,4)</f>
        <v>2</v>
      </c>
    </row>
    <row r="114" spans="1:34" ht="13">
      <c r="A114" s="64" t="s">
        <v>916</v>
      </c>
      <c r="B114" s="108" t="s">
        <v>917</v>
      </c>
      <c r="C114" s="195"/>
      <c r="D114" s="195"/>
      <c r="E114" s="195"/>
      <c r="F114" s="196"/>
      <c r="G114" s="225"/>
      <c r="H114" s="225"/>
      <c r="I114" s="225"/>
      <c r="J114" s="201"/>
      <c r="K114" s="202"/>
      <c r="L114" s="197"/>
      <c r="AB114" s="495">
        <f>IF(AND('09 App'!D114=1,NOT('09 App'!I114="")),'09 App'!I114,0)</f>
        <v>0</v>
      </c>
    </row>
    <row r="115" spans="1:34" outlineLevel="1">
      <c r="A115" s="241" t="s">
        <v>3475</v>
      </c>
      <c r="B115" s="74" t="s">
        <v>3476</v>
      </c>
      <c r="C115" s="195"/>
      <c r="D115" s="195"/>
      <c r="E115" s="195"/>
      <c r="F115" s="196"/>
      <c r="G115" s="201"/>
      <c r="H115" s="201"/>
      <c r="I115" s="201"/>
      <c r="J115" s="202"/>
      <c r="K115" s="202"/>
      <c r="L115" s="197"/>
      <c r="AB115" s="495">
        <f>IF(AND('09 App'!D115=1,NOT('09 App'!I115="")),'09 App'!I115,0)</f>
        <v>0</v>
      </c>
    </row>
    <row r="116" spans="1:34" outlineLevel="2">
      <c r="A116" s="117" t="s">
        <v>3477</v>
      </c>
      <c r="B116" s="20" t="s">
        <v>3412</v>
      </c>
      <c r="C116" s="195"/>
      <c r="D116" s="195"/>
      <c r="E116" s="195"/>
      <c r="F116" s="196"/>
      <c r="G116" s="201">
        <v>4</v>
      </c>
      <c r="H116" s="201">
        <v>2</v>
      </c>
      <c r="I116" s="202"/>
      <c r="J116" s="201" t="s">
        <v>5466</v>
      </c>
      <c r="K116" s="202"/>
      <c r="L116" s="197"/>
      <c r="AA116" s="495">
        <f>IF(AND('09 App'!C116=1,NOT('09 App'!I116="")),'09 App'!I116,0)</f>
        <v>0</v>
      </c>
      <c r="AB116" s="495">
        <f>IF(AND('09 App'!D116=1,NOT('09 App'!I116="")),'09 App'!I116,0)</f>
        <v>0</v>
      </c>
      <c r="AC116" s="495">
        <f>IF(AND('09 App'!E116=1,NOT('09 App'!I116="")),'09 App'!I116,0)</f>
        <v>0</v>
      </c>
      <c r="AD116" s="495">
        <f>IF(AND('09 App'!F116=1,NOT('09 App'!I116="")),'09 App'!I116,0)</f>
        <v>0</v>
      </c>
      <c r="AE116" s="495">
        <f>IF(AND('09 App'!C116=0,NOT('09 App'!H116="")),'09 App'!H116,4)</f>
        <v>2</v>
      </c>
      <c r="AF116" s="495">
        <f>IF(AND('09 App'!D116=0,NOT('09 App'!H116="")),'09 App'!H116,4)</f>
        <v>2</v>
      </c>
      <c r="AG116" s="495">
        <f>IF(AND('09 App'!E116=0,NOT('09 App'!H116="")),'09 App'!H116,4)</f>
        <v>2</v>
      </c>
      <c r="AH116" s="495">
        <f>IF(AND('09 App'!F116=0,NOT('09 App'!H116="")),'09 App'!H116,4)</f>
        <v>2</v>
      </c>
    </row>
    <row r="117" spans="1:34" ht="20" outlineLevel="2">
      <c r="A117" s="117" t="s">
        <v>3413</v>
      </c>
      <c r="B117" s="20" t="s">
        <v>2389</v>
      </c>
      <c r="C117" s="195"/>
      <c r="D117" s="195"/>
      <c r="E117" s="195"/>
      <c r="F117" s="196"/>
      <c r="G117" s="201">
        <v>4</v>
      </c>
      <c r="H117" s="202"/>
      <c r="I117" s="201">
        <v>3</v>
      </c>
      <c r="J117" s="201" t="s">
        <v>5466</v>
      </c>
      <c r="K117" s="202"/>
      <c r="L117" s="197"/>
      <c r="AA117" s="495">
        <f>IF(AND('09 App'!C117=1,NOT('09 App'!I117="")),'09 App'!I117,0)</f>
        <v>0</v>
      </c>
      <c r="AB117" s="495">
        <f>IF(AND('09 App'!D117=1,NOT('09 App'!I117="")),'09 App'!I117,0)</f>
        <v>0</v>
      </c>
      <c r="AC117" s="495">
        <f>IF(AND('09 App'!E117=1,NOT('09 App'!I117="")),'09 App'!I117,0)</f>
        <v>0</v>
      </c>
      <c r="AD117" s="495">
        <f>IF(AND('09 App'!F117=1,NOT('09 App'!I117="")),'09 App'!I117,0)</f>
        <v>0</v>
      </c>
      <c r="AE117" s="495">
        <f>IF(AND('09 App'!C117=0,NOT('09 App'!H117="")),'09 App'!H117,4)</f>
        <v>4</v>
      </c>
      <c r="AF117" s="495">
        <f>IF(AND('09 App'!D117=0,NOT('09 App'!H117="")),'09 App'!H117,4)</f>
        <v>4</v>
      </c>
      <c r="AG117" s="495">
        <f>IF(AND('09 App'!E117=0,NOT('09 App'!H117="")),'09 App'!H117,4)</f>
        <v>4</v>
      </c>
      <c r="AH117" s="495">
        <f>IF(AND('09 App'!F117=0,NOT('09 App'!H117="")),'09 App'!H117,4)</f>
        <v>4</v>
      </c>
    </row>
    <row r="118" spans="1:34" ht="20" outlineLevel="2">
      <c r="A118" s="117" t="s">
        <v>2390</v>
      </c>
      <c r="B118" s="20" t="s">
        <v>372</v>
      </c>
      <c r="C118" s="195"/>
      <c r="D118" s="195"/>
      <c r="E118" s="195"/>
      <c r="F118" s="196"/>
      <c r="G118" s="201">
        <v>4</v>
      </c>
      <c r="H118" s="202"/>
      <c r="I118" s="201"/>
      <c r="J118" s="201" t="s">
        <v>2356</v>
      </c>
      <c r="K118" s="202"/>
      <c r="L118" s="197"/>
      <c r="AA118" s="495">
        <f>IF(AND('09 App'!C118=1,NOT('09 App'!I118="")),'09 App'!I118,0)</f>
        <v>0</v>
      </c>
      <c r="AB118" s="495">
        <f>IF(AND('09 App'!D118=1,NOT('09 App'!I118="")),'09 App'!I118,0)</f>
        <v>0</v>
      </c>
      <c r="AC118" s="495">
        <f>IF(AND('09 App'!E118=1,NOT('09 App'!I118="")),'09 App'!I118,0)</f>
        <v>0</v>
      </c>
      <c r="AD118" s="495">
        <f>IF(AND('09 App'!F118=1,NOT('09 App'!I118="")),'09 App'!I118,0)</f>
        <v>0</v>
      </c>
      <c r="AE118" s="495">
        <f>IF(AND('09 App'!C118=0,NOT('09 App'!H118="")),'09 App'!H118,4)</f>
        <v>4</v>
      </c>
      <c r="AF118" s="495">
        <f>IF(AND('09 App'!D118=0,NOT('09 App'!H118="")),'09 App'!H118,4)</f>
        <v>4</v>
      </c>
      <c r="AG118" s="495">
        <f>IF(AND('09 App'!E118=0,NOT('09 App'!H118="")),'09 App'!H118,4)</f>
        <v>4</v>
      </c>
      <c r="AH118" s="495">
        <f>IF(AND('09 App'!F118=0,NOT('09 App'!H118="")),'09 App'!H118,4)</f>
        <v>4</v>
      </c>
    </row>
    <row r="119" spans="1:34" ht="20" outlineLevel="2">
      <c r="A119" s="117" t="s">
        <v>373</v>
      </c>
      <c r="B119" s="20" t="s">
        <v>1367</v>
      </c>
      <c r="C119" s="195"/>
      <c r="D119" s="195"/>
      <c r="E119" s="195"/>
      <c r="F119" s="196"/>
      <c r="G119" s="201">
        <v>4</v>
      </c>
      <c r="H119" s="202"/>
      <c r="I119" s="201"/>
      <c r="J119" s="201" t="s">
        <v>5466</v>
      </c>
      <c r="K119" s="202"/>
      <c r="L119" s="197"/>
      <c r="AA119" s="495">
        <f>IF(AND('09 App'!C119=1,NOT('09 App'!I119="")),'09 App'!I119,0)</f>
        <v>0</v>
      </c>
      <c r="AB119" s="495">
        <f>IF(AND('09 App'!D119=1,NOT('09 App'!I119="")),'09 App'!I119,0)</f>
        <v>0</v>
      </c>
      <c r="AC119" s="495">
        <f>IF(AND('09 App'!E119=1,NOT('09 App'!I119="")),'09 App'!I119,0)</f>
        <v>0</v>
      </c>
      <c r="AD119" s="495">
        <f>IF(AND('09 App'!F119=1,NOT('09 App'!I119="")),'09 App'!I119,0)</f>
        <v>0</v>
      </c>
      <c r="AE119" s="495">
        <f>IF(AND('09 App'!C119=0,NOT('09 App'!H119="")),'09 App'!H119,4)</f>
        <v>4</v>
      </c>
      <c r="AF119" s="495">
        <f>IF(AND('09 App'!D119=0,NOT('09 App'!H119="")),'09 App'!H119,4)</f>
        <v>4</v>
      </c>
      <c r="AG119" s="495">
        <f>IF(AND('09 App'!E119=0,NOT('09 App'!H119="")),'09 App'!H119,4)</f>
        <v>4</v>
      </c>
      <c r="AH119" s="495">
        <f>IF(AND('09 App'!F119=0,NOT('09 App'!H119="")),'09 App'!H119,4)</f>
        <v>4</v>
      </c>
    </row>
    <row r="120" spans="1:34" outlineLevel="1">
      <c r="A120" s="59" t="s">
        <v>1368</v>
      </c>
      <c r="B120" s="111" t="s">
        <v>1369</v>
      </c>
      <c r="C120" s="195"/>
      <c r="D120" s="195"/>
      <c r="E120" s="195"/>
      <c r="F120" s="196"/>
      <c r="G120" s="201"/>
      <c r="H120" s="201"/>
      <c r="I120" s="201"/>
      <c r="J120" s="201"/>
      <c r="K120" s="16"/>
      <c r="L120" s="199"/>
      <c r="AB120" s="495">
        <f>IF(AND('09 App'!D120=1,NOT('09 App'!I120="")),'09 App'!I120,0)</f>
        <v>0</v>
      </c>
    </row>
    <row r="121" spans="1:34" outlineLevel="2">
      <c r="A121" s="15" t="s">
        <v>1370</v>
      </c>
      <c r="B121" s="16" t="s">
        <v>928</v>
      </c>
      <c r="C121" s="195"/>
      <c r="D121" s="195"/>
      <c r="E121" s="195"/>
      <c r="F121" s="196"/>
      <c r="G121" s="201">
        <v>4</v>
      </c>
      <c r="H121" s="201">
        <v>3</v>
      </c>
      <c r="I121" s="201"/>
      <c r="J121" s="201" t="s">
        <v>2351</v>
      </c>
      <c r="K121" s="16"/>
      <c r="L121" s="199"/>
      <c r="AA121" s="495">
        <f>IF(AND('09 App'!C121=1,NOT('09 App'!I121="")),'09 App'!I121,0)</f>
        <v>0</v>
      </c>
      <c r="AB121" s="495">
        <f>IF(AND('09 App'!D121=1,NOT('09 App'!I121="")),'09 App'!I121,0)</f>
        <v>0</v>
      </c>
      <c r="AC121" s="495">
        <f>IF(AND('09 App'!E121=1,NOT('09 App'!I121="")),'09 App'!I121,0)</f>
        <v>0</v>
      </c>
      <c r="AD121" s="495">
        <f>IF(AND('09 App'!F121=1,NOT('09 App'!I121="")),'09 App'!I121,0)</f>
        <v>0</v>
      </c>
      <c r="AE121" s="495">
        <f>IF(AND('09 App'!C121=0,NOT('09 App'!H121="")),'09 App'!H121,4)</f>
        <v>3</v>
      </c>
      <c r="AF121" s="495">
        <f>IF(AND('09 App'!D121=0,NOT('09 App'!H121="")),'09 App'!H121,4)</f>
        <v>3</v>
      </c>
      <c r="AG121" s="495">
        <f>IF(AND('09 App'!E121=0,NOT('09 App'!H121="")),'09 App'!H121,4)</f>
        <v>3</v>
      </c>
      <c r="AH121" s="495">
        <f>IF(AND('09 App'!F121=0,NOT('09 App'!H121="")),'09 App'!H121,4)</f>
        <v>3</v>
      </c>
    </row>
    <row r="122" spans="1:34" outlineLevel="2">
      <c r="A122" s="15" t="s">
        <v>929</v>
      </c>
      <c r="B122" s="16" t="s">
        <v>995</v>
      </c>
      <c r="C122" s="195"/>
      <c r="D122" s="195"/>
      <c r="E122" s="195"/>
      <c r="F122" s="196"/>
      <c r="G122" s="201">
        <v>4</v>
      </c>
      <c r="H122" s="201">
        <v>3</v>
      </c>
      <c r="I122" s="201"/>
      <c r="J122" s="201" t="s">
        <v>2351</v>
      </c>
      <c r="K122" s="16"/>
      <c r="L122" s="199"/>
      <c r="AA122" s="495">
        <f>IF(AND('09 App'!C122=1,NOT('09 App'!I122="")),'09 App'!I122,0)</f>
        <v>0</v>
      </c>
      <c r="AB122" s="495">
        <f>IF(AND('09 App'!D122=1,NOT('09 App'!I122="")),'09 App'!I122,0)</f>
        <v>0</v>
      </c>
      <c r="AC122" s="495">
        <f>IF(AND('09 App'!E122=1,NOT('09 App'!I122="")),'09 App'!I122,0)</f>
        <v>0</v>
      </c>
      <c r="AD122" s="495">
        <f>IF(AND('09 App'!F122=1,NOT('09 App'!I122="")),'09 App'!I122,0)</f>
        <v>0</v>
      </c>
      <c r="AE122" s="495">
        <f>IF(AND('09 App'!C122=0,NOT('09 App'!H122="")),'09 App'!H122,4)</f>
        <v>3</v>
      </c>
      <c r="AF122" s="495">
        <f>IF(AND('09 App'!D122=0,NOT('09 App'!H122="")),'09 App'!H122,4)</f>
        <v>3</v>
      </c>
      <c r="AG122" s="495">
        <f>IF(AND('09 App'!E122=0,NOT('09 App'!H122="")),'09 App'!H122,4)</f>
        <v>3</v>
      </c>
      <c r="AH122" s="495">
        <f>IF(AND('09 App'!F122=0,NOT('09 App'!H122="")),'09 App'!H122,4)</f>
        <v>3</v>
      </c>
    </row>
    <row r="123" spans="1:34" ht="30" outlineLevel="2">
      <c r="A123" s="15" t="s">
        <v>996</v>
      </c>
      <c r="B123" s="16" t="s">
        <v>3339</v>
      </c>
      <c r="C123" s="195"/>
      <c r="D123" s="195"/>
      <c r="E123" s="195"/>
      <c r="F123" s="196"/>
      <c r="G123" s="201">
        <v>4</v>
      </c>
      <c r="H123" s="201">
        <v>3</v>
      </c>
      <c r="I123" s="201"/>
      <c r="J123" s="201" t="s">
        <v>5466</v>
      </c>
      <c r="K123" s="16"/>
      <c r="L123" s="199"/>
      <c r="AA123" s="495">
        <f>IF(AND('09 App'!C123=1,NOT('09 App'!I123="")),'09 App'!I123,0)</f>
        <v>0</v>
      </c>
      <c r="AB123" s="495">
        <f>IF(AND('09 App'!D123=1,NOT('09 App'!I123="")),'09 App'!I123,0)</f>
        <v>0</v>
      </c>
      <c r="AC123" s="495">
        <f>IF(AND('09 App'!E123=1,NOT('09 App'!I123="")),'09 App'!I123,0)</f>
        <v>0</v>
      </c>
      <c r="AD123" s="495">
        <f>IF(AND('09 App'!F123=1,NOT('09 App'!I123="")),'09 App'!I123,0)</f>
        <v>0</v>
      </c>
      <c r="AE123" s="495">
        <f>IF(AND('09 App'!C123=0,NOT('09 App'!H123="")),'09 App'!H123,4)</f>
        <v>3</v>
      </c>
      <c r="AF123" s="495">
        <f>IF(AND('09 App'!D123=0,NOT('09 App'!H123="")),'09 App'!H123,4)</f>
        <v>3</v>
      </c>
      <c r="AG123" s="495">
        <f>IF(AND('09 App'!E123=0,NOT('09 App'!H123="")),'09 App'!H123,4)</f>
        <v>3</v>
      </c>
      <c r="AH123" s="495">
        <f>IF(AND('09 App'!F123=0,NOT('09 App'!H123="")),'09 App'!H123,4)</f>
        <v>3</v>
      </c>
    </row>
    <row r="124" spans="1:34" outlineLevel="2">
      <c r="A124" s="15" t="s">
        <v>997</v>
      </c>
      <c r="B124" s="16" t="s">
        <v>998</v>
      </c>
      <c r="C124" s="195"/>
      <c r="D124" s="195"/>
      <c r="E124" s="195"/>
      <c r="F124" s="196"/>
      <c r="G124" s="201">
        <v>4</v>
      </c>
      <c r="H124" s="201">
        <v>3</v>
      </c>
      <c r="I124" s="201"/>
      <c r="J124" s="201" t="s">
        <v>5466</v>
      </c>
      <c r="K124" s="16"/>
      <c r="L124" s="199"/>
      <c r="AA124" s="495">
        <f>IF(AND('09 App'!C124=1,NOT('09 App'!I124="")),'09 App'!I124,0)</f>
        <v>0</v>
      </c>
      <c r="AB124" s="495">
        <f>IF(AND('09 App'!D124=1,NOT('09 App'!I124="")),'09 App'!I124,0)</f>
        <v>0</v>
      </c>
      <c r="AC124" s="495">
        <f>IF(AND('09 App'!E124=1,NOT('09 App'!I124="")),'09 App'!I124,0)</f>
        <v>0</v>
      </c>
      <c r="AD124" s="495">
        <f>IF(AND('09 App'!F124=1,NOT('09 App'!I124="")),'09 App'!I124,0)</f>
        <v>0</v>
      </c>
      <c r="AE124" s="495">
        <f>IF(AND('09 App'!C124=0,NOT('09 App'!H124="")),'09 App'!H124,4)</f>
        <v>3</v>
      </c>
      <c r="AF124" s="495">
        <f>IF(AND('09 App'!D124=0,NOT('09 App'!H124="")),'09 App'!H124,4)</f>
        <v>3</v>
      </c>
      <c r="AG124" s="495">
        <f>IF(AND('09 App'!E124=0,NOT('09 App'!H124="")),'09 App'!H124,4)</f>
        <v>3</v>
      </c>
      <c r="AH124" s="495">
        <f>IF(AND('09 App'!F124=0,NOT('09 App'!H124="")),'09 App'!H124,4)</f>
        <v>3</v>
      </c>
    </row>
    <row r="125" spans="1:34" outlineLevel="2">
      <c r="A125" s="15" t="s">
        <v>999</v>
      </c>
      <c r="B125" s="16" t="s">
        <v>930</v>
      </c>
      <c r="C125" s="195"/>
      <c r="D125" s="195"/>
      <c r="E125" s="195"/>
      <c r="F125" s="196"/>
      <c r="G125" s="201">
        <v>2</v>
      </c>
      <c r="H125" s="201">
        <v>3</v>
      </c>
      <c r="I125" s="201"/>
      <c r="J125" s="201" t="s">
        <v>5466</v>
      </c>
      <c r="K125" s="16"/>
      <c r="L125" s="199"/>
      <c r="AA125" s="495">
        <f>IF(AND('09 App'!C125=1,NOT('09 App'!I125="")),'09 App'!I125,0)</f>
        <v>0</v>
      </c>
      <c r="AB125" s="495">
        <f>IF(AND('09 App'!D125=1,NOT('09 App'!I125="")),'09 App'!I125,0)</f>
        <v>0</v>
      </c>
      <c r="AC125" s="495">
        <f>IF(AND('09 App'!E125=1,NOT('09 App'!I125="")),'09 App'!I125,0)</f>
        <v>0</v>
      </c>
      <c r="AD125" s="495">
        <f>IF(AND('09 App'!F125=1,NOT('09 App'!I125="")),'09 App'!I125,0)</f>
        <v>0</v>
      </c>
      <c r="AE125" s="495">
        <f>IF(AND('09 App'!C125=0,NOT('09 App'!H125="")),'09 App'!H125,4)</f>
        <v>3</v>
      </c>
      <c r="AF125" s="495">
        <f>IF(AND('09 App'!D125=0,NOT('09 App'!H125="")),'09 App'!H125,4)</f>
        <v>3</v>
      </c>
      <c r="AG125" s="495">
        <f>IF(AND('09 App'!E125=0,NOT('09 App'!H125="")),'09 App'!H125,4)</f>
        <v>3</v>
      </c>
      <c r="AH125" s="495">
        <f>IF(AND('09 App'!F125=0,NOT('09 App'!H125="")),'09 App'!H125,4)</f>
        <v>3</v>
      </c>
    </row>
    <row r="126" spans="1:34" ht="13">
      <c r="A126" s="64" t="s">
        <v>931</v>
      </c>
      <c r="B126" s="108" t="s">
        <v>932</v>
      </c>
      <c r="C126" s="195"/>
      <c r="D126" s="195"/>
      <c r="E126" s="195"/>
      <c r="F126" s="196"/>
      <c r="G126" s="225"/>
      <c r="H126" s="225"/>
      <c r="I126" s="225"/>
      <c r="J126" s="201"/>
      <c r="K126" s="202"/>
      <c r="L126" s="84"/>
      <c r="AB126" s="495">
        <f>IF(AND('09 App'!D126=1,NOT('09 App'!I126="")),'09 App'!I126,0)</f>
        <v>0</v>
      </c>
    </row>
    <row r="127" spans="1:34" outlineLevel="1">
      <c r="A127" s="241" t="s">
        <v>933</v>
      </c>
      <c r="B127" s="74" t="s">
        <v>934</v>
      </c>
      <c r="C127" s="195"/>
      <c r="D127" s="195"/>
      <c r="E127" s="195"/>
      <c r="F127" s="196"/>
      <c r="G127" s="201"/>
      <c r="H127" s="201"/>
      <c r="I127" s="201"/>
      <c r="J127" s="201"/>
      <c r="K127" s="202"/>
      <c r="L127" s="84"/>
      <c r="AB127" s="495">
        <f>IF(AND('09 App'!D127=1,NOT('09 App'!I127="")),'09 App'!I127,0)</f>
        <v>0</v>
      </c>
    </row>
    <row r="128" spans="1:34" outlineLevel="2">
      <c r="A128" s="117" t="s">
        <v>935</v>
      </c>
      <c r="B128" s="20" t="s">
        <v>3340</v>
      </c>
      <c r="C128" s="195"/>
      <c r="D128" s="195"/>
      <c r="E128" s="196"/>
      <c r="F128" s="196"/>
      <c r="G128" s="201">
        <v>4</v>
      </c>
      <c r="H128" s="201">
        <v>2</v>
      </c>
      <c r="I128" s="201"/>
      <c r="J128" s="201" t="s">
        <v>5466</v>
      </c>
      <c r="K128" s="202" t="s">
        <v>936</v>
      </c>
      <c r="L128" s="84"/>
      <c r="AA128" s="495">
        <f>IF(AND('09 App'!C128=1,NOT('09 App'!I128="")),'09 App'!I128,0)</f>
        <v>0</v>
      </c>
      <c r="AB128" s="495">
        <f>IF(AND('09 App'!D128=1,NOT('09 App'!I128="")),'09 App'!I128,0)</f>
        <v>0</v>
      </c>
      <c r="AC128" s="495">
        <f>IF(AND('09 App'!E128=1,NOT('09 App'!I128="")),'09 App'!I128,0)</f>
        <v>0</v>
      </c>
      <c r="AD128" s="495">
        <f>IF(AND('09 App'!F128=1,NOT('09 App'!I128="")),'09 App'!I128,0)</f>
        <v>0</v>
      </c>
      <c r="AE128" s="495">
        <f>IF(AND('09 App'!C128=0,NOT('09 App'!H128="")),'09 App'!H128,4)</f>
        <v>2</v>
      </c>
      <c r="AF128" s="495">
        <f>IF(AND('09 App'!D128=0,NOT('09 App'!H128="")),'09 App'!H128,4)</f>
        <v>2</v>
      </c>
      <c r="AG128" s="495">
        <f>IF(AND('09 App'!E128=0,NOT('09 App'!H128="")),'09 App'!H128,4)</f>
        <v>2</v>
      </c>
      <c r="AH128" s="495">
        <f>IF(AND('09 App'!F128=0,NOT('09 App'!H128="")),'09 App'!H128,4)</f>
        <v>2</v>
      </c>
    </row>
    <row r="129" spans="1:34" ht="30" outlineLevel="2">
      <c r="A129" s="117" t="s">
        <v>937</v>
      </c>
      <c r="B129" s="20" t="s">
        <v>956</v>
      </c>
      <c r="C129" s="196"/>
      <c r="D129" s="195"/>
      <c r="E129" s="196"/>
      <c r="F129" s="196"/>
      <c r="G129" s="201">
        <v>4</v>
      </c>
      <c r="H129" s="201">
        <v>2</v>
      </c>
      <c r="I129" s="201"/>
      <c r="J129" s="201" t="s">
        <v>5466</v>
      </c>
      <c r="K129" s="202"/>
      <c r="L129" s="84"/>
      <c r="AA129" s="495">
        <f>IF(AND('09 App'!C129=1,NOT('09 App'!I129="")),'09 App'!I129,0)</f>
        <v>0</v>
      </c>
      <c r="AB129" s="495">
        <f>IF(AND('09 App'!D129=1,NOT('09 App'!I129="")),'09 App'!I129,0)</f>
        <v>0</v>
      </c>
      <c r="AC129" s="495">
        <f>IF(AND('09 App'!E129=1,NOT('09 App'!I129="")),'09 App'!I129,0)</f>
        <v>0</v>
      </c>
      <c r="AD129" s="495">
        <f>IF(AND('09 App'!F129=1,NOT('09 App'!I129="")),'09 App'!I129,0)</f>
        <v>0</v>
      </c>
      <c r="AE129" s="495">
        <f>IF(AND('09 App'!C129=0,NOT('09 App'!H129="")),'09 App'!H129,4)</f>
        <v>2</v>
      </c>
      <c r="AF129" s="495">
        <f>IF(AND('09 App'!D129=0,NOT('09 App'!H129="")),'09 App'!H129,4)</f>
        <v>2</v>
      </c>
      <c r="AG129" s="495">
        <f>IF(AND('09 App'!E129=0,NOT('09 App'!H129="")),'09 App'!H129,4)</f>
        <v>2</v>
      </c>
      <c r="AH129" s="495">
        <f>IF(AND('09 App'!F129=0,NOT('09 App'!H129="")),'09 App'!H129,4)</f>
        <v>2</v>
      </c>
    </row>
    <row r="130" spans="1:34" ht="20" outlineLevel="2">
      <c r="A130" s="117" t="s">
        <v>957</v>
      </c>
      <c r="B130" s="20" t="s">
        <v>840</v>
      </c>
      <c r="C130" s="195"/>
      <c r="D130" s="195"/>
      <c r="E130" s="196"/>
      <c r="F130" s="196"/>
      <c r="G130" s="201">
        <v>2</v>
      </c>
      <c r="H130" s="201"/>
      <c r="I130" s="201"/>
      <c r="J130" s="201" t="s">
        <v>2356</v>
      </c>
      <c r="K130" s="202"/>
      <c r="L130" s="84"/>
      <c r="AA130" s="495">
        <f>IF(AND('09 App'!C130=1,NOT('09 App'!I130="")),'09 App'!I130,0)</f>
        <v>0</v>
      </c>
      <c r="AB130" s="495">
        <f>IF(AND('09 App'!D130=1,NOT('09 App'!I130="")),'09 App'!I130,0)</f>
        <v>0</v>
      </c>
      <c r="AC130" s="495">
        <f>IF(AND('09 App'!E130=1,NOT('09 App'!I130="")),'09 App'!I130,0)</f>
        <v>0</v>
      </c>
      <c r="AD130" s="495">
        <f>IF(AND('09 App'!F130=1,NOT('09 App'!I130="")),'09 App'!I130,0)</f>
        <v>0</v>
      </c>
      <c r="AE130" s="495">
        <f>IF(AND('09 App'!C130=0,NOT('09 App'!H130="")),'09 App'!H130,4)</f>
        <v>4</v>
      </c>
      <c r="AF130" s="495">
        <f>IF(AND('09 App'!D130=0,NOT('09 App'!H130="")),'09 App'!H130,4)</f>
        <v>4</v>
      </c>
      <c r="AG130" s="495">
        <f>IF(AND('09 App'!E130=0,NOT('09 App'!H130="")),'09 App'!H130,4)</f>
        <v>4</v>
      </c>
      <c r="AH130" s="495">
        <f>IF(AND('09 App'!F130=0,NOT('09 App'!H130="")),'09 App'!H130,4)</f>
        <v>4</v>
      </c>
    </row>
    <row r="131" spans="1:34" ht="20" outlineLevel="2">
      <c r="A131" s="117" t="s">
        <v>841</v>
      </c>
      <c r="B131" s="20" t="s">
        <v>2365</v>
      </c>
      <c r="C131" s="195"/>
      <c r="D131" s="195"/>
      <c r="E131" s="196"/>
      <c r="F131" s="196"/>
      <c r="G131" s="201">
        <v>2</v>
      </c>
      <c r="H131" s="201"/>
      <c r="I131" s="201"/>
      <c r="J131" s="201" t="s">
        <v>3371</v>
      </c>
      <c r="K131" s="202"/>
      <c r="L131" s="84"/>
      <c r="AA131" s="495">
        <f>IF(AND('09 App'!C131=1,NOT('09 App'!I131="")),'09 App'!I131,0)</f>
        <v>0</v>
      </c>
      <c r="AB131" s="495">
        <f>IF(AND('09 App'!D131=1,NOT('09 App'!I131="")),'09 App'!I131,0)</f>
        <v>0</v>
      </c>
      <c r="AC131" s="495">
        <f>IF(AND('09 App'!E131=1,NOT('09 App'!I131="")),'09 App'!I131,0)</f>
        <v>0</v>
      </c>
      <c r="AD131" s="495">
        <f>IF(AND('09 App'!F131=1,NOT('09 App'!I131="")),'09 App'!I131,0)</f>
        <v>0</v>
      </c>
      <c r="AE131" s="495">
        <f>IF(AND('09 App'!C131=0,NOT('09 App'!H131="")),'09 App'!H131,4)</f>
        <v>4</v>
      </c>
      <c r="AF131" s="495">
        <f>IF(AND('09 App'!D131=0,NOT('09 App'!H131="")),'09 App'!H131,4)</f>
        <v>4</v>
      </c>
      <c r="AG131" s="495">
        <f>IF(AND('09 App'!E131=0,NOT('09 App'!H131="")),'09 App'!H131,4)</f>
        <v>4</v>
      </c>
      <c r="AH131" s="495">
        <f>IF(AND('09 App'!F131=0,NOT('09 App'!H131="")),'09 App'!H131,4)</f>
        <v>4</v>
      </c>
    </row>
    <row r="132" spans="1:34" ht="20" outlineLevel="2">
      <c r="A132" s="117" t="s">
        <v>2366</v>
      </c>
      <c r="B132" s="20" t="s">
        <v>4354</v>
      </c>
      <c r="C132" s="195"/>
      <c r="D132" s="195"/>
      <c r="E132" s="196"/>
      <c r="F132" s="196"/>
      <c r="G132" s="201">
        <v>2</v>
      </c>
      <c r="H132" s="201">
        <v>2</v>
      </c>
      <c r="I132" s="201"/>
      <c r="J132" s="201" t="s">
        <v>2858</v>
      </c>
      <c r="K132" s="202"/>
      <c r="L132" s="84"/>
      <c r="AA132" s="495">
        <f>IF(AND('09 App'!C132=1,NOT('09 App'!I132="")),'09 App'!I132,0)</f>
        <v>0</v>
      </c>
      <c r="AB132" s="495">
        <f>IF(AND('09 App'!D132=1,NOT('09 App'!I132="")),'09 App'!I132,0)</f>
        <v>0</v>
      </c>
      <c r="AC132" s="495">
        <f>IF(AND('09 App'!E132=1,NOT('09 App'!I132="")),'09 App'!I132,0)</f>
        <v>0</v>
      </c>
      <c r="AD132" s="495">
        <f>IF(AND('09 App'!F132=1,NOT('09 App'!I132="")),'09 App'!I132,0)</f>
        <v>0</v>
      </c>
      <c r="AE132" s="495">
        <f>IF(AND('09 App'!C132=0,NOT('09 App'!H132="")),'09 App'!H132,4)</f>
        <v>2</v>
      </c>
      <c r="AF132" s="495">
        <f>IF(AND('09 App'!D132=0,NOT('09 App'!H132="")),'09 App'!H132,4)</f>
        <v>2</v>
      </c>
      <c r="AG132" s="495">
        <f>IF(AND('09 App'!E132=0,NOT('09 App'!H132="")),'09 App'!H132,4)</f>
        <v>2</v>
      </c>
      <c r="AH132" s="495">
        <f>IF(AND('09 App'!F132=0,NOT('09 App'!H132="")),'09 App'!H132,4)</f>
        <v>2</v>
      </c>
    </row>
    <row r="133" spans="1:34" outlineLevel="1">
      <c r="A133" s="240" t="s">
        <v>2367</v>
      </c>
      <c r="B133" s="237" t="s">
        <v>3341</v>
      </c>
      <c r="C133" s="195"/>
      <c r="D133" s="195"/>
      <c r="E133" s="196"/>
      <c r="F133" s="196"/>
      <c r="G133" s="201"/>
      <c r="H133" s="201"/>
      <c r="I133" s="201"/>
      <c r="J133" s="201"/>
      <c r="K133" s="202"/>
      <c r="L133" s="84"/>
      <c r="AB133" s="495">
        <f>IF(AND('09 App'!D133=1,NOT('09 App'!I133="")),'09 App'!I133,0)</f>
        <v>0</v>
      </c>
    </row>
    <row r="134" spans="1:34" outlineLevel="2">
      <c r="A134" s="117" t="s">
        <v>2368</v>
      </c>
      <c r="B134" s="184" t="s">
        <v>3342</v>
      </c>
      <c r="C134" s="195"/>
      <c r="D134" s="195"/>
      <c r="E134" s="196"/>
      <c r="F134" s="196"/>
      <c r="G134" s="201">
        <v>3</v>
      </c>
      <c r="H134" s="201"/>
      <c r="I134" s="201"/>
      <c r="J134" s="201" t="s">
        <v>2351</v>
      </c>
      <c r="K134" s="202" t="s">
        <v>5500</v>
      </c>
      <c r="L134" s="84"/>
      <c r="AA134" s="495">
        <f>IF(AND('09 App'!C134=1,NOT('09 App'!I134="")),'09 App'!I134,0)</f>
        <v>0</v>
      </c>
      <c r="AB134" s="495">
        <f>IF(AND('09 App'!D134=1,NOT('09 App'!I134="")),'09 App'!I134,0)</f>
        <v>0</v>
      </c>
      <c r="AC134" s="495">
        <f>IF(AND('09 App'!E134=1,NOT('09 App'!I134="")),'09 App'!I134,0)</f>
        <v>0</v>
      </c>
      <c r="AD134" s="495">
        <f>IF(AND('09 App'!F134=1,NOT('09 App'!I134="")),'09 App'!I134,0)</f>
        <v>0</v>
      </c>
      <c r="AE134" s="495">
        <f>IF(AND('09 App'!C134=0,NOT('09 App'!H134="")),'09 App'!H134,4)</f>
        <v>4</v>
      </c>
      <c r="AF134" s="495">
        <f>IF(AND('09 App'!D134=0,NOT('09 App'!H134="")),'09 App'!H134,4)</f>
        <v>4</v>
      </c>
      <c r="AG134" s="495">
        <f>IF(AND('09 App'!E134=0,NOT('09 App'!H134="")),'09 App'!H134,4)</f>
        <v>4</v>
      </c>
      <c r="AH134" s="495">
        <f>IF(AND('09 App'!F134=0,NOT('09 App'!H134="")),'09 App'!H134,4)</f>
        <v>4</v>
      </c>
    </row>
    <row r="135" spans="1:34" ht="20" outlineLevel="2">
      <c r="A135" s="117" t="s">
        <v>971</v>
      </c>
      <c r="B135" s="20" t="s">
        <v>3304</v>
      </c>
      <c r="C135" s="195"/>
      <c r="D135" s="195"/>
      <c r="E135" s="196"/>
      <c r="F135" s="196"/>
      <c r="G135" s="201">
        <v>3</v>
      </c>
      <c r="H135" s="201">
        <v>2</v>
      </c>
      <c r="I135" s="201"/>
      <c r="J135" s="201" t="s">
        <v>2351</v>
      </c>
      <c r="K135" s="202" t="s">
        <v>5500</v>
      </c>
      <c r="L135" s="84"/>
      <c r="AA135" s="495">
        <f>IF(AND('09 App'!C135=1,NOT('09 App'!I135="")),'09 App'!I135,0)</f>
        <v>0</v>
      </c>
      <c r="AB135" s="495">
        <f>IF(AND('09 App'!D135=1,NOT('09 App'!I135="")),'09 App'!I135,0)</f>
        <v>0</v>
      </c>
      <c r="AC135" s="495">
        <f>IF(AND('09 App'!E135=1,NOT('09 App'!I135="")),'09 App'!I135,0)</f>
        <v>0</v>
      </c>
      <c r="AD135" s="495">
        <f>IF(AND('09 App'!F135=1,NOT('09 App'!I135="")),'09 App'!I135,0)</f>
        <v>0</v>
      </c>
      <c r="AE135" s="495">
        <f>IF(AND('09 App'!C135=0,NOT('09 App'!H135="")),'09 App'!H135,4)</f>
        <v>2</v>
      </c>
      <c r="AF135" s="495">
        <f>IF(AND('09 App'!D135=0,NOT('09 App'!H135="")),'09 App'!H135,4)</f>
        <v>2</v>
      </c>
      <c r="AG135" s="495">
        <f>IF(AND('09 App'!E135=0,NOT('09 App'!H135="")),'09 App'!H135,4)</f>
        <v>2</v>
      </c>
      <c r="AH135" s="495">
        <f>IF(AND('09 App'!F135=0,NOT('09 App'!H135="")),'09 App'!H135,4)</f>
        <v>2</v>
      </c>
    </row>
    <row r="136" spans="1:34" ht="20" outlineLevel="2">
      <c r="A136" s="117" t="s">
        <v>972</v>
      </c>
      <c r="B136" s="20" t="s">
        <v>3375</v>
      </c>
      <c r="C136" s="195"/>
      <c r="D136" s="195"/>
      <c r="E136" s="196"/>
      <c r="F136" s="196"/>
      <c r="G136" s="201">
        <v>3</v>
      </c>
      <c r="H136" s="201">
        <v>2</v>
      </c>
      <c r="I136" s="201"/>
      <c r="J136" s="201" t="s">
        <v>5466</v>
      </c>
      <c r="K136" s="202" t="s">
        <v>5500</v>
      </c>
      <c r="L136" s="197"/>
      <c r="AA136" s="495">
        <f>IF(AND('09 App'!C136=1,NOT('09 App'!I136="")),'09 App'!I136,0)</f>
        <v>0</v>
      </c>
      <c r="AB136" s="495">
        <f>IF(AND('09 App'!D136=1,NOT('09 App'!I136="")),'09 App'!I136,0)</f>
        <v>0</v>
      </c>
      <c r="AC136" s="495">
        <f>IF(AND('09 App'!E136=1,NOT('09 App'!I136="")),'09 App'!I136,0)</f>
        <v>0</v>
      </c>
      <c r="AD136" s="495">
        <f>IF(AND('09 App'!F136=1,NOT('09 App'!I136="")),'09 App'!I136,0)</f>
        <v>0</v>
      </c>
      <c r="AE136" s="495">
        <f>IF(AND('09 App'!C136=0,NOT('09 App'!H136="")),'09 App'!H136,4)</f>
        <v>2</v>
      </c>
      <c r="AF136" s="495">
        <f>IF(AND('09 App'!D136=0,NOT('09 App'!H136="")),'09 App'!H136,4)</f>
        <v>2</v>
      </c>
      <c r="AG136" s="495">
        <f>IF(AND('09 App'!E136=0,NOT('09 App'!H136="")),'09 App'!H136,4)</f>
        <v>2</v>
      </c>
      <c r="AH136" s="495">
        <f>IF(AND('09 App'!F136=0,NOT('09 App'!H136="")),'09 App'!H136,4)</f>
        <v>2</v>
      </c>
    </row>
    <row r="137" spans="1:34" outlineLevel="2">
      <c r="A137" s="117" t="s">
        <v>973</v>
      </c>
      <c r="B137" s="20" t="s">
        <v>974</v>
      </c>
      <c r="C137" s="195"/>
      <c r="D137" s="195"/>
      <c r="E137" s="196"/>
      <c r="F137" s="196"/>
      <c r="G137" s="201">
        <v>3</v>
      </c>
      <c r="H137" s="201"/>
      <c r="I137" s="201"/>
      <c r="J137" s="201" t="s">
        <v>5466</v>
      </c>
      <c r="K137" s="202" t="s">
        <v>5500</v>
      </c>
      <c r="L137" s="197"/>
      <c r="AA137" s="495">
        <f>IF(AND('09 App'!C137=1,NOT('09 App'!I137="")),'09 App'!I137,0)</f>
        <v>0</v>
      </c>
      <c r="AB137" s="495">
        <f>IF(AND('09 App'!D137=1,NOT('09 App'!I137="")),'09 App'!I137,0)</f>
        <v>0</v>
      </c>
      <c r="AC137" s="495">
        <f>IF(AND('09 App'!E137=1,NOT('09 App'!I137="")),'09 App'!I137,0)</f>
        <v>0</v>
      </c>
      <c r="AD137" s="495">
        <f>IF(AND('09 App'!F137=1,NOT('09 App'!I137="")),'09 App'!I137,0)</f>
        <v>0</v>
      </c>
      <c r="AE137" s="495">
        <f>IF(AND('09 App'!C137=0,NOT('09 App'!H137="")),'09 App'!H137,4)</f>
        <v>4</v>
      </c>
      <c r="AF137" s="495">
        <f>IF(AND('09 App'!D137=0,NOT('09 App'!H137="")),'09 App'!H137,4)</f>
        <v>4</v>
      </c>
      <c r="AG137" s="495">
        <f>IF(AND('09 App'!E137=0,NOT('09 App'!H137="")),'09 App'!H137,4)</f>
        <v>4</v>
      </c>
      <c r="AH137" s="495">
        <f>IF(AND('09 App'!F137=0,NOT('09 App'!H137="")),'09 App'!H137,4)</f>
        <v>4</v>
      </c>
    </row>
    <row r="138" spans="1:34" outlineLevel="2">
      <c r="A138" s="117" t="s">
        <v>975</v>
      </c>
      <c r="B138" s="20" t="s">
        <v>976</v>
      </c>
      <c r="C138" s="195"/>
      <c r="D138" s="195"/>
      <c r="E138" s="196"/>
      <c r="F138" s="196"/>
      <c r="G138" s="201">
        <v>2</v>
      </c>
      <c r="H138" s="201"/>
      <c r="I138" s="201"/>
      <c r="J138" s="201" t="s">
        <v>5466</v>
      </c>
      <c r="K138" s="202" t="s">
        <v>5500</v>
      </c>
      <c r="L138" s="197"/>
      <c r="AA138" s="495">
        <f>IF(AND('09 App'!C138=1,NOT('09 App'!I138="")),'09 App'!I138,0)</f>
        <v>0</v>
      </c>
      <c r="AB138" s="495">
        <f>IF(AND('09 App'!D138=1,NOT('09 App'!I138="")),'09 App'!I138,0)</f>
        <v>0</v>
      </c>
      <c r="AC138" s="495">
        <f>IF(AND('09 App'!E138=1,NOT('09 App'!I138="")),'09 App'!I138,0)</f>
        <v>0</v>
      </c>
      <c r="AD138" s="495">
        <f>IF(AND('09 App'!F138=1,NOT('09 App'!I138="")),'09 App'!I138,0)</f>
        <v>0</v>
      </c>
      <c r="AE138" s="495">
        <f>IF(AND('09 App'!C138=0,NOT('09 App'!H138="")),'09 App'!H138,4)</f>
        <v>4</v>
      </c>
      <c r="AF138" s="495">
        <f>IF(AND('09 App'!D138=0,NOT('09 App'!H138="")),'09 App'!H138,4)</f>
        <v>4</v>
      </c>
      <c r="AG138" s="495">
        <f>IF(AND('09 App'!E138=0,NOT('09 App'!H138="")),'09 App'!H138,4)</f>
        <v>4</v>
      </c>
      <c r="AH138" s="495">
        <f>IF(AND('09 App'!F138=0,NOT('09 App'!H138="")),'09 App'!H138,4)</f>
        <v>4</v>
      </c>
    </row>
    <row r="139" spans="1:34" outlineLevel="2">
      <c r="A139" s="117" t="s">
        <v>977</v>
      </c>
      <c r="B139" s="20" t="s">
        <v>3347</v>
      </c>
      <c r="C139" s="195"/>
      <c r="D139" s="195"/>
      <c r="E139" s="196"/>
      <c r="F139" s="196"/>
      <c r="G139" s="201">
        <v>4</v>
      </c>
      <c r="H139" s="201">
        <v>2</v>
      </c>
      <c r="I139" s="201"/>
      <c r="J139" s="201" t="s">
        <v>5466</v>
      </c>
      <c r="K139" s="202" t="s">
        <v>5500</v>
      </c>
      <c r="L139" s="84"/>
      <c r="AA139" s="495">
        <f>IF(AND('09 App'!C139=1,NOT('09 App'!I139="")),'09 App'!I139,0)</f>
        <v>0</v>
      </c>
      <c r="AB139" s="495">
        <f>IF(AND('09 App'!D139=1,NOT('09 App'!I139="")),'09 App'!I139,0)</f>
        <v>0</v>
      </c>
      <c r="AC139" s="495">
        <f>IF(AND('09 App'!E139=1,NOT('09 App'!I139="")),'09 App'!I139,0)</f>
        <v>0</v>
      </c>
      <c r="AD139" s="495">
        <f>IF(AND('09 App'!F139=1,NOT('09 App'!I139="")),'09 App'!I139,0)</f>
        <v>0</v>
      </c>
      <c r="AE139" s="495">
        <f>IF(AND('09 App'!C139=0,NOT('09 App'!H139="")),'09 App'!H139,4)</f>
        <v>2</v>
      </c>
      <c r="AF139" s="495">
        <f>IF(AND('09 App'!D139=0,NOT('09 App'!H139="")),'09 App'!H139,4)</f>
        <v>2</v>
      </c>
      <c r="AG139" s="495">
        <f>IF(AND('09 App'!E139=0,NOT('09 App'!H139="")),'09 App'!H139,4)</f>
        <v>2</v>
      </c>
      <c r="AH139" s="495">
        <f>IF(AND('09 App'!F139=0,NOT('09 App'!H139="")),'09 App'!H139,4)</f>
        <v>2</v>
      </c>
    </row>
    <row r="140" spans="1:34" outlineLevel="2">
      <c r="A140" s="117" t="s">
        <v>978</v>
      </c>
      <c r="B140" s="184" t="s">
        <v>3402</v>
      </c>
      <c r="C140" s="245"/>
      <c r="D140" s="196"/>
      <c r="E140" s="196"/>
      <c r="F140" s="196"/>
      <c r="G140" s="201">
        <v>4</v>
      </c>
      <c r="H140" s="201"/>
      <c r="I140" s="201"/>
      <c r="J140" s="201" t="s">
        <v>5466</v>
      </c>
      <c r="K140" s="202" t="s">
        <v>5500</v>
      </c>
      <c r="L140" s="84"/>
      <c r="AA140" s="495">
        <f>IF(AND('09 App'!C140=1,NOT('09 App'!I140="")),'09 App'!I140,0)</f>
        <v>0</v>
      </c>
      <c r="AB140" s="495">
        <f>IF(AND('09 App'!D140=1,NOT('09 App'!I140="")),'09 App'!I140,0)</f>
        <v>0</v>
      </c>
      <c r="AC140" s="495">
        <f>IF(AND('09 App'!E140=1,NOT('09 App'!I140="")),'09 App'!I140,0)</f>
        <v>0</v>
      </c>
      <c r="AD140" s="495">
        <f>IF(AND('09 App'!F140=1,NOT('09 App'!I140="")),'09 App'!I140,0)</f>
        <v>0</v>
      </c>
      <c r="AE140" s="495">
        <f>IF(AND('09 App'!C140=0,NOT('09 App'!H140="")),'09 App'!H140,4)</f>
        <v>4</v>
      </c>
      <c r="AF140" s="495">
        <f>IF(AND('09 App'!D140=0,NOT('09 App'!H140="")),'09 App'!H140,4)</f>
        <v>4</v>
      </c>
      <c r="AG140" s="495">
        <f>IF(AND('09 App'!E140=0,NOT('09 App'!H140="")),'09 App'!H140,4)</f>
        <v>4</v>
      </c>
      <c r="AH140" s="495">
        <f>IF(AND('09 App'!F140=0,NOT('09 App'!H140="")),'09 App'!H140,4)</f>
        <v>4</v>
      </c>
    </row>
    <row r="141" spans="1:34" outlineLevel="2">
      <c r="A141" s="117" t="s">
        <v>3403</v>
      </c>
      <c r="B141" s="20" t="s">
        <v>3348</v>
      </c>
      <c r="C141" s="195"/>
      <c r="D141" s="195"/>
      <c r="E141" s="196"/>
      <c r="F141" s="196"/>
      <c r="G141" s="201">
        <v>4</v>
      </c>
      <c r="H141" s="201"/>
      <c r="I141" s="201"/>
      <c r="J141" s="201" t="s">
        <v>5466</v>
      </c>
      <c r="K141" s="202"/>
      <c r="L141" s="84"/>
      <c r="AA141" s="495">
        <f>IF(AND('09 App'!C141=1,NOT('09 App'!I141="")),'09 App'!I141,0)</f>
        <v>0</v>
      </c>
      <c r="AB141" s="495">
        <f>IF(AND('09 App'!D141=1,NOT('09 App'!I141="")),'09 App'!I141,0)</f>
        <v>0</v>
      </c>
      <c r="AC141" s="495">
        <f>IF(AND('09 App'!E141=1,NOT('09 App'!I141="")),'09 App'!I141,0)</f>
        <v>0</v>
      </c>
      <c r="AD141" s="495">
        <f>IF(AND('09 App'!F141=1,NOT('09 App'!I141="")),'09 App'!I141,0)</f>
        <v>0</v>
      </c>
      <c r="AE141" s="495">
        <f>IF(AND('09 App'!C141=0,NOT('09 App'!H141="")),'09 App'!H141,4)</f>
        <v>4</v>
      </c>
      <c r="AF141" s="495">
        <f>IF(AND('09 App'!D141=0,NOT('09 App'!H141="")),'09 App'!H141,4)</f>
        <v>4</v>
      </c>
      <c r="AG141" s="495">
        <f>IF(AND('09 App'!E141=0,NOT('09 App'!H141="")),'09 App'!H141,4)</f>
        <v>4</v>
      </c>
      <c r="AH141" s="495">
        <f>IF(AND('09 App'!F141=0,NOT('09 App'!H141="")),'09 App'!H141,4)</f>
        <v>4</v>
      </c>
    </row>
    <row r="142" spans="1:34" outlineLevel="2">
      <c r="A142" s="117" t="s">
        <v>3404</v>
      </c>
      <c r="B142" s="20" t="s">
        <v>3472</v>
      </c>
      <c r="C142" s="195"/>
      <c r="D142" s="195"/>
      <c r="E142" s="196"/>
      <c r="F142" s="196"/>
      <c r="G142" s="201">
        <v>3</v>
      </c>
      <c r="H142" s="201">
        <v>2</v>
      </c>
      <c r="I142" s="201"/>
      <c r="J142" s="201" t="s">
        <v>2858</v>
      </c>
      <c r="K142" s="202" t="s">
        <v>5736</v>
      </c>
      <c r="L142" s="84"/>
      <c r="AA142" s="495">
        <f>IF(AND('09 App'!C142=1,NOT('09 App'!I142="")),'09 App'!I142,0)</f>
        <v>0</v>
      </c>
      <c r="AB142" s="495">
        <f>IF(AND('09 App'!D142=1,NOT('09 App'!I142="")),'09 App'!I142,0)</f>
        <v>0</v>
      </c>
      <c r="AC142" s="495">
        <f>IF(AND('09 App'!E142=1,NOT('09 App'!I142="")),'09 App'!I142,0)</f>
        <v>0</v>
      </c>
      <c r="AD142" s="495">
        <f>IF(AND('09 App'!F142=1,NOT('09 App'!I142="")),'09 App'!I142,0)</f>
        <v>0</v>
      </c>
      <c r="AE142" s="495">
        <f>IF(AND('09 App'!C142=0,NOT('09 App'!H142="")),'09 App'!H142,4)</f>
        <v>2</v>
      </c>
      <c r="AF142" s="495">
        <f>IF(AND('09 App'!D142=0,NOT('09 App'!H142="")),'09 App'!H142,4)</f>
        <v>2</v>
      </c>
      <c r="AG142" s="495">
        <f>IF(AND('09 App'!E142=0,NOT('09 App'!H142="")),'09 App'!H142,4)</f>
        <v>2</v>
      </c>
      <c r="AH142" s="495">
        <f>IF(AND('09 App'!F142=0,NOT('09 App'!H142="")),'09 App'!H142,4)</f>
        <v>2</v>
      </c>
    </row>
    <row r="143" spans="1:34" outlineLevel="2">
      <c r="A143" s="117" t="s">
        <v>3473</v>
      </c>
      <c r="B143" s="20" t="s">
        <v>3474</v>
      </c>
      <c r="C143" s="195"/>
      <c r="D143" s="195"/>
      <c r="E143" s="196"/>
      <c r="F143" s="196"/>
      <c r="G143" s="201">
        <v>3</v>
      </c>
      <c r="H143" s="201">
        <v>2</v>
      </c>
      <c r="I143" s="201"/>
      <c r="J143" s="201" t="s">
        <v>2858</v>
      </c>
      <c r="K143" s="202"/>
      <c r="L143" s="84"/>
      <c r="AA143" s="495">
        <f>IF(AND('09 App'!C143=1,NOT('09 App'!I143="")),'09 App'!I143,0)</f>
        <v>0</v>
      </c>
      <c r="AB143" s="495">
        <f>IF(AND('09 App'!D143=1,NOT('09 App'!I143="")),'09 App'!I143,0)</f>
        <v>0</v>
      </c>
      <c r="AC143" s="495">
        <f>IF(AND('09 App'!E143=1,NOT('09 App'!I143="")),'09 App'!I143,0)</f>
        <v>0</v>
      </c>
      <c r="AD143" s="495">
        <f>IF(AND('09 App'!F143=1,NOT('09 App'!I143="")),'09 App'!I143,0)</f>
        <v>0</v>
      </c>
      <c r="AE143" s="495">
        <f>IF(AND('09 App'!C143=0,NOT('09 App'!H143="")),'09 App'!H143,4)</f>
        <v>2</v>
      </c>
      <c r="AF143" s="495">
        <f>IF(AND('09 App'!D143=0,NOT('09 App'!H143="")),'09 App'!H143,4)</f>
        <v>2</v>
      </c>
      <c r="AG143" s="495">
        <f>IF(AND('09 App'!E143=0,NOT('09 App'!H143="")),'09 App'!H143,4)</f>
        <v>2</v>
      </c>
      <c r="AH143" s="495">
        <f>IF(AND('09 App'!F143=0,NOT('09 App'!H143="")),'09 App'!H143,4)</f>
        <v>2</v>
      </c>
    </row>
    <row r="144" spans="1:34" outlineLevel="1">
      <c r="A144" s="116" t="s">
        <v>369</v>
      </c>
      <c r="B144" s="28" t="s">
        <v>370</v>
      </c>
      <c r="C144" s="195"/>
      <c r="D144" s="195"/>
      <c r="E144" s="196"/>
      <c r="F144" s="196"/>
      <c r="G144" s="201"/>
      <c r="H144" s="201"/>
      <c r="I144" s="201"/>
      <c r="J144" s="201"/>
      <c r="K144" s="202"/>
      <c r="L144" s="84"/>
      <c r="AB144" s="495">
        <f>IF(AND('09 App'!D144=1,NOT('09 App'!I144="")),'09 App'!I144,0)</f>
        <v>0</v>
      </c>
    </row>
    <row r="145" spans="1:34" ht="20" outlineLevel="2">
      <c r="A145" s="15" t="s">
        <v>371</v>
      </c>
      <c r="B145" s="20" t="s">
        <v>1125</v>
      </c>
      <c r="C145" s="195"/>
      <c r="D145" s="195"/>
      <c r="E145" s="196"/>
      <c r="F145" s="196"/>
      <c r="G145" s="201">
        <v>2</v>
      </c>
      <c r="H145" s="201"/>
      <c r="I145" s="201"/>
      <c r="J145" s="201" t="s">
        <v>5466</v>
      </c>
      <c r="K145" s="202"/>
      <c r="L145" s="84"/>
      <c r="AA145" s="495">
        <f>IF(AND('09 App'!C145=1,NOT('09 App'!I145="")),'09 App'!I145,0)</f>
        <v>0</v>
      </c>
      <c r="AB145" s="495">
        <f>IF(AND('09 App'!D145=1,NOT('09 App'!I145="")),'09 App'!I145,0)</f>
        <v>0</v>
      </c>
      <c r="AC145" s="495">
        <f>IF(AND('09 App'!E145=1,NOT('09 App'!I145="")),'09 App'!I145,0)</f>
        <v>0</v>
      </c>
      <c r="AD145" s="495">
        <f>IF(AND('09 App'!F145=1,NOT('09 App'!I145="")),'09 App'!I145,0)</f>
        <v>0</v>
      </c>
      <c r="AE145" s="495">
        <f>IF(AND('09 App'!C145=0,NOT('09 App'!H145="")),'09 App'!H145,4)</f>
        <v>4</v>
      </c>
      <c r="AF145" s="495">
        <f>IF(AND('09 App'!D145=0,NOT('09 App'!H145="")),'09 App'!H145,4)</f>
        <v>4</v>
      </c>
      <c r="AG145" s="495">
        <f>IF(AND('09 App'!E145=0,NOT('09 App'!H145="")),'09 App'!H145,4)</f>
        <v>4</v>
      </c>
      <c r="AH145" s="495">
        <f>IF(AND('09 App'!F145=0,NOT('09 App'!H145="")),'09 App'!H145,4)</f>
        <v>4</v>
      </c>
    </row>
    <row r="146" spans="1:34" ht="30" outlineLevel="2">
      <c r="A146" s="15" t="s">
        <v>1126</v>
      </c>
      <c r="B146" s="20" t="s">
        <v>1399</v>
      </c>
      <c r="C146" s="195"/>
      <c r="D146" s="195"/>
      <c r="E146" s="214"/>
      <c r="F146" s="214"/>
      <c r="G146" s="201">
        <v>2</v>
      </c>
      <c r="H146" s="201"/>
      <c r="I146" s="201"/>
      <c r="J146" s="201" t="s">
        <v>5466</v>
      </c>
      <c r="K146" s="202"/>
      <c r="L146" s="84"/>
      <c r="AA146" s="495">
        <f>IF(AND('09 App'!C146=1,NOT('09 App'!I146="")),'09 App'!I146,0)</f>
        <v>0</v>
      </c>
      <c r="AB146" s="495">
        <f>IF(AND('09 App'!D146=1,NOT('09 App'!I146="")),'09 App'!I146,0)</f>
        <v>0</v>
      </c>
      <c r="AC146" s="495">
        <f>IF(AND('09 App'!E146=1,NOT('09 App'!I146="")),'09 App'!I146,0)</f>
        <v>0</v>
      </c>
      <c r="AD146" s="495">
        <f>IF(AND('09 App'!F146=1,NOT('09 App'!I146="")),'09 App'!I146,0)</f>
        <v>0</v>
      </c>
      <c r="AE146" s="495">
        <f>IF(AND('09 App'!C146=0,NOT('09 App'!H146="")),'09 App'!H146,4)</f>
        <v>4</v>
      </c>
      <c r="AF146" s="495">
        <f>IF(AND('09 App'!D146=0,NOT('09 App'!H146="")),'09 App'!H146,4)</f>
        <v>4</v>
      </c>
      <c r="AG146" s="495">
        <f>IF(AND('09 App'!E146=0,NOT('09 App'!H146="")),'09 App'!H146,4)</f>
        <v>4</v>
      </c>
      <c r="AH146" s="495">
        <f>IF(AND('09 App'!F146=0,NOT('09 App'!H146="")),'09 App'!H146,4)</f>
        <v>4</v>
      </c>
    </row>
    <row r="147" spans="1:34" ht="20" outlineLevel="2">
      <c r="A147" s="15" t="s">
        <v>1400</v>
      </c>
      <c r="B147" s="20" t="s">
        <v>1401</v>
      </c>
      <c r="C147" s="195"/>
      <c r="D147" s="195"/>
      <c r="E147" s="214"/>
      <c r="F147" s="214"/>
      <c r="G147" s="201">
        <v>2</v>
      </c>
      <c r="H147" s="201">
        <v>2</v>
      </c>
      <c r="I147" s="201"/>
      <c r="J147" s="201" t="s">
        <v>5466</v>
      </c>
      <c r="K147" s="202"/>
      <c r="L147" s="197"/>
      <c r="AA147" s="495">
        <f>IF(AND('09 App'!C147=1,NOT('09 App'!I147="")),'09 App'!I147,0)</f>
        <v>0</v>
      </c>
      <c r="AB147" s="495">
        <f>IF(AND('09 App'!D147=1,NOT('09 App'!I147="")),'09 App'!I147,0)</f>
        <v>0</v>
      </c>
      <c r="AC147" s="495">
        <f>IF(AND('09 App'!E147=1,NOT('09 App'!I147="")),'09 App'!I147,0)</f>
        <v>0</v>
      </c>
      <c r="AD147" s="495">
        <f>IF(AND('09 App'!F147=1,NOT('09 App'!I147="")),'09 App'!I147,0)</f>
        <v>0</v>
      </c>
      <c r="AE147" s="495">
        <f>IF(AND('09 App'!C147=0,NOT('09 App'!H147="")),'09 App'!H147,4)</f>
        <v>2</v>
      </c>
      <c r="AF147" s="495">
        <f>IF(AND('09 App'!D147=0,NOT('09 App'!H147="")),'09 App'!H147,4)</f>
        <v>2</v>
      </c>
      <c r="AG147" s="495">
        <f>IF(AND('09 App'!E147=0,NOT('09 App'!H147="")),'09 App'!H147,4)</f>
        <v>2</v>
      </c>
      <c r="AH147" s="495">
        <f>IF(AND('09 App'!F147=0,NOT('09 App'!H147="")),'09 App'!H147,4)</f>
        <v>2</v>
      </c>
    </row>
    <row r="148" spans="1:34" outlineLevel="2">
      <c r="A148" s="15" t="s">
        <v>1402</v>
      </c>
      <c r="B148" s="20" t="s">
        <v>1687</v>
      </c>
      <c r="C148" s="195"/>
      <c r="D148" s="195"/>
      <c r="E148" s="36"/>
      <c r="F148" s="36"/>
      <c r="G148" s="201">
        <v>2</v>
      </c>
      <c r="H148" s="201">
        <v>3</v>
      </c>
      <c r="I148" s="201"/>
      <c r="J148" s="201" t="s">
        <v>2356</v>
      </c>
      <c r="K148" s="202"/>
      <c r="L148" s="197"/>
      <c r="AA148" s="495">
        <f>IF(AND('09 App'!C148=1,NOT('09 App'!I148="")),'09 App'!I148,0)</f>
        <v>0</v>
      </c>
      <c r="AB148" s="495">
        <f>IF(AND('09 App'!D148=1,NOT('09 App'!I148="")),'09 App'!I148,0)</f>
        <v>0</v>
      </c>
      <c r="AC148" s="495">
        <f>IF(AND('09 App'!E148=1,NOT('09 App'!I148="")),'09 App'!I148,0)</f>
        <v>0</v>
      </c>
      <c r="AD148" s="495">
        <f>IF(AND('09 App'!F148=1,NOT('09 App'!I148="")),'09 App'!I148,0)</f>
        <v>0</v>
      </c>
      <c r="AE148" s="495">
        <f>IF(AND('09 App'!C148=0,NOT('09 App'!H148="")),'09 App'!H148,4)</f>
        <v>3</v>
      </c>
      <c r="AF148" s="495">
        <f>IF(AND('09 App'!D148=0,NOT('09 App'!H148="")),'09 App'!H148,4)</f>
        <v>3</v>
      </c>
      <c r="AG148" s="495">
        <f>IF(AND('09 App'!E148=0,NOT('09 App'!H148="")),'09 App'!H148,4)</f>
        <v>3</v>
      </c>
      <c r="AH148" s="495">
        <f>IF(AND('09 App'!F148=0,NOT('09 App'!H148="")),'09 App'!H148,4)</f>
        <v>3</v>
      </c>
    </row>
    <row r="149" spans="1:34" outlineLevel="2">
      <c r="A149" s="15" t="s">
        <v>1403</v>
      </c>
      <c r="B149" s="20" t="s">
        <v>1404</v>
      </c>
      <c r="C149" s="195"/>
      <c r="D149" s="195"/>
      <c r="E149" s="214"/>
      <c r="F149" s="214"/>
      <c r="G149" s="201">
        <v>2</v>
      </c>
      <c r="H149" s="201">
        <v>3</v>
      </c>
      <c r="I149" s="201"/>
      <c r="J149" s="201" t="s">
        <v>2858</v>
      </c>
      <c r="K149" s="202"/>
      <c r="L149" s="197"/>
      <c r="AA149" s="495">
        <f>IF(AND('09 App'!C149=1,NOT('09 App'!I149="")),'09 App'!I149,0)</f>
        <v>0</v>
      </c>
      <c r="AB149" s="495">
        <f>IF(AND('09 App'!D149=1,NOT('09 App'!I149="")),'09 App'!I149,0)</f>
        <v>0</v>
      </c>
      <c r="AC149" s="495">
        <f>IF(AND('09 App'!E149=1,NOT('09 App'!I149="")),'09 App'!I149,0)</f>
        <v>0</v>
      </c>
      <c r="AD149" s="495">
        <f>IF(AND('09 App'!F149=1,NOT('09 App'!I149="")),'09 App'!I149,0)</f>
        <v>0</v>
      </c>
      <c r="AE149" s="495">
        <f>IF(AND('09 App'!C149=0,NOT('09 App'!H149="")),'09 App'!H149,4)</f>
        <v>3</v>
      </c>
      <c r="AF149" s="495">
        <f>IF(AND('09 App'!D149=0,NOT('09 App'!H149="")),'09 App'!H149,4)</f>
        <v>3</v>
      </c>
      <c r="AG149" s="495">
        <f>IF(AND('09 App'!E149=0,NOT('09 App'!H149="")),'09 App'!H149,4)</f>
        <v>3</v>
      </c>
      <c r="AH149" s="495">
        <f>IF(AND('09 App'!F149=0,NOT('09 App'!H149="")),'09 App'!H149,4)</f>
        <v>3</v>
      </c>
    </row>
    <row r="150" spans="1:34" ht="13">
      <c r="A150" s="64" t="s">
        <v>1405</v>
      </c>
      <c r="B150" s="518" t="s">
        <v>405</v>
      </c>
      <c r="C150" s="195"/>
      <c r="D150" s="195"/>
      <c r="E150" s="214"/>
      <c r="F150" s="214"/>
      <c r="G150" s="201"/>
      <c r="H150" s="201"/>
      <c r="I150" s="201"/>
      <c r="J150" s="201"/>
      <c r="K150" s="202"/>
      <c r="L150" s="84"/>
      <c r="AB150" s="495">
        <f>IF(AND('09 App'!D150=1,NOT('09 App'!I150="")),'09 App'!I150,0)</f>
        <v>0</v>
      </c>
    </row>
    <row r="151" spans="1:34" outlineLevel="1">
      <c r="A151" s="241" t="s">
        <v>406</v>
      </c>
      <c r="B151" s="237" t="s">
        <v>407</v>
      </c>
      <c r="C151" s="195"/>
      <c r="D151" s="195"/>
      <c r="E151" s="214"/>
      <c r="F151" s="214"/>
      <c r="G151" s="201"/>
      <c r="H151" s="201"/>
      <c r="I151" s="201"/>
      <c r="J151" s="201"/>
      <c r="K151" s="202"/>
      <c r="L151" s="197"/>
      <c r="AB151" s="495">
        <f>IF(AND('09 App'!D151=1,NOT('09 App'!I151="")),'09 App'!I151,0)</f>
        <v>0</v>
      </c>
    </row>
    <row r="152" spans="1:34" ht="20" outlineLevel="2">
      <c r="A152" s="117" t="s">
        <v>408</v>
      </c>
      <c r="B152" s="20" t="s">
        <v>409</v>
      </c>
      <c r="C152" s="195"/>
      <c r="D152" s="195"/>
      <c r="E152" s="214"/>
      <c r="F152" s="214"/>
      <c r="G152" s="201">
        <v>4</v>
      </c>
      <c r="H152" s="201"/>
      <c r="I152" s="201"/>
      <c r="J152" s="201" t="s">
        <v>5466</v>
      </c>
      <c r="K152" s="202" t="s">
        <v>5693</v>
      </c>
      <c r="L152" s="197"/>
      <c r="AA152" s="495">
        <f>IF(AND('09 App'!C152=1,NOT('09 App'!I152="")),'09 App'!I152,0)</f>
        <v>0</v>
      </c>
      <c r="AB152" s="495">
        <f>IF(AND('09 App'!D152=1,NOT('09 App'!I152="")),'09 App'!I152,0)</f>
        <v>0</v>
      </c>
      <c r="AC152" s="495">
        <f>IF(AND('09 App'!E152=1,NOT('09 App'!I152="")),'09 App'!I152,0)</f>
        <v>0</v>
      </c>
      <c r="AD152" s="495">
        <f>IF(AND('09 App'!F152=1,NOT('09 App'!I152="")),'09 App'!I152,0)</f>
        <v>0</v>
      </c>
      <c r="AE152" s="495">
        <f>IF(AND('09 App'!C152=0,NOT('09 App'!H152="")),'09 App'!H152,4)</f>
        <v>4</v>
      </c>
      <c r="AF152" s="495">
        <f>IF(AND('09 App'!D152=0,NOT('09 App'!H152="")),'09 App'!H152,4)</f>
        <v>4</v>
      </c>
      <c r="AG152" s="495">
        <f>IF(AND('09 App'!E152=0,NOT('09 App'!H152="")),'09 App'!H152,4)</f>
        <v>4</v>
      </c>
      <c r="AH152" s="495">
        <f>IF(AND('09 App'!F152=0,NOT('09 App'!H152="")),'09 App'!H152,4)</f>
        <v>4</v>
      </c>
    </row>
    <row r="153" spans="1:34" outlineLevel="2">
      <c r="A153" s="117" t="s">
        <v>410</v>
      </c>
      <c r="B153" s="20" t="s">
        <v>411</v>
      </c>
      <c r="C153" s="195"/>
      <c r="D153" s="195"/>
      <c r="E153" s="214"/>
      <c r="F153" s="214"/>
      <c r="G153" s="201">
        <v>4</v>
      </c>
      <c r="H153" s="201">
        <v>2</v>
      </c>
      <c r="I153" s="201"/>
      <c r="J153" s="201" t="s">
        <v>5466</v>
      </c>
      <c r="K153" s="202"/>
      <c r="L153" s="197"/>
      <c r="AA153" s="495">
        <f>IF(AND('09 App'!C153=1,NOT('09 App'!I153="")),'09 App'!I153,0)</f>
        <v>0</v>
      </c>
      <c r="AB153" s="495">
        <f>IF(AND('09 App'!D153=1,NOT('09 App'!I153="")),'09 App'!I153,0)</f>
        <v>0</v>
      </c>
      <c r="AC153" s="495">
        <f>IF(AND('09 App'!E153=1,NOT('09 App'!I153="")),'09 App'!I153,0)</f>
        <v>0</v>
      </c>
      <c r="AD153" s="495">
        <f>IF(AND('09 App'!F153=1,NOT('09 App'!I153="")),'09 App'!I153,0)</f>
        <v>0</v>
      </c>
      <c r="AE153" s="495">
        <f>IF(AND('09 App'!C153=0,NOT('09 App'!H153="")),'09 App'!H153,4)</f>
        <v>2</v>
      </c>
      <c r="AF153" s="495">
        <f>IF(AND('09 App'!D153=0,NOT('09 App'!H153="")),'09 App'!H153,4)</f>
        <v>2</v>
      </c>
      <c r="AG153" s="495">
        <f>IF(AND('09 App'!E153=0,NOT('09 App'!H153="")),'09 App'!H153,4)</f>
        <v>2</v>
      </c>
      <c r="AH153" s="495">
        <f>IF(AND('09 App'!F153=0,NOT('09 App'!H153="")),'09 App'!H153,4)</f>
        <v>2</v>
      </c>
    </row>
    <row r="154" spans="1:34" ht="30" outlineLevel="2">
      <c r="A154" s="117" t="s">
        <v>412</v>
      </c>
      <c r="B154" s="20" t="s">
        <v>3349</v>
      </c>
      <c r="C154" s="195"/>
      <c r="D154" s="195"/>
      <c r="E154" s="214"/>
      <c r="F154" s="214"/>
      <c r="G154" s="201">
        <v>4</v>
      </c>
      <c r="H154" s="201">
        <v>2</v>
      </c>
      <c r="I154" s="201"/>
      <c r="J154" s="201" t="s">
        <v>5466</v>
      </c>
      <c r="K154" s="202"/>
      <c r="L154" s="197"/>
      <c r="AA154" s="495">
        <f>IF(AND('09 App'!C154=1,NOT('09 App'!I154="")),'09 App'!I154,0)</f>
        <v>0</v>
      </c>
      <c r="AB154" s="495">
        <f>IF(AND('09 App'!D154=1,NOT('09 App'!I154="")),'09 App'!I154,0)</f>
        <v>0</v>
      </c>
      <c r="AC154" s="495">
        <f>IF(AND('09 App'!E154=1,NOT('09 App'!I154="")),'09 App'!I154,0)</f>
        <v>0</v>
      </c>
      <c r="AD154" s="495">
        <f>IF(AND('09 App'!F154=1,NOT('09 App'!I154="")),'09 App'!I154,0)</f>
        <v>0</v>
      </c>
      <c r="AE154" s="495">
        <f>IF(AND('09 App'!C154=0,NOT('09 App'!H154="")),'09 App'!H154,4)</f>
        <v>2</v>
      </c>
      <c r="AF154" s="495">
        <f>IF(AND('09 App'!D154=0,NOT('09 App'!H154="")),'09 App'!H154,4)</f>
        <v>2</v>
      </c>
      <c r="AG154" s="495">
        <f>IF(AND('09 App'!E154=0,NOT('09 App'!H154="")),'09 App'!H154,4)</f>
        <v>2</v>
      </c>
      <c r="AH154" s="495">
        <f>IF(AND('09 App'!F154=0,NOT('09 App'!H154="")),'09 App'!H154,4)</f>
        <v>2</v>
      </c>
    </row>
    <row r="155" spans="1:34" ht="20" outlineLevel="2">
      <c r="A155" s="117" t="s">
        <v>838</v>
      </c>
      <c r="B155" s="20" t="s">
        <v>4724</v>
      </c>
      <c r="C155" s="195"/>
      <c r="D155" s="195"/>
      <c r="E155" s="214"/>
      <c r="F155" s="214"/>
      <c r="G155" s="201">
        <v>4</v>
      </c>
      <c r="H155" s="201">
        <v>3</v>
      </c>
      <c r="I155" s="201"/>
      <c r="J155" s="201" t="s">
        <v>5466</v>
      </c>
      <c r="K155" s="202" t="s">
        <v>4725</v>
      </c>
      <c r="L155" s="197"/>
      <c r="AA155" s="495">
        <f>IF(AND('09 App'!C155=1,NOT('09 App'!I155="")),'09 App'!I155,0)</f>
        <v>0</v>
      </c>
      <c r="AB155" s="495">
        <f>IF(AND('09 App'!D155=1,NOT('09 App'!I155="")),'09 App'!I155,0)</f>
        <v>0</v>
      </c>
      <c r="AC155" s="495">
        <f>IF(AND('09 App'!E155=1,NOT('09 App'!I155="")),'09 App'!I155,0)</f>
        <v>0</v>
      </c>
      <c r="AD155" s="495">
        <f>IF(AND('09 App'!F155=1,NOT('09 App'!I155="")),'09 App'!I155,0)</f>
        <v>0</v>
      </c>
      <c r="AE155" s="495">
        <f>IF(AND('09 App'!C155=0,NOT('09 App'!H155="")),'09 App'!H155,4)</f>
        <v>3</v>
      </c>
      <c r="AF155" s="495">
        <f>IF(AND('09 App'!D155=0,NOT('09 App'!H155="")),'09 App'!H155,4)</f>
        <v>3</v>
      </c>
      <c r="AG155" s="495">
        <f>IF(AND('09 App'!E155=0,NOT('09 App'!H155="")),'09 App'!H155,4)</f>
        <v>3</v>
      </c>
      <c r="AH155" s="495">
        <f>IF(AND('09 App'!F155=0,NOT('09 App'!H155="")),'09 App'!H155,4)</f>
        <v>3</v>
      </c>
    </row>
    <row r="156" spans="1:34" ht="30" outlineLevel="2">
      <c r="A156" s="117" t="s">
        <v>839</v>
      </c>
      <c r="B156" s="20" t="s">
        <v>2363</v>
      </c>
      <c r="C156" s="195"/>
      <c r="D156" s="195"/>
      <c r="E156" s="214"/>
      <c r="F156" s="214"/>
      <c r="G156" s="201">
        <v>4</v>
      </c>
      <c r="H156" s="201">
        <v>3</v>
      </c>
      <c r="I156" s="201">
        <v>3</v>
      </c>
      <c r="J156" s="201" t="s">
        <v>2855</v>
      </c>
      <c r="K156" s="202"/>
      <c r="L156" s="197"/>
      <c r="AA156" s="495">
        <f>IF(AND('09 App'!C156=1,NOT('09 App'!I156="")),'09 App'!I156,0)</f>
        <v>0</v>
      </c>
      <c r="AB156" s="495">
        <f>IF(AND('09 App'!D156=1,NOT('09 App'!I156="")),'09 App'!I156,0)</f>
        <v>0</v>
      </c>
      <c r="AC156" s="495">
        <f>IF(AND('09 App'!E156=1,NOT('09 App'!I156="")),'09 App'!I156,0)</f>
        <v>0</v>
      </c>
      <c r="AD156" s="495">
        <f>IF(AND('09 App'!F156=1,NOT('09 App'!I156="")),'09 App'!I156,0)</f>
        <v>0</v>
      </c>
      <c r="AE156" s="495">
        <f>IF(AND('09 App'!C156=0,NOT('09 App'!H156="")),'09 App'!H156,4)</f>
        <v>3</v>
      </c>
      <c r="AF156" s="495">
        <f>IF(AND('09 App'!D156=0,NOT('09 App'!H156="")),'09 App'!H156,4)</f>
        <v>3</v>
      </c>
      <c r="AG156" s="495">
        <f>IF(AND('09 App'!E156=0,NOT('09 App'!H156="")),'09 App'!H156,4)</f>
        <v>3</v>
      </c>
      <c r="AH156" s="495">
        <f>IF(AND('09 App'!F156=0,NOT('09 App'!H156="")),'09 App'!H156,4)</f>
        <v>3</v>
      </c>
    </row>
    <row r="157" spans="1:34" ht="20" outlineLevel="2">
      <c r="A157" s="117" t="s">
        <v>2364</v>
      </c>
      <c r="B157" s="20" t="s">
        <v>3322</v>
      </c>
      <c r="C157" s="195"/>
      <c r="D157" s="195"/>
      <c r="E157" s="214"/>
      <c r="F157" s="214"/>
      <c r="G157" s="201">
        <v>4</v>
      </c>
      <c r="H157" s="201">
        <v>2</v>
      </c>
      <c r="I157" s="201"/>
      <c r="J157" s="201" t="s">
        <v>3371</v>
      </c>
      <c r="K157" s="202"/>
      <c r="L157" s="197"/>
      <c r="AA157" s="495">
        <f>IF(AND('09 App'!C157=1,NOT('09 App'!I157="")),'09 App'!I157,0)</f>
        <v>0</v>
      </c>
      <c r="AB157" s="495">
        <f>IF(AND('09 App'!D157=1,NOT('09 App'!I157="")),'09 App'!I157,0)</f>
        <v>0</v>
      </c>
      <c r="AC157" s="495">
        <f>IF(AND('09 App'!E157=1,NOT('09 App'!I157="")),'09 App'!I157,0)</f>
        <v>0</v>
      </c>
      <c r="AD157" s="495">
        <f>IF(AND('09 App'!F157=1,NOT('09 App'!I157="")),'09 App'!I157,0)</f>
        <v>0</v>
      </c>
      <c r="AE157" s="495">
        <f>IF(AND('09 App'!C157=0,NOT('09 App'!H157="")),'09 App'!H157,4)</f>
        <v>2</v>
      </c>
      <c r="AF157" s="495">
        <f>IF(AND('09 App'!D157=0,NOT('09 App'!H157="")),'09 App'!H157,4)</f>
        <v>2</v>
      </c>
      <c r="AG157" s="495">
        <f>IF(AND('09 App'!E157=0,NOT('09 App'!H157="")),'09 App'!H157,4)</f>
        <v>2</v>
      </c>
      <c r="AH157" s="495">
        <f>IF(AND('09 App'!F157=0,NOT('09 App'!H157="")),'09 App'!H157,4)</f>
        <v>2</v>
      </c>
    </row>
    <row r="158" spans="1:34" outlineLevel="2">
      <c r="A158" s="117" t="s">
        <v>1162</v>
      </c>
      <c r="B158" s="20" t="s">
        <v>3453</v>
      </c>
      <c r="C158" s="195"/>
      <c r="D158" s="195"/>
      <c r="E158" s="214"/>
      <c r="F158" s="214"/>
      <c r="G158" s="201">
        <v>3</v>
      </c>
      <c r="H158" s="201"/>
      <c r="I158" s="201">
        <v>2</v>
      </c>
      <c r="J158" s="201" t="s">
        <v>3371</v>
      </c>
      <c r="K158" s="202"/>
      <c r="L158" s="197"/>
      <c r="AA158" s="495">
        <f>IF(AND('09 App'!C158=1,NOT('09 App'!I158="")),'09 App'!I158,0)</f>
        <v>0</v>
      </c>
      <c r="AB158" s="495">
        <f>IF(AND('09 App'!D158=1,NOT('09 App'!I158="")),'09 App'!I158,0)</f>
        <v>0</v>
      </c>
      <c r="AC158" s="495">
        <f>IF(AND('09 App'!E158=1,NOT('09 App'!I158="")),'09 App'!I158,0)</f>
        <v>0</v>
      </c>
      <c r="AD158" s="495">
        <f>IF(AND('09 App'!F158=1,NOT('09 App'!I158="")),'09 App'!I158,0)</f>
        <v>0</v>
      </c>
      <c r="AE158" s="495">
        <f>IF(AND('09 App'!C158=0,NOT('09 App'!H158="")),'09 App'!H158,4)</f>
        <v>4</v>
      </c>
      <c r="AF158" s="495">
        <f>IF(AND('09 App'!D158=0,NOT('09 App'!H158="")),'09 App'!H158,4)</f>
        <v>4</v>
      </c>
      <c r="AG158" s="495">
        <f>IF(AND('09 App'!E158=0,NOT('09 App'!H158="")),'09 App'!H158,4)</f>
        <v>4</v>
      </c>
      <c r="AH158" s="495">
        <f>IF(AND('09 App'!F158=0,NOT('09 App'!H158="")),'09 App'!H158,4)</f>
        <v>4</v>
      </c>
    </row>
    <row r="159" spans="1:34" outlineLevel="2">
      <c r="A159" s="117" t="s">
        <v>3454</v>
      </c>
      <c r="B159" s="20" t="s">
        <v>3462</v>
      </c>
      <c r="C159" s="195"/>
      <c r="D159" s="195"/>
      <c r="E159" s="214"/>
      <c r="F159" s="214"/>
      <c r="G159" s="201">
        <v>4</v>
      </c>
      <c r="H159" s="201">
        <v>3</v>
      </c>
      <c r="I159" s="201"/>
      <c r="J159" s="201" t="s">
        <v>2858</v>
      </c>
      <c r="K159" s="202"/>
      <c r="L159" s="197"/>
      <c r="AA159" s="495">
        <f>IF(AND('09 App'!C159=1,NOT('09 App'!I159="")),'09 App'!I159,0)</f>
        <v>0</v>
      </c>
      <c r="AB159" s="495">
        <f>IF(AND('09 App'!D159=1,NOT('09 App'!I159="")),'09 App'!I159,0)</f>
        <v>0</v>
      </c>
      <c r="AC159" s="495">
        <f>IF(AND('09 App'!E159=1,NOT('09 App'!I159="")),'09 App'!I159,0)</f>
        <v>0</v>
      </c>
      <c r="AD159" s="495">
        <f>IF(AND('09 App'!F159=1,NOT('09 App'!I159="")),'09 App'!I159,0)</f>
        <v>0</v>
      </c>
      <c r="AE159" s="495">
        <f>IF(AND('09 App'!C159=0,NOT('09 App'!H159="")),'09 App'!H159,4)</f>
        <v>3</v>
      </c>
      <c r="AF159" s="495">
        <f>IF(AND('09 App'!D159=0,NOT('09 App'!H159="")),'09 App'!H159,4)</f>
        <v>3</v>
      </c>
      <c r="AG159" s="495">
        <f>IF(AND('09 App'!E159=0,NOT('09 App'!H159="")),'09 App'!H159,4)</f>
        <v>3</v>
      </c>
      <c r="AH159" s="495">
        <f>IF(AND('09 App'!F159=0,NOT('09 App'!H159="")),'09 App'!H159,4)</f>
        <v>3</v>
      </c>
    </row>
    <row r="160" spans="1:34" outlineLevel="1">
      <c r="A160" s="240" t="s">
        <v>3463</v>
      </c>
      <c r="B160" s="237" t="s">
        <v>3464</v>
      </c>
      <c r="C160" s="195"/>
      <c r="D160" s="195"/>
      <c r="E160" s="214"/>
      <c r="F160" s="214"/>
      <c r="G160" s="201"/>
      <c r="H160" s="201"/>
      <c r="I160" s="201"/>
      <c r="J160" s="201"/>
      <c r="K160" s="202"/>
      <c r="L160" s="197"/>
      <c r="AB160" s="495">
        <f>IF(AND('09 App'!D160=1,NOT('09 App'!I160="")),'09 App'!I160,0)</f>
        <v>0</v>
      </c>
    </row>
    <row r="161" spans="1:34" ht="20" outlineLevel="2">
      <c r="A161" s="117" t="s">
        <v>3465</v>
      </c>
      <c r="B161" s="20" t="s">
        <v>3551</v>
      </c>
      <c r="C161" s="196"/>
      <c r="D161" s="195"/>
      <c r="E161" s="214"/>
      <c r="F161" s="214"/>
      <c r="G161" s="201">
        <v>4</v>
      </c>
      <c r="H161" s="201"/>
      <c r="I161" s="201"/>
      <c r="J161" s="201" t="s">
        <v>5466</v>
      </c>
      <c r="K161" s="202"/>
      <c r="L161" s="197"/>
      <c r="AA161" s="495">
        <f>IF(AND('09 App'!C161=1,NOT('09 App'!I161="")),'09 App'!I161,0)</f>
        <v>0</v>
      </c>
      <c r="AB161" s="495">
        <f>IF(AND('09 App'!D161=1,NOT('09 App'!I161="")),'09 App'!I161,0)</f>
        <v>0</v>
      </c>
      <c r="AC161" s="495">
        <f>IF(AND('09 App'!E161=1,NOT('09 App'!I161="")),'09 App'!I161,0)</f>
        <v>0</v>
      </c>
      <c r="AD161" s="495">
        <f>IF(AND('09 App'!F161=1,NOT('09 App'!I161="")),'09 App'!I161,0)</f>
        <v>0</v>
      </c>
      <c r="AE161" s="495">
        <f>IF(AND('09 App'!C161=0,NOT('09 App'!H161="")),'09 App'!H161,4)</f>
        <v>4</v>
      </c>
      <c r="AF161" s="495">
        <f>IF(AND('09 App'!D161=0,NOT('09 App'!H161="")),'09 App'!H161,4)</f>
        <v>4</v>
      </c>
      <c r="AG161" s="495">
        <f>IF(AND('09 App'!E161=0,NOT('09 App'!H161="")),'09 App'!H161,4)</f>
        <v>4</v>
      </c>
      <c r="AH161" s="495">
        <f>IF(AND('09 App'!F161=0,NOT('09 App'!H161="")),'09 App'!H161,4)</f>
        <v>4</v>
      </c>
    </row>
    <row r="162" spans="1:34" outlineLevel="2">
      <c r="A162" s="117" t="s">
        <v>3552</v>
      </c>
      <c r="B162" s="20" t="s">
        <v>3399</v>
      </c>
      <c r="C162" s="195"/>
      <c r="D162" s="195"/>
      <c r="E162" s="214"/>
      <c r="F162" s="214"/>
      <c r="G162" s="201">
        <v>4</v>
      </c>
      <c r="H162" s="201">
        <v>2</v>
      </c>
      <c r="I162" s="201"/>
      <c r="J162" s="201" t="s">
        <v>5466</v>
      </c>
      <c r="K162" s="202"/>
      <c r="L162" s="197"/>
      <c r="AA162" s="495">
        <f>IF(AND('09 App'!C162=1,NOT('09 App'!I162="")),'09 App'!I162,0)</f>
        <v>0</v>
      </c>
      <c r="AB162" s="495">
        <f>IF(AND('09 App'!D162=1,NOT('09 App'!I162="")),'09 App'!I162,0)</f>
        <v>0</v>
      </c>
      <c r="AC162" s="495">
        <f>IF(AND('09 App'!E162=1,NOT('09 App'!I162="")),'09 App'!I162,0)</f>
        <v>0</v>
      </c>
      <c r="AD162" s="495">
        <f>IF(AND('09 App'!F162=1,NOT('09 App'!I162="")),'09 App'!I162,0)</f>
        <v>0</v>
      </c>
      <c r="AE162" s="495">
        <f>IF(AND('09 App'!C162=0,NOT('09 App'!H162="")),'09 App'!H162,4)</f>
        <v>2</v>
      </c>
      <c r="AF162" s="495">
        <f>IF(AND('09 App'!D162=0,NOT('09 App'!H162="")),'09 App'!H162,4)</f>
        <v>2</v>
      </c>
      <c r="AG162" s="495">
        <f>IF(AND('09 App'!E162=0,NOT('09 App'!H162="")),'09 App'!H162,4)</f>
        <v>2</v>
      </c>
      <c r="AH162" s="495">
        <f>IF(AND('09 App'!F162=0,NOT('09 App'!H162="")),'09 App'!H162,4)</f>
        <v>2</v>
      </c>
    </row>
    <row r="163" spans="1:34" ht="30" outlineLevel="2">
      <c r="A163" s="117" t="s">
        <v>3400</v>
      </c>
      <c r="B163" s="20" t="s">
        <v>3323</v>
      </c>
      <c r="C163" s="195"/>
      <c r="D163" s="195"/>
      <c r="E163" s="214"/>
      <c r="F163" s="214"/>
      <c r="G163" s="201">
        <v>4</v>
      </c>
      <c r="H163" s="201">
        <v>2</v>
      </c>
      <c r="I163" s="201"/>
      <c r="J163" s="201" t="s">
        <v>5466</v>
      </c>
      <c r="K163" s="202"/>
      <c r="L163" s="197"/>
      <c r="AA163" s="495">
        <f>IF(AND('09 App'!C163=1,NOT('09 App'!I163="")),'09 App'!I163,0)</f>
        <v>0</v>
      </c>
      <c r="AB163" s="495">
        <f>IF(AND('09 App'!D163=1,NOT('09 App'!I163="")),'09 App'!I163,0)</f>
        <v>0</v>
      </c>
      <c r="AC163" s="495">
        <f>IF(AND('09 App'!E163=1,NOT('09 App'!I163="")),'09 App'!I163,0)</f>
        <v>0</v>
      </c>
      <c r="AD163" s="495">
        <f>IF(AND('09 App'!F163=1,NOT('09 App'!I163="")),'09 App'!I163,0)</f>
        <v>0</v>
      </c>
      <c r="AE163" s="495">
        <f>IF(AND('09 App'!C163=0,NOT('09 App'!H163="")),'09 App'!H163,4)</f>
        <v>2</v>
      </c>
      <c r="AF163" s="495">
        <f>IF(AND('09 App'!D163=0,NOT('09 App'!H163="")),'09 App'!H163,4)</f>
        <v>2</v>
      </c>
      <c r="AG163" s="495">
        <f>IF(AND('09 App'!E163=0,NOT('09 App'!H163="")),'09 App'!H163,4)</f>
        <v>2</v>
      </c>
      <c r="AH163" s="495">
        <f>IF(AND('09 App'!F163=0,NOT('09 App'!H163="")),'09 App'!H163,4)</f>
        <v>2</v>
      </c>
    </row>
    <row r="164" spans="1:34" ht="30" outlineLevel="2">
      <c r="A164" s="117" t="s">
        <v>3401</v>
      </c>
      <c r="B164" s="20" t="s">
        <v>1197</v>
      </c>
      <c r="C164" s="195"/>
      <c r="D164" s="195"/>
      <c r="E164" s="214"/>
      <c r="F164" s="214"/>
      <c r="G164" s="201">
        <v>4</v>
      </c>
      <c r="H164" s="201">
        <v>3</v>
      </c>
      <c r="I164" s="201">
        <v>3</v>
      </c>
      <c r="J164" s="201" t="s">
        <v>2855</v>
      </c>
      <c r="K164" s="202"/>
      <c r="L164" s="197"/>
      <c r="AA164" s="495">
        <f>IF(AND('09 App'!C164=1,NOT('09 App'!I164="")),'09 App'!I164,0)</f>
        <v>0</v>
      </c>
      <c r="AB164" s="495">
        <f>IF(AND('09 App'!D164=1,NOT('09 App'!I164="")),'09 App'!I164,0)</f>
        <v>0</v>
      </c>
      <c r="AC164" s="495">
        <f>IF(AND('09 App'!E164=1,NOT('09 App'!I164="")),'09 App'!I164,0)</f>
        <v>0</v>
      </c>
      <c r="AD164" s="495">
        <f>IF(AND('09 App'!F164=1,NOT('09 App'!I164="")),'09 App'!I164,0)</f>
        <v>0</v>
      </c>
      <c r="AE164" s="495">
        <f>IF(AND('09 App'!C164=0,NOT('09 App'!H164="")),'09 App'!H164,4)</f>
        <v>3</v>
      </c>
      <c r="AF164" s="495">
        <f>IF(AND('09 App'!D164=0,NOT('09 App'!H164="")),'09 App'!H164,4)</f>
        <v>3</v>
      </c>
      <c r="AG164" s="495">
        <f>IF(AND('09 App'!E164=0,NOT('09 App'!H164="")),'09 App'!H164,4)</f>
        <v>3</v>
      </c>
      <c r="AH164" s="495">
        <f>IF(AND('09 App'!F164=0,NOT('09 App'!H164="")),'09 App'!H164,4)</f>
        <v>3</v>
      </c>
    </row>
    <row r="165" spans="1:34" ht="20" outlineLevel="2">
      <c r="A165" s="117" t="s">
        <v>1198</v>
      </c>
      <c r="B165" s="20" t="s">
        <v>3324</v>
      </c>
      <c r="C165" s="195"/>
      <c r="D165" s="195"/>
      <c r="E165" s="214"/>
      <c r="F165" s="214"/>
      <c r="G165" s="201">
        <v>4</v>
      </c>
      <c r="H165" s="201">
        <v>2</v>
      </c>
      <c r="I165" s="201"/>
      <c r="J165" s="201" t="s">
        <v>3371</v>
      </c>
      <c r="K165" s="202"/>
      <c r="L165" s="197"/>
      <c r="AA165" s="495">
        <f>IF(AND('09 App'!C165=1,NOT('09 App'!I165="")),'09 App'!I165,0)</f>
        <v>0</v>
      </c>
      <c r="AB165" s="495">
        <f>IF(AND('09 App'!D165=1,NOT('09 App'!I165="")),'09 App'!I165,0)</f>
        <v>0</v>
      </c>
      <c r="AC165" s="495">
        <f>IF(AND('09 App'!E165=1,NOT('09 App'!I165="")),'09 App'!I165,0)</f>
        <v>0</v>
      </c>
      <c r="AD165" s="495">
        <f>IF(AND('09 App'!F165=1,NOT('09 App'!I165="")),'09 App'!I165,0)</f>
        <v>0</v>
      </c>
      <c r="AE165" s="495">
        <f>IF(AND('09 App'!C165=0,NOT('09 App'!H165="")),'09 App'!H165,4)</f>
        <v>2</v>
      </c>
      <c r="AF165" s="495">
        <f>IF(AND('09 App'!D165=0,NOT('09 App'!H165="")),'09 App'!H165,4)</f>
        <v>2</v>
      </c>
      <c r="AG165" s="495">
        <f>IF(AND('09 App'!E165=0,NOT('09 App'!H165="")),'09 App'!H165,4)</f>
        <v>2</v>
      </c>
      <c r="AH165" s="495">
        <f>IF(AND('09 App'!F165=0,NOT('09 App'!H165="")),'09 App'!H165,4)</f>
        <v>2</v>
      </c>
    </row>
    <row r="166" spans="1:34" outlineLevel="2">
      <c r="A166" s="117" t="s">
        <v>1199</v>
      </c>
      <c r="B166" s="20" t="s">
        <v>3453</v>
      </c>
      <c r="C166" s="195"/>
      <c r="D166" s="195"/>
      <c r="E166" s="214"/>
      <c r="F166" s="214"/>
      <c r="G166" s="201">
        <v>3</v>
      </c>
      <c r="H166" s="201"/>
      <c r="I166" s="201">
        <v>2</v>
      </c>
      <c r="J166" s="201" t="s">
        <v>3371</v>
      </c>
      <c r="K166" s="202"/>
      <c r="L166" s="197"/>
      <c r="AA166" s="495">
        <f>IF(AND('09 App'!C166=1,NOT('09 App'!I166="")),'09 App'!I166,0)</f>
        <v>0</v>
      </c>
      <c r="AB166" s="495">
        <f>IF(AND('09 App'!D166=1,NOT('09 App'!I166="")),'09 App'!I166,0)</f>
        <v>0</v>
      </c>
      <c r="AC166" s="495">
        <f>IF(AND('09 App'!E166=1,NOT('09 App'!I166="")),'09 App'!I166,0)</f>
        <v>0</v>
      </c>
      <c r="AD166" s="495">
        <f>IF(AND('09 App'!F166=1,NOT('09 App'!I166="")),'09 App'!I166,0)</f>
        <v>0</v>
      </c>
      <c r="AE166" s="495">
        <f>IF(AND('09 App'!C166=0,NOT('09 App'!H166="")),'09 App'!H166,4)</f>
        <v>4</v>
      </c>
      <c r="AF166" s="495">
        <f>IF(AND('09 App'!D166=0,NOT('09 App'!H166="")),'09 App'!H166,4)</f>
        <v>4</v>
      </c>
      <c r="AG166" s="495">
        <f>IF(AND('09 App'!E166=0,NOT('09 App'!H166="")),'09 App'!H166,4)</f>
        <v>4</v>
      </c>
      <c r="AH166" s="495">
        <f>IF(AND('09 App'!F166=0,NOT('09 App'!H166="")),'09 App'!H166,4)</f>
        <v>4</v>
      </c>
    </row>
    <row r="167" spans="1:34" outlineLevel="2">
      <c r="A167" s="117" t="s">
        <v>1200</v>
      </c>
      <c r="B167" s="20" t="s">
        <v>1201</v>
      </c>
      <c r="C167" s="195"/>
      <c r="D167" s="195"/>
      <c r="E167" s="214"/>
      <c r="F167" s="214"/>
      <c r="G167" s="201">
        <v>4</v>
      </c>
      <c r="H167" s="201">
        <v>3</v>
      </c>
      <c r="I167" s="201"/>
      <c r="J167" s="201" t="s">
        <v>2858</v>
      </c>
      <c r="K167" s="202"/>
      <c r="L167" s="197"/>
      <c r="AA167" s="495">
        <f>IF(AND('09 App'!C167=1,NOT('09 App'!I167="")),'09 App'!I167,0)</f>
        <v>0</v>
      </c>
      <c r="AB167" s="495">
        <f>IF(AND('09 App'!D167=1,NOT('09 App'!I167="")),'09 App'!I167,0)</f>
        <v>0</v>
      </c>
      <c r="AC167" s="495">
        <f>IF(AND('09 App'!E167=1,NOT('09 App'!I167="")),'09 App'!I167,0)</f>
        <v>0</v>
      </c>
      <c r="AD167" s="495">
        <f>IF(AND('09 App'!F167=1,NOT('09 App'!I167="")),'09 App'!I167,0)</f>
        <v>0</v>
      </c>
      <c r="AE167" s="495">
        <f>IF(AND('09 App'!C167=0,NOT('09 App'!H167="")),'09 App'!H167,4)</f>
        <v>3</v>
      </c>
      <c r="AF167" s="495">
        <f>IF(AND('09 App'!D167=0,NOT('09 App'!H167="")),'09 App'!H167,4)</f>
        <v>3</v>
      </c>
      <c r="AG167" s="495">
        <f>IF(AND('09 App'!E167=0,NOT('09 App'!H167="")),'09 App'!H167,4)</f>
        <v>3</v>
      </c>
      <c r="AH167" s="495">
        <f>IF(AND('09 App'!F167=0,NOT('09 App'!H167="")),'09 App'!H167,4)</f>
        <v>3</v>
      </c>
    </row>
    <row r="168" spans="1:34" outlineLevel="1">
      <c r="A168" s="240" t="s">
        <v>1202</v>
      </c>
      <c r="B168" s="237" t="s">
        <v>1203</v>
      </c>
      <c r="C168" s="195"/>
      <c r="D168" s="195"/>
      <c r="E168" s="214"/>
      <c r="F168" s="214"/>
      <c r="G168" s="201"/>
      <c r="H168" s="201"/>
      <c r="I168" s="201"/>
      <c r="J168" s="201"/>
      <c r="K168" s="202"/>
      <c r="L168" s="197"/>
      <c r="AB168" s="495">
        <f>IF(AND('09 App'!D168=1,NOT('09 App'!I168="")),'09 App'!I168,0)</f>
        <v>0</v>
      </c>
    </row>
    <row r="169" spans="1:34" ht="20" outlineLevel="2">
      <c r="A169" s="117" t="s">
        <v>1204</v>
      </c>
      <c r="B169" s="20" t="s">
        <v>1205</v>
      </c>
      <c r="C169" s="195"/>
      <c r="D169" s="195"/>
      <c r="E169" s="214"/>
      <c r="F169" s="214"/>
      <c r="G169" s="201">
        <v>4</v>
      </c>
      <c r="H169" s="201"/>
      <c r="I169" s="201"/>
      <c r="J169" s="201" t="s">
        <v>2351</v>
      </c>
      <c r="K169" s="202"/>
      <c r="L169" s="197"/>
      <c r="AA169" s="495">
        <f>IF(AND('09 App'!C169=1,NOT('09 App'!I169="")),'09 App'!I169,0)</f>
        <v>0</v>
      </c>
      <c r="AB169" s="495">
        <f>IF(AND('09 App'!D169=1,NOT('09 App'!I169="")),'09 App'!I169,0)</f>
        <v>0</v>
      </c>
      <c r="AC169" s="495">
        <f>IF(AND('09 App'!E169=1,NOT('09 App'!I169="")),'09 App'!I169,0)</f>
        <v>0</v>
      </c>
      <c r="AD169" s="495">
        <f>IF(AND('09 App'!F169=1,NOT('09 App'!I169="")),'09 App'!I169,0)</f>
        <v>0</v>
      </c>
      <c r="AE169" s="495">
        <f>IF(AND('09 App'!C169=0,NOT('09 App'!H169="")),'09 App'!H169,4)</f>
        <v>4</v>
      </c>
      <c r="AF169" s="495">
        <f>IF(AND('09 App'!D169=0,NOT('09 App'!H169="")),'09 App'!H169,4)</f>
        <v>4</v>
      </c>
      <c r="AG169" s="495">
        <f>IF(AND('09 App'!E169=0,NOT('09 App'!H169="")),'09 App'!H169,4)</f>
        <v>4</v>
      </c>
      <c r="AH169" s="495">
        <f>IF(AND('09 App'!F169=0,NOT('09 App'!H169="")),'09 App'!H169,4)</f>
        <v>4</v>
      </c>
    </row>
    <row r="170" spans="1:34" outlineLevel="2">
      <c r="A170" s="117" t="s">
        <v>1206</v>
      </c>
      <c r="B170" s="20" t="s">
        <v>3325</v>
      </c>
      <c r="C170" s="195"/>
      <c r="D170" s="195"/>
      <c r="E170" s="214"/>
      <c r="F170" s="214"/>
      <c r="G170" s="201">
        <v>4</v>
      </c>
      <c r="H170" s="201">
        <v>2</v>
      </c>
      <c r="I170" s="201"/>
      <c r="J170" s="201" t="s">
        <v>5466</v>
      </c>
      <c r="K170" s="202"/>
      <c r="L170" s="197"/>
      <c r="AA170" s="495">
        <f>IF(AND('09 App'!C170=1,NOT('09 App'!I170="")),'09 App'!I170,0)</f>
        <v>0</v>
      </c>
      <c r="AB170" s="495">
        <f>IF(AND('09 App'!D170=1,NOT('09 App'!I170="")),'09 App'!I170,0)</f>
        <v>0</v>
      </c>
      <c r="AC170" s="495">
        <f>IF(AND('09 App'!E170=1,NOT('09 App'!I170="")),'09 App'!I170,0)</f>
        <v>0</v>
      </c>
      <c r="AD170" s="495">
        <f>IF(AND('09 App'!F170=1,NOT('09 App'!I170="")),'09 App'!I170,0)</f>
        <v>0</v>
      </c>
      <c r="AE170" s="495">
        <f>IF(AND('09 App'!C170=0,NOT('09 App'!H170="")),'09 App'!H170,4)</f>
        <v>2</v>
      </c>
      <c r="AF170" s="495">
        <f>IF(AND('09 App'!D170=0,NOT('09 App'!H170="")),'09 App'!H170,4)</f>
        <v>2</v>
      </c>
      <c r="AG170" s="495">
        <f>IF(AND('09 App'!E170=0,NOT('09 App'!H170="")),'09 App'!H170,4)</f>
        <v>2</v>
      </c>
      <c r="AH170" s="495">
        <f>IF(AND('09 App'!F170=0,NOT('09 App'!H170="")),'09 App'!H170,4)</f>
        <v>2</v>
      </c>
    </row>
    <row r="171" spans="1:34" ht="20" outlineLevel="2">
      <c r="A171" s="117" t="s">
        <v>1207</v>
      </c>
      <c r="B171" s="16" t="s">
        <v>3326</v>
      </c>
      <c r="C171" s="195"/>
      <c r="D171" s="195"/>
      <c r="E171" s="214"/>
      <c r="F171" s="214"/>
      <c r="G171" s="201">
        <v>4</v>
      </c>
      <c r="H171" s="201">
        <v>3</v>
      </c>
      <c r="I171" s="201"/>
      <c r="J171" s="201" t="s">
        <v>2356</v>
      </c>
      <c r="K171" s="202"/>
      <c r="L171" s="197"/>
      <c r="AA171" s="495">
        <f>IF(AND('09 App'!C171=1,NOT('09 App'!I171="")),'09 App'!I171,0)</f>
        <v>0</v>
      </c>
      <c r="AB171" s="495">
        <f>IF(AND('09 App'!D171=1,NOT('09 App'!I171="")),'09 App'!I171,0)</f>
        <v>0</v>
      </c>
      <c r="AC171" s="495">
        <f>IF(AND('09 App'!E171=1,NOT('09 App'!I171="")),'09 App'!I171,0)</f>
        <v>0</v>
      </c>
      <c r="AD171" s="495">
        <f>IF(AND('09 App'!F171=1,NOT('09 App'!I171="")),'09 App'!I171,0)</f>
        <v>0</v>
      </c>
      <c r="AE171" s="495">
        <f>IF(AND('09 App'!C171=0,NOT('09 App'!H171="")),'09 App'!H171,4)</f>
        <v>3</v>
      </c>
      <c r="AF171" s="495">
        <f>IF(AND('09 App'!D171=0,NOT('09 App'!H171="")),'09 App'!H171,4)</f>
        <v>3</v>
      </c>
      <c r="AG171" s="495">
        <f>IF(AND('09 App'!E171=0,NOT('09 App'!H171="")),'09 App'!H171,4)</f>
        <v>3</v>
      </c>
      <c r="AH171" s="495">
        <f>IF(AND('09 App'!F171=0,NOT('09 App'!H171="")),'09 App'!H171,4)</f>
        <v>3</v>
      </c>
    </row>
    <row r="172" spans="1:34" outlineLevel="2">
      <c r="A172" s="117" t="s">
        <v>889</v>
      </c>
      <c r="B172" s="20" t="s">
        <v>890</v>
      </c>
      <c r="C172" s="195"/>
      <c r="D172" s="195"/>
      <c r="E172" s="214"/>
      <c r="F172" s="214"/>
      <c r="G172" s="201">
        <v>2</v>
      </c>
      <c r="H172" s="201">
        <v>3</v>
      </c>
      <c r="I172" s="201"/>
      <c r="J172" s="201" t="s">
        <v>3371</v>
      </c>
      <c r="K172" s="202"/>
      <c r="L172" s="197"/>
      <c r="AA172" s="495">
        <f>IF(AND('09 App'!C172=1,NOT('09 App'!I172="")),'09 App'!I172,0)</f>
        <v>0</v>
      </c>
      <c r="AB172" s="495">
        <f>IF(AND('09 App'!D172=1,NOT('09 App'!I172="")),'09 App'!I172,0)</f>
        <v>0</v>
      </c>
      <c r="AC172" s="495">
        <f>IF(AND('09 App'!E172=1,NOT('09 App'!I172="")),'09 App'!I172,0)</f>
        <v>0</v>
      </c>
      <c r="AD172" s="495">
        <f>IF(AND('09 App'!F172=1,NOT('09 App'!I172="")),'09 App'!I172,0)</f>
        <v>0</v>
      </c>
      <c r="AE172" s="495">
        <f>IF(AND('09 App'!C172=0,NOT('09 App'!H172="")),'09 App'!H172,4)</f>
        <v>3</v>
      </c>
      <c r="AF172" s="495">
        <f>IF(AND('09 App'!D172=0,NOT('09 App'!H172="")),'09 App'!H172,4)</f>
        <v>3</v>
      </c>
      <c r="AG172" s="495">
        <f>IF(AND('09 App'!E172=0,NOT('09 App'!H172="")),'09 App'!H172,4)</f>
        <v>3</v>
      </c>
      <c r="AH172" s="495">
        <f>IF(AND('09 App'!F172=0,NOT('09 App'!H172="")),'09 App'!H172,4)</f>
        <v>3</v>
      </c>
    </row>
    <row r="173" spans="1:34" outlineLevel="2">
      <c r="A173" s="117" t="s">
        <v>891</v>
      </c>
      <c r="B173" s="20" t="s">
        <v>3453</v>
      </c>
      <c r="C173" s="195"/>
      <c r="D173" s="195"/>
      <c r="E173" s="214"/>
      <c r="F173" s="214"/>
      <c r="G173" s="201">
        <v>3</v>
      </c>
      <c r="H173" s="201">
        <v>2</v>
      </c>
      <c r="I173" s="201"/>
      <c r="J173" s="201" t="s">
        <v>3371</v>
      </c>
      <c r="K173" s="202"/>
      <c r="L173" s="197"/>
      <c r="AA173" s="495">
        <f>IF(AND('09 App'!C173=1,NOT('09 App'!I173="")),'09 App'!I173,0)</f>
        <v>0</v>
      </c>
      <c r="AB173" s="495">
        <f>IF(AND('09 App'!D173=1,NOT('09 App'!I173="")),'09 App'!I173,0)</f>
        <v>0</v>
      </c>
      <c r="AC173" s="495">
        <f>IF(AND('09 App'!E173=1,NOT('09 App'!I173="")),'09 App'!I173,0)</f>
        <v>0</v>
      </c>
      <c r="AD173" s="495">
        <f>IF(AND('09 App'!F173=1,NOT('09 App'!I173="")),'09 App'!I173,0)</f>
        <v>0</v>
      </c>
      <c r="AE173" s="495">
        <f>IF(AND('09 App'!C173=0,NOT('09 App'!H173="")),'09 App'!H173,4)</f>
        <v>2</v>
      </c>
      <c r="AF173" s="495">
        <f>IF(AND('09 App'!D173=0,NOT('09 App'!H173="")),'09 App'!H173,4)</f>
        <v>2</v>
      </c>
      <c r="AG173" s="495">
        <f>IF(AND('09 App'!E173=0,NOT('09 App'!H173="")),'09 App'!H173,4)</f>
        <v>2</v>
      </c>
      <c r="AH173" s="495">
        <f>IF(AND('09 App'!F173=0,NOT('09 App'!H173="")),'09 App'!H173,4)</f>
        <v>2</v>
      </c>
    </row>
    <row r="174" spans="1:34" ht="13" outlineLevel="2">
      <c r="A174" s="117" t="s">
        <v>892</v>
      </c>
      <c r="B174" s="20" t="s">
        <v>893</v>
      </c>
      <c r="C174" s="195"/>
      <c r="D174" s="195"/>
      <c r="E174" s="214"/>
      <c r="F174" s="214"/>
      <c r="G174" s="201">
        <v>3</v>
      </c>
      <c r="H174" s="201">
        <v>2</v>
      </c>
      <c r="I174" s="201"/>
      <c r="J174" s="226" t="s">
        <v>2858</v>
      </c>
      <c r="K174" s="202"/>
      <c r="L174" s="197"/>
      <c r="AA174" s="495">
        <f>IF(AND('09 App'!C174=1,NOT('09 App'!I174="")),'09 App'!I174,0)</f>
        <v>0</v>
      </c>
      <c r="AB174" s="495">
        <f>IF(AND('09 App'!D174=1,NOT('09 App'!I174="")),'09 App'!I174,0)</f>
        <v>0</v>
      </c>
      <c r="AC174" s="495">
        <f>IF(AND('09 App'!E174=1,NOT('09 App'!I174="")),'09 App'!I174,0)</f>
        <v>0</v>
      </c>
      <c r="AD174" s="495">
        <f>IF(AND('09 App'!F174=1,NOT('09 App'!I174="")),'09 App'!I174,0)</f>
        <v>0</v>
      </c>
      <c r="AE174" s="495">
        <f>IF(AND('09 App'!C174=0,NOT('09 App'!H174="")),'09 App'!H174,4)</f>
        <v>2</v>
      </c>
      <c r="AF174" s="495">
        <f>IF(AND('09 App'!D174=0,NOT('09 App'!H174="")),'09 App'!H174,4)</f>
        <v>2</v>
      </c>
      <c r="AG174" s="495">
        <f>IF(AND('09 App'!E174=0,NOT('09 App'!H174="")),'09 App'!H174,4)</f>
        <v>2</v>
      </c>
      <c r="AH174" s="495">
        <f>IF(AND('09 App'!F174=0,NOT('09 App'!H174="")),'09 App'!H174,4)</f>
        <v>2</v>
      </c>
    </row>
    <row r="175" spans="1:34" ht="13">
      <c r="A175" s="64" t="s">
        <v>894</v>
      </c>
      <c r="B175" s="246" t="s">
        <v>895</v>
      </c>
      <c r="C175" s="195"/>
      <c r="D175" s="195"/>
      <c r="E175" s="214"/>
      <c r="F175" s="214"/>
      <c r="G175" s="204"/>
      <c r="H175" s="204"/>
      <c r="I175" s="204"/>
      <c r="J175" s="201"/>
      <c r="K175" s="202"/>
      <c r="L175" s="197"/>
      <c r="AB175" s="495">
        <f>IF(AND('09 App'!D175=1,NOT('09 App'!I175="")),'09 App'!I175,0)</f>
        <v>0</v>
      </c>
    </row>
    <row r="176" spans="1:34" outlineLevel="1">
      <c r="A176" s="241" t="s">
        <v>896</v>
      </c>
      <c r="B176" s="237" t="s">
        <v>834</v>
      </c>
      <c r="C176" s="195"/>
      <c r="D176" s="195"/>
      <c r="E176" s="214"/>
      <c r="F176" s="214"/>
      <c r="G176" s="201"/>
      <c r="H176" s="201"/>
      <c r="I176" s="201"/>
      <c r="J176" s="201"/>
      <c r="K176" s="202"/>
      <c r="L176" s="197"/>
      <c r="AB176" s="495">
        <f>IF(AND('09 App'!D176=1,NOT('09 App'!I176="")),'09 App'!I176,0)</f>
        <v>0</v>
      </c>
    </row>
    <row r="177" spans="1:34" ht="20" outlineLevel="2">
      <c r="A177" s="117" t="s">
        <v>835</v>
      </c>
      <c r="B177" s="184" t="s">
        <v>836</v>
      </c>
      <c r="C177" s="195"/>
      <c r="D177" s="195"/>
      <c r="E177" s="214"/>
      <c r="F177" s="214"/>
      <c r="G177" s="201">
        <v>4</v>
      </c>
      <c r="H177" s="201"/>
      <c r="I177" s="201"/>
      <c r="J177" s="201" t="s">
        <v>5466</v>
      </c>
      <c r="K177" s="202"/>
      <c r="L177" s="197"/>
      <c r="AA177" s="495">
        <f>IF(AND('09 App'!C177=1,NOT('09 App'!I177="")),'09 App'!I177,0)</f>
        <v>0</v>
      </c>
      <c r="AB177" s="495">
        <f>IF(AND('09 App'!D177=1,NOT('09 App'!I177="")),'09 App'!I177,0)</f>
        <v>0</v>
      </c>
      <c r="AC177" s="495">
        <f>IF(AND('09 App'!E177=1,NOT('09 App'!I177="")),'09 App'!I177,0)</f>
        <v>0</v>
      </c>
      <c r="AD177" s="495">
        <f>IF(AND('09 App'!F177=1,NOT('09 App'!I177="")),'09 App'!I177,0)</f>
        <v>0</v>
      </c>
      <c r="AE177" s="495">
        <f>IF(AND('09 App'!C177=0,NOT('09 App'!H177="")),'09 App'!H177,4)</f>
        <v>4</v>
      </c>
      <c r="AF177" s="495">
        <f>IF(AND('09 App'!D177=0,NOT('09 App'!H177="")),'09 App'!H177,4)</f>
        <v>4</v>
      </c>
      <c r="AG177" s="495">
        <f>IF(AND('09 App'!E177=0,NOT('09 App'!H177="")),'09 App'!H177,4)</f>
        <v>4</v>
      </c>
      <c r="AH177" s="495">
        <f>IF(AND('09 App'!F177=0,NOT('09 App'!H177="")),'09 App'!H177,4)</f>
        <v>4</v>
      </c>
    </row>
    <row r="178" spans="1:34" ht="20" outlineLevel="2">
      <c r="A178" s="117" t="s">
        <v>837</v>
      </c>
      <c r="B178" s="20" t="s">
        <v>255</v>
      </c>
      <c r="C178" s="195"/>
      <c r="D178" s="195"/>
      <c r="E178" s="214"/>
      <c r="F178" s="214"/>
      <c r="G178" s="201">
        <v>4</v>
      </c>
      <c r="H178" s="201"/>
      <c r="I178" s="201">
        <v>3</v>
      </c>
      <c r="J178" s="201" t="s">
        <v>5466</v>
      </c>
      <c r="K178" s="202"/>
      <c r="L178" s="197"/>
      <c r="AA178" s="495">
        <f>IF(AND('09 App'!C178=1,NOT('09 App'!I178="")),'09 App'!I178,0)</f>
        <v>0</v>
      </c>
      <c r="AB178" s="495">
        <f>IF(AND('09 App'!D178=1,NOT('09 App'!I178="")),'09 App'!I178,0)</f>
        <v>0</v>
      </c>
      <c r="AC178" s="495">
        <f>IF(AND('09 App'!E178=1,NOT('09 App'!I178="")),'09 App'!I178,0)</f>
        <v>0</v>
      </c>
      <c r="AD178" s="495">
        <f>IF(AND('09 App'!F178=1,NOT('09 App'!I178="")),'09 App'!I178,0)</f>
        <v>0</v>
      </c>
      <c r="AE178" s="495">
        <f>IF(AND('09 App'!C178=0,NOT('09 App'!H178="")),'09 App'!H178,4)</f>
        <v>4</v>
      </c>
      <c r="AF178" s="495">
        <f>IF(AND('09 App'!D178=0,NOT('09 App'!H178="")),'09 App'!H178,4)</f>
        <v>4</v>
      </c>
      <c r="AG178" s="495">
        <f>IF(AND('09 App'!E178=0,NOT('09 App'!H178="")),'09 App'!H178,4)</f>
        <v>4</v>
      </c>
      <c r="AH178" s="495">
        <f>IF(AND('09 App'!F178=0,NOT('09 App'!H178="")),'09 App'!H178,4)</f>
        <v>4</v>
      </c>
    </row>
    <row r="179" spans="1:34" outlineLevel="2">
      <c r="A179" s="117" t="s">
        <v>256</v>
      </c>
      <c r="B179" s="20" t="s">
        <v>257</v>
      </c>
      <c r="C179" s="195"/>
      <c r="D179" s="195"/>
      <c r="E179" s="214"/>
      <c r="F179" s="214"/>
      <c r="G179" s="201">
        <v>4</v>
      </c>
      <c r="H179" s="201"/>
      <c r="I179" s="201">
        <v>3</v>
      </c>
      <c r="J179" s="201" t="s">
        <v>2356</v>
      </c>
      <c r="K179" s="202"/>
      <c r="L179" s="197"/>
      <c r="AA179" s="495">
        <f>IF(AND('09 App'!C179=1,NOT('09 App'!I179="")),'09 App'!I179,0)</f>
        <v>0</v>
      </c>
      <c r="AB179" s="495">
        <f>IF(AND('09 App'!D179=1,NOT('09 App'!I179="")),'09 App'!I179,0)</f>
        <v>0</v>
      </c>
      <c r="AC179" s="495">
        <f>IF(AND('09 App'!E179=1,NOT('09 App'!I179="")),'09 App'!I179,0)</f>
        <v>0</v>
      </c>
      <c r="AD179" s="495">
        <f>IF(AND('09 App'!F179=1,NOT('09 App'!I179="")),'09 App'!I179,0)</f>
        <v>0</v>
      </c>
      <c r="AE179" s="495">
        <f>IF(AND('09 App'!C179=0,NOT('09 App'!H179="")),'09 App'!H179,4)</f>
        <v>4</v>
      </c>
      <c r="AF179" s="495">
        <f>IF(AND('09 App'!D179=0,NOT('09 App'!H179="")),'09 App'!H179,4)</f>
        <v>4</v>
      </c>
      <c r="AG179" s="495">
        <f>IF(AND('09 App'!E179=0,NOT('09 App'!H179="")),'09 App'!H179,4)</f>
        <v>4</v>
      </c>
      <c r="AH179" s="495">
        <f>IF(AND('09 App'!F179=0,NOT('09 App'!H179="")),'09 App'!H179,4)</f>
        <v>4</v>
      </c>
    </row>
    <row r="180" spans="1:34" ht="30" outlineLevel="2">
      <c r="A180" s="117" t="s">
        <v>258</v>
      </c>
      <c r="B180" s="20" t="s">
        <v>330</v>
      </c>
      <c r="C180" s="195"/>
      <c r="D180" s="195"/>
      <c r="E180" s="214"/>
      <c r="F180" s="214"/>
      <c r="G180" s="201">
        <v>4</v>
      </c>
      <c r="H180" s="201"/>
      <c r="I180" s="201">
        <v>3</v>
      </c>
      <c r="J180" s="201" t="s">
        <v>2356</v>
      </c>
      <c r="K180" s="202"/>
      <c r="L180" s="197"/>
      <c r="AA180" s="495">
        <f>IF(AND('09 App'!C180=1,NOT('09 App'!I180="")),'09 App'!I180,0)</f>
        <v>0</v>
      </c>
      <c r="AB180" s="495">
        <f>IF(AND('09 App'!D180=1,NOT('09 App'!I180="")),'09 App'!I180,0)</f>
        <v>0</v>
      </c>
      <c r="AC180" s="495">
        <f>IF(AND('09 App'!E180=1,NOT('09 App'!I180="")),'09 App'!I180,0)</f>
        <v>0</v>
      </c>
      <c r="AD180" s="495">
        <f>IF(AND('09 App'!F180=1,NOT('09 App'!I180="")),'09 App'!I180,0)</f>
        <v>0</v>
      </c>
      <c r="AE180" s="495">
        <f>IF(AND('09 App'!C180=0,NOT('09 App'!H180="")),'09 App'!H180,4)</f>
        <v>4</v>
      </c>
      <c r="AF180" s="495">
        <f>IF(AND('09 App'!D180=0,NOT('09 App'!H180="")),'09 App'!H180,4)</f>
        <v>4</v>
      </c>
      <c r="AG180" s="495">
        <f>IF(AND('09 App'!E180=0,NOT('09 App'!H180="")),'09 App'!H180,4)</f>
        <v>4</v>
      </c>
      <c r="AH180" s="495">
        <f>IF(AND('09 App'!F180=0,NOT('09 App'!H180="")),'09 App'!H180,4)</f>
        <v>4</v>
      </c>
    </row>
    <row r="181" spans="1:34" outlineLevel="2">
      <c r="A181" s="117" t="s">
        <v>331</v>
      </c>
      <c r="B181" s="20" t="s">
        <v>332</v>
      </c>
      <c r="C181" s="195"/>
      <c r="D181" s="195"/>
      <c r="E181" s="214"/>
      <c r="F181" s="214"/>
      <c r="G181" s="201">
        <v>2</v>
      </c>
      <c r="H181" s="201"/>
      <c r="I181" s="201"/>
      <c r="J181" s="201" t="s">
        <v>5466</v>
      </c>
      <c r="K181" s="202"/>
      <c r="L181" s="197"/>
      <c r="AA181" s="495">
        <f>IF(AND('09 App'!C181=1,NOT('09 App'!I181="")),'09 App'!I181,0)</f>
        <v>0</v>
      </c>
      <c r="AB181" s="495">
        <f>IF(AND('09 App'!D181=1,NOT('09 App'!I181="")),'09 App'!I181,0)</f>
        <v>0</v>
      </c>
      <c r="AC181" s="495">
        <f>IF(AND('09 App'!E181=1,NOT('09 App'!I181="")),'09 App'!I181,0)</f>
        <v>0</v>
      </c>
      <c r="AD181" s="495">
        <f>IF(AND('09 App'!F181=1,NOT('09 App'!I181="")),'09 App'!I181,0)</f>
        <v>0</v>
      </c>
      <c r="AE181" s="495">
        <f>IF(AND('09 App'!C181=0,NOT('09 App'!H181="")),'09 App'!H181,4)</f>
        <v>4</v>
      </c>
      <c r="AF181" s="495">
        <f>IF(AND('09 App'!D181=0,NOT('09 App'!H181="")),'09 App'!H181,4)</f>
        <v>4</v>
      </c>
      <c r="AG181" s="495">
        <f>IF(AND('09 App'!E181=0,NOT('09 App'!H181="")),'09 App'!H181,4)</f>
        <v>4</v>
      </c>
      <c r="AH181" s="495">
        <f>IF(AND('09 App'!F181=0,NOT('09 App'!H181="")),'09 App'!H181,4)</f>
        <v>4</v>
      </c>
    </row>
    <row r="182" spans="1:34" ht="20" outlineLevel="2">
      <c r="A182" s="117" t="s">
        <v>333</v>
      </c>
      <c r="B182" s="200" t="s">
        <v>334</v>
      </c>
      <c r="C182" s="195"/>
      <c r="D182" s="195"/>
      <c r="E182" s="214"/>
      <c r="F182" s="214"/>
      <c r="G182" s="201">
        <v>4</v>
      </c>
      <c r="H182" s="201">
        <v>2</v>
      </c>
      <c r="I182" s="201"/>
      <c r="J182" s="201" t="s">
        <v>2356</v>
      </c>
      <c r="K182" s="202"/>
      <c r="L182" s="197"/>
      <c r="AA182" s="495">
        <f>IF(AND('09 App'!C182=1,NOT('09 App'!I182="")),'09 App'!I182,0)</f>
        <v>0</v>
      </c>
      <c r="AB182" s="495">
        <f>IF(AND('09 App'!D182=1,NOT('09 App'!I182="")),'09 App'!I182,0)</f>
        <v>0</v>
      </c>
      <c r="AC182" s="495">
        <f>IF(AND('09 App'!E182=1,NOT('09 App'!I182="")),'09 App'!I182,0)</f>
        <v>0</v>
      </c>
      <c r="AD182" s="495">
        <f>IF(AND('09 App'!F182=1,NOT('09 App'!I182="")),'09 App'!I182,0)</f>
        <v>0</v>
      </c>
      <c r="AE182" s="495">
        <f>IF(AND('09 App'!C182=0,NOT('09 App'!H182="")),'09 App'!H182,4)</f>
        <v>2</v>
      </c>
      <c r="AF182" s="495">
        <f>IF(AND('09 App'!D182=0,NOT('09 App'!H182="")),'09 App'!H182,4)</f>
        <v>2</v>
      </c>
      <c r="AG182" s="495">
        <f>IF(AND('09 App'!E182=0,NOT('09 App'!H182="")),'09 App'!H182,4)</f>
        <v>2</v>
      </c>
      <c r="AH182" s="495">
        <f>IF(AND('09 App'!F182=0,NOT('09 App'!H182="")),'09 App'!H182,4)</f>
        <v>2</v>
      </c>
    </row>
    <row r="183" spans="1:34" ht="20" outlineLevel="2">
      <c r="A183" s="117" t="s">
        <v>266</v>
      </c>
      <c r="B183" s="20" t="s">
        <v>3289</v>
      </c>
      <c r="C183" s="195"/>
      <c r="D183" s="195"/>
      <c r="E183" s="214"/>
      <c r="F183" s="214"/>
      <c r="G183" s="201">
        <v>4</v>
      </c>
      <c r="H183" s="201"/>
      <c r="I183" s="201">
        <v>3</v>
      </c>
      <c r="J183" s="201" t="s">
        <v>2356</v>
      </c>
      <c r="K183" s="202"/>
      <c r="L183" s="197"/>
      <c r="AA183" s="495">
        <f>IF(AND('09 App'!C183=1,NOT('09 App'!I183="")),'09 App'!I183,0)</f>
        <v>0</v>
      </c>
      <c r="AB183" s="495">
        <f>IF(AND('09 App'!D183=1,NOT('09 App'!I183="")),'09 App'!I183,0)</f>
        <v>0</v>
      </c>
      <c r="AC183" s="495">
        <f>IF(AND('09 App'!E183=1,NOT('09 App'!I183="")),'09 App'!I183,0)</f>
        <v>0</v>
      </c>
      <c r="AD183" s="495">
        <f>IF(AND('09 App'!F183=1,NOT('09 App'!I183="")),'09 App'!I183,0)</f>
        <v>0</v>
      </c>
      <c r="AE183" s="495">
        <f>IF(AND('09 App'!C183=0,NOT('09 App'!H183="")),'09 App'!H183,4)</f>
        <v>4</v>
      </c>
      <c r="AF183" s="495">
        <f>IF(AND('09 App'!D183=0,NOT('09 App'!H183="")),'09 App'!H183,4)</f>
        <v>4</v>
      </c>
      <c r="AG183" s="495">
        <f>IF(AND('09 App'!E183=0,NOT('09 App'!H183="")),'09 App'!H183,4)</f>
        <v>4</v>
      </c>
      <c r="AH183" s="495">
        <f>IF(AND('09 App'!F183=0,NOT('09 App'!H183="")),'09 App'!H183,4)</f>
        <v>4</v>
      </c>
    </row>
    <row r="184" spans="1:34" ht="20" outlineLevel="2">
      <c r="A184" s="117" t="s">
        <v>267</v>
      </c>
      <c r="B184" s="20" t="s">
        <v>3431</v>
      </c>
      <c r="C184" s="195"/>
      <c r="D184" s="195"/>
      <c r="E184" s="214"/>
      <c r="F184" s="214"/>
      <c r="G184" s="201">
        <v>4</v>
      </c>
      <c r="H184" s="201"/>
      <c r="I184" s="201"/>
      <c r="J184" s="201" t="s">
        <v>2356</v>
      </c>
      <c r="K184" s="202"/>
      <c r="L184" s="197"/>
      <c r="AA184" s="495">
        <f>IF(AND('09 App'!C184=1,NOT('09 App'!I184="")),'09 App'!I184,0)</f>
        <v>0</v>
      </c>
      <c r="AB184" s="495">
        <f>IF(AND('09 App'!D184=1,NOT('09 App'!I184="")),'09 App'!I184,0)</f>
        <v>0</v>
      </c>
      <c r="AC184" s="495">
        <f>IF(AND('09 App'!E184=1,NOT('09 App'!I184="")),'09 App'!I184,0)</f>
        <v>0</v>
      </c>
      <c r="AD184" s="495">
        <f>IF(AND('09 App'!F184=1,NOT('09 App'!I184="")),'09 App'!I184,0)</f>
        <v>0</v>
      </c>
      <c r="AE184" s="495">
        <f>IF(AND('09 App'!C184=0,NOT('09 App'!H184="")),'09 App'!H184,4)</f>
        <v>4</v>
      </c>
      <c r="AF184" s="495">
        <f>IF(AND('09 App'!D184=0,NOT('09 App'!H184="")),'09 App'!H184,4)</f>
        <v>4</v>
      </c>
      <c r="AG184" s="495">
        <f>IF(AND('09 App'!E184=0,NOT('09 App'!H184="")),'09 App'!H184,4)</f>
        <v>4</v>
      </c>
      <c r="AH184" s="495">
        <f>IF(AND('09 App'!F184=0,NOT('09 App'!H184="")),'09 App'!H184,4)</f>
        <v>4</v>
      </c>
    </row>
    <row r="185" spans="1:34" ht="20" outlineLevel="2">
      <c r="A185" s="117" t="s">
        <v>268</v>
      </c>
      <c r="B185" s="20" t="s">
        <v>1163</v>
      </c>
      <c r="C185" s="195"/>
      <c r="D185" s="195"/>
      <c r="E185" s="214"/>
      <c r="F185" s="214"/>
      <c r="G185" s="201">
        <v>4</v>
      </c>
      <c r="H185" s="201"/>
      <c r="I185" s="201"/>
      <c r="J185" s="201" t="s">
        <v>2855</v>
      </c>
      <c r="K185" s="202"/>
      <c r="L185" s="197"/>
      <c r="AA185" s="495">
        <f>IF(AND('09 App'!C185=1,NOT('09 App'!I185="")),'09 App'!I185,0)</f>
        <v>0</v>
      </c>
      <c r="AB185" s="495">
        <f>IF(AND('09 App'!D185=1,NOT('09 App'!I185="")),'09 App'!I185,0)</f>
        <v>0</v>
      </c>
      <c r="AC185" s="495">
        <f>IF(AND('09 App'!E185=1,NOT('09 App'!I185="")),'09 App'!I185,0)</f>
        <v>0</v>
      </c>
      <c r="AD185" s="495">
        <f>IF(AND('09 App'!F185=1,NOT('09 App'!I185="")),'09 App'!I185,0)</f>
        <v>0</v>
      </c>
      <c r="AE185" s="495">
        <f>IF(AND('09 App'!C185=0,NOT('09 App'!H185="")),'09 App'!H185,4)</f>
        <v>4</v>
      </c>
      <c r="AF185" s="495">
        <f>IF(AND('09 App'!D185=0,NOT('09 App'!H185="")),'09 App'!H185,4)</f>
        <v>4</v>
      </c>
      <c r="AG185" s="495">
        <f>IF(AND('09 App'!E185=0,NOT('09 App'!H185="")),'09 App'!H185,4)</f>
        <v>4</v>
      </c>
      <c r="AH185" s="495">
        <f>IF(AND('09 App'!F185=0,NOT('09 App'!H185="")),'09 App'!H185,4)</f>
        <v>4</v>
      </c>
    </row>
    <row r="186" spans="1:34" outlineLevel="2">
      <c r="A186" s="117" t="s">
        <v>1164</v>
      </c>
      <c r="B186" s="20" t="s">
        <v>1165</v>
      </c>
      <c r="C186" s="195"/>
      <c r="D186" s="195"/>
      <c r="E186" s="214"/>
      <c r="F186" s="214"/>
      <c r="G186" s="201">
        <v>4</v>
      </c>
      <c r="H186" s="201"/>
      <c r="I186" s="201"/>
      <c r="J186" s="201" t="s">
        <v>3371</v>
      </c>
      <c r="K186" s="202"/>
      <c r="L186" s="197"/>
      <c r="AA186" s="495">
        <f>IF(AND('09 App'!C186=1,NOT('09 App'!I186="")),'09 App'!I186,0)</f>
        <v>0</v>
      </c>
      <c r="AB186" s="495">
        <f>IF(AND('09 App'!D186=1,NOT('09 App'!I186="")),'09 App'!I186,0)</f>
        <v>0</v>
      </c>
      <c r="AC186" s="495">
        <f>IF(AND('09 App'!E186=1,NOT('09 App'!I186="")),'09 App'!I186,0)</f>
        <v>0</v>
      </c>
      <c r="AD186" s="495">
        <f>IF(AND('09 App'!F186=1,NOT('09 App'!I186="")),'09 App'!I186,0)</f>
        <v>0</v>
      </c>
      <c r="AE186" s="495">
        <f>IF(AND('09 App'!C186=0,NOT('09 App'!H186="")),'09 App'!H186,4)</f>
        <v>4</v>
      </c>
      <c r="AF186" s="495">
        <f>IF(AND('09 App'!D186=0,NOT('09 App'!H186="")),'09 App'!H186,4)</f>
        <v>4</v>
      </c>
      <c r="AG186" s="495">
        <f>IF(AND('09 App'!E186=0,NOT('09 App'!H186="")),'09 App'!H186,4)</f>
        <v>4</v>
      </c>
      <c r="AH186" s="495">
        <f>IF(AND('09 App'!F186=0,NOT('09 App'!H186="")),'09 App'!H186,4)</f>
        <v>4</v>
      </c>
    </row>
    <row r="187" spans="1:34" outlineLevel="2">
      <c r="A187" s="117" t="s">
        <v>1166</v>
      </c>
      <c r="B187" s="20" t="s">
        <v>1167</v>
      </c>
      <c r="C187" s="195"/>
      <c r="D187" s="195"/>
      <c r="E187" s="214"/>
      <c r="F187" s="214"/>
      <c r="G187" s="201">
        <v>2</v>
      </c>
      <c r="H187" s="201"/>
      <c r="I187" s="201"/>
      <c r="J187" s="201" t="s">
        <v>2858</v>
      </c>
      <c r="K187" s="202"/>
      <c r="L187" s="197"/>
      <c r="AA187" s="495">
        <f>IF(AND('09 App'!C187=1,NOT('09 App'!I187="")),'09 App'!I187,0)</f>
        <v>0</v>
      </c>
      <c r="AB187" s="495">
        <f>IF(AND('09 App'!D187=1,NOT('09 App'!I187="")),'09 App'!I187,0)</f>
        <v>0</v>
      </c>
      <c r="AC187" s="495">
        <f>IF(AND('09 App'!E187=1,NOT('09 App'!I187="")),'09 App'!I187,0)</f>
        <v>0</v>
      </c>
      <c r="AD187" s="495">
        <f>IF(AND('09 App'!F187=1,NOT('09 App'!I187="")),'09 App'!I187,0)</f>
        <v>0</v>
      </c>
      <c r="AE187" s="495">
        <f>IF(AND('09 App'!C187=0,NOT('09 App'!H187="")),'09 App'!H187,4)</f>
        <v>4</v>
      </c>
      <c r="AF187" s="495">
        <f>IF(AND('09 App'!D187=0,NOT('09 App'!H187="")),'09 App'!H187,4)</f>
        <v>4</v>
      </c>
      <c r="AG187" s="495">
        <f>IF(AND('09 App'!E187=0,NOT('09 App'!H187="")),'09 App'!H187,4)</f>
        <v>4</v>
      </c>
      <c r="AH187" s="495">
        <f>IF(AND('09 App'!F187=0,NOT('09 App'!H187="")),'09 App'!H187,4)</f>
        <v>4</v>
      </c>
    </row>
    <row r="188" spans="1:34" ht="13">
      <c r="A188" s="247" t="s">
        <v>1168</v>
      </c>
      <c r="B188" s="248" t="s">
        <v>1169</v>
      </c>
      <c r="C188" s="195"/>
      <c r="D188" s="195"/>
      <c r="E188" s="214"/>
      <c r="F188" s="214"/>
      <c r="G188" s="204"/>
      <c r="H188" s="204"/>
      <c r="I188" s="204"/>
      <c r="J188" s="204"/>
      <c r="K188" s="202"/>
      <c r="L188" s="197"/>
      <c r="AB188" s="495">
        <f>IF(AND('09 App'!D188=1,NOT('09 App'!I188="")),'09 App'!I188,0)</f>
        <v>0</v>
      </c>
    </row>
    <row r="189" spans="1:34" ht="13" outlineLevel="1">
      <c r="A189" s="240" t="s">
        <v>1170</v>
      </c>
      <c r="B189" s="249" t="s">
        <v>1171</v>
      </c>
      <c r="C189" s="195"/>
      <c r="D189" s="195"/>
      <c r="E189" s="214"/>
      <c r="F189" s="214"/>
      <c r="G189" s="204"/>
      <c r="H189" s="204"/>
      <c r="I189" s="204"/>
      <c r="J189" s="204"/>
      <c r="K189" s="202"/>
      <c r="L189" s="197"/>
      <c r="AB189" s="495">
        <f>IF(AND('09 App'!D189=1,NOT('09 App'!I189="")),'09 App'!I189,0)</f>
        <v>0</v>
      </c>
    </row>
    <row r="190" spans="1:34" ht="13" outlineLevel="2">
      <c r="A190" s="117" t="s">
        <v>1172</v>
      </c>
      <c r="B190" s="250" t="s">
        <v>1193</v>
      </c>
      <c r="C190" s="195"/>
      <c r="D190" s="195"/>
      <c r="E190" s="214"/>
      <c r="F190" s="214"/>
      <c r="G190" s="251">
        <v>2</v>
      </c>
      <c r="H190" s="204"/>
      <c r="I190" s="204"/>
      <c r="J190" s="201" t="s">
        <v>5466</v>
      </c>
      <c r="K190" s="202" t="s">
        <v>1194</v>
      </c>
      <c r="L190" s="197"/>
      <c r="AA190" s="495">
        <f>IF(AND('09 App'!C190=1,NOT('09 App'!I190="")),'09 App'!I190,0)</f>
        <v>0</v>
      </c>
      <c r="AB190" s="495">
        <f>IF(AND('09 App'!D190=1,NOT('09 App'!I190="")),'09 App'!I190,0)</f>
        <v>0</v>
      </c>
      <c r="AC190" s="495">
        <f>IF(AND('09 App'!E190=1,NOT('09 App'!I190="")),'09 App'!I190,0)</f>
        <v>0</v>
      </c>
      <c r="AD190" s="495">
        <f>IF(AND('09 App'!F190=1,NOT('09 App'!I190="")),'09 App'!I190,0)</f>
        <v>0</v>
      </c>
      <c r="AE190" s="495">
        <f>IF(AND('09 App'!C190=0,NOT('09 App'!H190="")),'09 App'!H190,4)</f>
        <v>4</v>
      </c>
      <c r="AF190" s="495">
        <f>IF(AND('09 App'!D190=0,NOT('09 App'!H190="")),'09 App'!H190,4)</f>
        <v>4</v>
      </c>
      <c r="AG190" s="495">
        <f>IF(AND('09 App'!E190=0,NOT('09 App'!H190="")),'09 App'!H190,4)</f>
        <v>4</v>
      </c>
      <c r="AH190" s="495">
        <f>IF(AND('09 App'!F190=0,NOT('09 App'!H190="")),'09 App'!H190,4)</f>
        <v>4</v>
      </c>
    </row>
    <row r="191" spans="1:34" ht="13" outlineLevel="2">
      <c r="A191" s="117" t="s">
        <v>1195</v>
      </c>
      <c r="B191" s="250" t="s">
        <v>4400</v>
      </c>
      <c r="C191" s="195"/>
      <c r="D191" s="195"/>
      <c r="E191" s="214"/>
      <c r="F191" s="214"/>
      <c r="G191" s="251">
        <v>2</v>
      </c>
      <c r="H191" s="204"/>
      <c r="I191" s="204"/>
      <c r="J191" s="201" t="s">
        <v>5466</v>
      </c>
      <c r="K191" s="202" t="s">
        <v>4401</v>
      </c>
      <c r="L191" s="197"/>
      <c r="AA191" s="495">
        <f>IF(AND('09 App'!C191=1,NOT('09 App'!I191="")),'09 App'!I191,0)</f>
        <v>0</v>
      </c>
      <c r="AB191" s="495">
        <f>IF(AND('09 App'!D191=1,NOT('09 App'!I191="")),'09 App'!I191,0)</f>
        <v>0</v>
      </c>
      <c r="AC191" s="495">
        <f>IF(AND('09 App'!E191=1,NOT('09 App'!I191="")),'09 App'!I191,0)</f>
        <v>0</v>
      </c>
      <c r="AD191" s="495">
        <f>IF(AND('09 App'!F191=1,NOT('09 App'!I191="")),'09 App'!I191,0)</f>
        <v>0</v>
      </c>
      <c r="AE191" s="495">
        <f>IF(AND('09 App'!C191=0,NOT('09 App'!H191="")),'09 App'!H191,4)</f>
        <v>4</v>
      </c>
      <c r="AF191" s="495">
        <f>IF(AND('09 App'!D191=0,NOT('09 App'!H191="")),'09 App'!H191,4)</f>
        <v>4</v>
      </c>
      <c r="AG191" s="495">
        <f>IF(AND('09 App'!E191=0,NOT('09 App'!H191="")),'09 App'!H191,4)</f>
        <v>4</v>
      </c>
      <c r="AH191" s="495">
        <f>IF(AND('09 App'!F191=0,NOT('09 App'!H191="")),'09 App'!H191,4)</f>
        <v>4</v>
      </c>
    </row>
    <row r="192" spans="1:34" ht="20" outlineLevel="2">
      <c r="A192" s="117" t="s">
        <v>4402</v>
      </c>
      <c r="B192" s="252" t="s">
        <v>1190</v>
      </c>
      <c r="C192" s="195"/>
      <c r="D192" s="195"/>
      <c r="E192" s="214"/>
      <c r="F192" s="214"/>
      <c r="G192" s="251">
        <v>2</v>
      </c>
      <c r="H192" s="204"/>
      <c r="I192" s="204"/>
      <c r="J192" s="201" t="s">
        <v>5466</v>
      </c>
      <c r="K192" s="202" t="s">
        <v>1191</v>
      </c>
      <c r="L192" s="197"/>
      <c r="AA192" s="495">
        <f>IF(AND('09 App'!C192=1,NOT('09 App'!I192="")),'09 App'!I192,0)</f>
        <v>0</v>
      </c>
      <c r="AB192" s="495">
        <f>IF(AND('09 App'!D192=1,NOT('09 App'!I192="")),'09 App'!I192,0)</f>
        <v>0</v>
      </c>
      <c r="AC192" s="495">
        <f>IF(AND('09 App'!E192=1,NOT('09 App'!I192="")),'09 App'!I192,0)</f>
        <v>0</v>
      </c>
      <c r="AD192" s="495">
        <f>IF(AND('09 App'!F192=1,NOT('09 App'!I192="")),'09 App'!I192,0)</f>
        <v>0</v>
      </c>
      <c r="AE192" s="495">
        <f>IF(AND('09 App'!C192=0,NOT('09 App'!H192="")),'09 App'!H192,4)</f>
        <v>4</v>
      </c>
      <c r="AF192" s="495">
        <f>IF(AND('09 App'!D192=0,NOT('09 App'!H192="")),'09 App'!H192,4)</f>
        <v>4</v>
      </c>
      <c r="AG192" s="495">
        <f>IF(AND('09 App'!E192=0,NOT('09 App'!H192="")),'09 App'!H192,4)</f>
        <v>4</v>
      </c>
      <c r="AH192" s="495">
        <f>IF(AND('09 App'!F192=0,NOT('09 App'!H192="")),'09 App'!H192,4)</f>
        <v>4</v>
      </c>
    </row>
    <row r="193" spans="2:11" ht="13">
      <c r="C193" s="472"/>
      <c r="D193" s="472"/>
      <c r="G193" s="253"/>
      <c r="H193" s="253"/>
      <c r="I193" s="253"/>
      <c r="J193" s="253"/>
      <c r="K193" s="254"/>
    </row>
    <row r="194" spans="2:11" ht="13">
      <c r="B194" s="120"/>
      <c r="C194" s="472"/>
      <c r="D194" s="472"/>
      <c r="G194" s="253"/>
      <c r="H194" s="253"/>
      <c r="I194" s="253"/>
      <c r="J194" s="253"/>
      <c r="K194" s="254"/>
    </row>
    <row r="195" spans="2:11" ht="13">
      <c r="B195" s="255"/>
      <c r="C195" s="472"/>
      <c r="D195" s="472"/>
      <c r="G195" s="253"/>
      <c r="H195" s="253"/>
      <c r="I195" s="253"/>
      <c r="J195" s="253"/>
      <c r="K195" s="254"/>
    </row>
    <row r="196" spans="2:11" ht="13">
      <c r="C196" s="472"/>
      <c r="D196" s="472"/>
      <c r="G196" s="253"/>
      <c r="H196" s="253"/>
      <c r="I196" s="253"/>
      <c r="J196" s="253"/>
      <c r="K196" s="254"/>
    </row>
    <row r="197" spans="2:11" ht="13">
      <c r="C197" s="472"/>
      <c r="D197" s="472"/>
      <c r="G197" s="253"/>
      <c r="H197" s="253"/>
      <c r="I197" s="253"/>
      <c r="J197" s="253"/>
      <c r="K197" s="254"/>
    </row>
    <row r="198" spans="2:11" ht="13">
      <c r="C198" s="472"/>
      <c r="D198" s="472"/>
      <c r="G198" s="253"/>
      <c r="H198" s="253"/>
      <c r="I198" s="253"/>
      <c r="J198" s="253"/>
      <c r="K198" s="254"/>
    </row>
    <row r="199" spans="2:11" ht="13">
      <c r="C199" s="472"/>
      <c r="D199" s="472"/>
      <c r="G199" s="253"/>
      <c r="H199" s="253"/>
      <c r="I199" s="253"/>
      <c r="J199" s="253"/>
      <c r="K199" s="254"/>
    </row>
    <row r="200" spans="2:11" ht="13">
      <c r="C200" s="472"/>
      <c r="D200" s="472"/>
      <c r="G200" s="253"/>
      <c r="H200" s="253"/>
      <c r="I200" s="253"/>
      <c r="J200" s="253"/>
      <c r="K200" s="254"/>
    </row>
    <row r="201" spans="2:11" ht="13">
      <c r="C201" s="472"/>
      <c r="D201" s="472"/>
      <c r="G201" s="253"/>
      <c r="H201" s="253"/>
      <c r="I201" s="253"/>
      <c r="J201" s="253"/>
      <c r="K201" s="254"/>
    </row>
    <row r="202" spans="2:11" ht="13">
      <c r="C202" s="472"/>
      <c r="D202" s="472"/>
      <c r="G202" s="253"/>
      <c r="H202" s="253"/>
      <c r="I202" s="253"/>
      <c r="J202" s="253"/>
      <c r="K202" s="254"/>
    </row>
    <row r="203" spans="2:11" ht="13">
      <c r="C203" s="472"/>
      <c r="D203" s="472"/>
      <c r="G203" s="253"/>
      <c r="H203" s="253"/>
      <c r="I203" s="253"/>
      <c r="J203" s="253"/>
      <c r="K203" s="254"/>
    </row>
    <row r="204" spans="2:11" ht="13">
      <c r="C204" s="472"/>
      <c r="D204" s="472"/>
      <c r="G204" s="253"/>
      <c r="H204" s="253"/>
      <c r="I204" s="253"/>
      <c r="J204" s="253"/>
      <c r="K204" s="254"/>
    </row>
    <row r="205" spans="2:11" ht="13">
      <c r="C205" s="472"/>
      <c r="D205" s="472"/>
      <c r="G205" s="253"/>
      <c r="H205" s="253"/>
      <c r="I205" s="253"/>
      <c r="J205" s="253"/>
      <c r="K205" s="254"/>
    </row>
    <row r="206" spans="2:11" ht="13">
      <c r="C206" s="472"/>
      <c r="D206" s="472"/>
      <c r="G206" s="253"/>
      <c r="H206" s="253"/>
      <c r="I206" s="253"/>
      <c r="J206" s="253"/>
      <c r="K206" s="254"/>
    </row>
    <row r="207" spans="2:11" ht="13">
      <c r="C207" s="472"/>
      <c r="D207" s="472"/>
      <c r="G207" s="253"/>
      <c r="H207" s="253"/>
      <c r="I207" s="253"/>
      <c r="J207" s="253"/>
      <c r="K207" s="254"/>
    </row>
    <row r="208" spans="2:11" ht="13">
      <c r="C208" s="472"/>
      <c r="D208" s="472"/>
      <c r="G208" s="253"/>
      <c r="H208" s="253"/>
      <c r="I208" s="253"/>
      <c r="J208" s="253"/>
      <c r="K208" s="254"/>
    </row>
    <row r="209" spans="3:11" ht="13">
      <c r="C209" s="472"/>
      <c r="D209" s="472"/>
      <c r="G209" s="253"/>
      <c r="H209" s="253"/>
      <c r="I209" s="253"/>
      <c r="J209" s="253"/>
      <c r="K209" s="254"/>
    </row>
    <row r="210" spans="3:11" ht="13">
      <c r="C210" s="472"/>
      <c r="D210" s="472"/>
      <c r="G210" s="253"/>
      <c r="H210" s="253"/>
      <c r="I210" s="253"/>
      <c r="J210" s="253"/>
      <c r="K210" s="254"/>
    </row>
    <row r="211" spans="3:11" ht="13">
      <c r="C211" s="472"/>
      <c r="D211" s="472"/>
      <c r="G211" s="253"/>
      <c r="H211" s="253"/>
      <c r="I211" s="253"/>
      <c r="J211" s="253"/>
      <c r="K211" s="254"/>
    </row>
    <row r="212" spans="3:11" ht="13">
      <c r="C212" s="472"/>
      <c r="D212" s="472"/>
      <c r="G212" s="253"/>
      <c r="H212" s="253"/>
      <c r="I212" s="253"/>
      <c r="J212" s="253"/>
      <c r="K212" s="254"/>
    </row>
    <row r="213" spans="3:11" ht="13">
      <c r="C213" s="472"/>
      <c r="D213" s="472"/>
      <c r="G213" s="253"/>
      <c r="H213" s="253"/>
      <c r="I213" s="253"/>
      <c r="J213" s="253"/>
      <c r="K213" s="254"/>
    </row>
    <row r="214" spans="3:11" ht="13">
      <c r="C214" s="472"/>
      <c r="D214" s="472"/>
      <c r="G214" s="253"/>
      <c r="H214" s="253"/>
      <c r="I214" s="253"/>
      <c r="J214" s="253"/>
      <c r="K214" s="254"/>
    </row>
    <row r="215" spans="3:11" ht="13">
      <c r="C215" s="472"/>
      <c r="D215" s="472"/>
      <c r="G215" s="253"/>
      <c r="H215" s="253"/>
      <c r="I215" s="253"/>
      <c r="J215" s="253"/>
      <c r="K215" s="254"/>
    </row>
    <row r="216" spans="3:11" ht="13">
      <c r="C216" s="472"/>
      <c r="D216" s="472"/>
      <c r="G216" s="253"/>
      <c r="H216" s="253"/>
      <c r="I216" s="253"/>
      <c r="J216" s="253"/>
      <c r="K216" s="254"/>
    </row>
    <row r="217" spans="3:11" ht="13">
      <c r="C217" s="472"/>
      <c r="D217" s="472"/>
      <c r="G217" s="253"/>
      <c r="H217" s="253"/>
      <c r="I217" s="253"/>
      <c r="J217" s="253"/>
      <c r="K217" s="254"/>
    </row>
    <row r="218" spans="3:11" ht="13">
      <c r="C218" s="472"/>
      <c r="D218" s="472"/>
      <c r="G218" s="253"/>
      <c r="H218" s="253"/>
      <c r="I218" s="253"/>
      <c r="J218" s="253"/>
      <c r="K218" s="254"/>
    </row>
    <row r="219" spans="3:11" ht="13">
      <c r="C219" s="472"/>
      <c r="D219" s="472"/>
      <c r="G219" s="253"/>
      <c r="H219" s="253"/>
      <c r="I219" s="253"/>
      <c r="J219" s="253"/>
      <c r="K219" s="254"/>
    </row>
    <row r="220" spans="3:11" ht="13">
      <c r="C220" s="472"/>
      <c r="D220" s="472"/>
      <c r="G220" s="253"/>
      <c r="H220" s="253"/>
      <c r="I220" s="253"/>
      <c r="J220" s="253"/>
      <c r="K220" s="254"/>
    </row>
    <row r="221" spans="3:11" ht="13">
      <c r="C221" s="472"/>
      <c r="D221" s="472"/>
      <c r="G221" s="253"/>
      <c r="H221" s="253"/>
      <c r="I221" s="253"/>
      <c r="J221" s="253"/>
      <c r="K221" s="254"/>
    </row>
    <row r="222" spans="3:11" ht="13">
      <c r="C222" s="472"/>
      <c r="D222" s="472"/>
      <c r="G222" s="253"/>
      <c r="H222" s="253"/>
      <c r="I222" s="253"/>
      <c r="J222" s="253"/>
      <c r="K222" s="254"/>
    </row>
    <row r="223" spans="3:11" ht="13">
      <c r="C223" s="472"/>
      <c r="D223" s="472"/>
      <c r="G223" s="253"/>
      <c r="H223" s="253"/>
      <c r="I223" s="253"/>
      <c r="J223" s="253"/>
      <c r="K223" s="254"/>
    </row>
    <row r="224" spans="3:11" ht="13">
      <c r="C224" s="472"/>
      <c r="D224" s="472"/>
      <c r="G224" s="253"/>
      <c r="H224" s="253"/>
      <c r="I224" s="253"/>
      <c r="J224" s="253"/>
      <c r="K224" s="254"/>
    </row>
    <row r="225" spans="3:11" ht="13">
      <c r="C225" s="472"/>
      <c r="D225" s="472"/>
      <c r="G225" s="253"/>
      <c r="H225" s="253"/>
      <c r="I225" s="253"/>
      <c r="J225" s="253"/>
      <c r="K225" s="254"/>
    </row>
    <row r="226" spans="3:11" ht="13">
      <c r="C226" s="472"/>
      <c r="D226" s="472"/>
      <c r="G226" s="253"/>
      <c r="H226" s="253"/>
      <c r="I226" s="253"/>
      <c r="J226" s="253"/>
      <c r="K226" s="254"/>
    </row>
    <row r="227" spans="3:11" ht="13">
      <c r="C227" s="472"/>
      <c r="D227" s="472"/>
      <c r="G227" s="253"/>
      <c r="H227" s="253"/>
      <c r="I227" s="253"/>
      <c r="J227" s="253"/>
      <c r="K227" s="254"/>
    </row>
    <row r="228" spans="3:11" ht="13">
      <c r="C228" s="472"/>
      <c r="D228" s="472"/>
      <c r="G228" s="253"/>
      <c r="H228" s="253"/>
      <c r="I228" s="253"/>
      <c r="J228" s="253"/>
      <c r="K228" s="254"/>
    </row>
    <row r="229" spans="3:11" ht="13">
      <c r="C229" s="472"/>
      <c r="D229" s="472"/>
      <c r="G229" s="253"/>
      <c r="H229" s="253"/>
      <c r="I229" s="253"/>
      <c r="J229" s="253"/>
      <c r="K229" s="254"/>
    </row>
    <row r="230" spans="3:11" ht="13">
      <c r="C230" s="472"/>
      <c r="D230" s="472"/>
      <c r="G230" s="253"/>
      <c r="H230" s="253"/>
      <c r="I230" s="253"/>
      <c r="K230" s="254"/>
    </row>
    <row r="231" spans="3:11">
      <c r="C231" s="472"/>
      <c r="D231" s="472"/>
    </row>
    <row r="232" spans="3:11">
      <c r="C232" s="472"/>
      <c r="D232" s="472"/>
    </row>
    <row r="233" spans="3:11">
      <c r="C233" s="472"/>
      <c r="D233" s="472"/>
    </row>
    <row r="234" spans="3:11">
      <c r="C234" s="472"/>
      <c r="D234" s="472"/>
    </row>
    <row r="235" spans="3:11">
      <c r="C235" s="472"/>
      <c r="D235" s="472"/>
    </row>
    <row r="236" spans="3:11">
      <c r="C236" s="472"/>
      <c r="D236" s="472"/>
    </row>
    <row r="237" spans="3:11">
      <c r="C237" s="472"/>
      <c r="D237" s="472"/>
    </row>
    <row r="238" spans="3:11">
      <c r="C238" s="472"/>
      <c r="D238" s="472"/>
    </row>
    <row r="239" spans="3:11">
      <c r="C239" s="472"/>
      <c r="D239" s="472"/>
    </row>
    <row r="240" spans="3:11">
      <c r="C240" s="472"/>
      <c r="D240" s="472"/>
    </row>
    <row r="241" spans="3:4">
      <c r="C241" s="472"/>
      <c r="D241" s="472"/>
    </row>
    <row r="242" spans="3:4">
      <c r="C242" s="472"/>
      <c r="D242" s="472"/>
    </row>
    <row r="243" spans="3:4">
      <c r="C243" s="472"/>
      <c r="D243" s="472"/>
    </row>
    <row r="244" spans="3:4">
      <c r="C244" s="472"/>
      <c r="D244" s="472"/>
    </row>
    <row r="245" spans="3:4">
      <c r="C245" s="472"/>
      <c r="D245" s="472"/>
    </row>
    <row r="246" spans="3:4">
      <c r="C246" s="472"/>
      <c r="D246" s="472"/>
    </row>
    <row r="247" spans="3:4">
      <c r="C247" s="472"/>
      <c r="D247" s="472"/>
    </row>
    <row r="248" spans="3:4">
      <c r="C248" s="472"/>
      <c r="D248" s="472"/>
    </row>
  </sheetData>
  <sheetProtection sheet="1" objects="1" scenarios="1" formatCells="0" formatColumns="0" formatRows="0"/>
  <phoneticPr fontId="25" type="noConversion"/>
  <printOptions gridLines="1"/>
  <pageMargins left="0.39374999999999999" right="0.39374999999999999" top="0.39374999999999999" bottom="0.59097222222222223" header="0.51180555555555551" footer="0.31527777777777777"/>
  <pageSetup paperSize="9" firstPageNumber="0" orientation="landscape" horizontalDpi="300" verticalDpi="300"/>
  <headerFooter alignWithMargins="0">
    <oddFooter>&amp;L&amp;8Mise à jour : janvier 2010&amp;C&amp;8&amp;F ! &amp;A&amp;R&amp;8page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29</vt:i4>
      </vt:variant>
    </vt:vector>
  </HeadingPairs>
  <TitlesOfParts>
    <vt:vector size="46" baseType="lpstr">
      <vt:lpstr>01 Org</vt:lpstr>
      <vt:lpstr>02 Sit</vt:lpstr>
      <vt:lpstr>03 Pre</vt:lpstr>
      <vt:lpstr>04 Wan</vt:lpstr>
      <vt:lpstr>05 Lan</vt:lpstr>
      <vt:lpstr>06 Nop</vt:lpstr>
      <vt:lpstr>07 Sys</vt:lpstr>
      <vt:lpstr>08 Sop</vt:lpstr>
      <vt:lpstr>09 App</vt:lpstr>
      <vt:lpstr>10 Dev</vt:lpstr>
      <vt:lpstr>11 Mic</vt:lpstr>
      <vt:lpstr>12 Top</vt:lpstr>
      <vt:lpstr>13 Man</vt:lpstr>
      <vt:lpstr>14 ISM</vt:lpstr>
      <vt:lpstr>ISO 27002</vt:lpstr>
      <vt:lpstr>Vulnerabilities</vt:lpstr>
      <vt:lpstr>Codes</vt:lpstr>
      <vt:lpstr>code_acces</vt:lpstr>
      <vt:lpstr>code_acteurs</vt:lpstr>
      <vt:lpstr>Code_actifs</vt:lpstr>
      <vt:lpstr>code_event</vt:lpstr>
      <vt:lpstr>code_famille_scénario</vt:lpstr>
      <vt:lpstr>Code_lieu</vt:lpstr>
      <vt:lpstr>code_process</vt:lpstr>
      <vt:lpstr>code_temps</vt:lpstr>
      <vt:lpstr>Excel_BuiltIn__FilterDatabase_7</vt:lpstr>
      <vt:lpstr>Excel_BuiltIn__FilterDatabase_9</vt:lpstr>
      <vt:lpstr>Excel_BuiltIn_Print_Titles_10_1_1</vt:lpstr>
      <vt:lpstr>Excel_BuiltIn_Print_Titles_11_1_1</vt:lpstr>
      <vt:lpstr>Excel_BuiltIn_Print_Titles_12_1_1</vt:lpstr>
      <vt:lpstr>select_vul_data</vt:lpstr>
      <vt:lpstr>select_vul_proc</vt:lpstr>
      <vt:lpstr>select_vul_serv</vt:lpstr>
      <vt:lpstr>'01 Org'!Заголовки_для_печати</vt:lpstr>
      <vt:lpstr>'02 Sit'!Заголовки_для_печати</vt:lpstr>
      <vt:lpstr>'03 Pre'!Заголовки_для_печати</vt:lpstr>
      <vt:lpstr>'04 Wan'!Заголовки_для_печати</vt:lpstr>
      <vt:lpstr>'05 Lan'!Заголовки_для_печати</vt:lpstr>
      <vt:lpstr>'06 Nop'!Заголовки_для_печати</vt:lpstr>
      <vt:lpstr>'07 Sys'!Заголовки_для_печати</vt:lpstr>
      <vt:lpstr>'08 Sop'!Заголовки_для_печати</vt:lpstr>
      <vt:lpstr>'09 App'!Заголовки_для_печати</vt:lpstr>
      <vt:lpstr>'10 Dev'!Заголовки_для_печати</vt:lpstr>
      <vt:lpstr>'11 Mic'!Заголовки_для_печати</vt:lpstr>
      <vt:lpstr>'12 Top'!Заголовки_для_печати</vt:lpstr>
      <vt:lpstr>'13 Man'!Заголовки_для_печати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Пользователь</cp:lastModifiedBy>
  <cp:lastPrinted>2010-10-06T14:24:13Z</cp:lastPrinted>
  <dcterms:created xsi:type="dcterms:W3CDTF">2010-09-24T20:10:57Z</dcterms:created>
  <dcterms:modified xsi:type="dcterms:W3CDTF">2019-04-23T17:32:11Z</dcterms:modified>
  <cp:category/>
</cp:coreProperties>
</file>